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22980" windowHeight="7365"/>
  </bookViews>
  <sheets>
    <sheet name="оперативка" sheetId="1" r:id="rId1"/>
  </sheets>
  <definedNames>
    <definedName name="А2" localSheetId="0">#REF!</definedName>
    <definedName name="А2">#REF!</definedName>
    <definedName name="_xlnm.Print_Area" localSheetId="0">оперативка!$A$2:$Y$179</definedName>
  </definedNames>
  <calcPr calcId="145621"/>
</workbook>
</file>

<file path=xl/calcChain.xml><?xml version="1.0" encoding="utf-8"?>
<calcChain xmlns="http://schemas.openxmlformats.org/spreadsheetml/2006/main">
  <c r="C42" i="1" l="1"/>
  <c r="C33" i="1" l="1"/>
  <c r="C43" i="1" l="1"/>
  <c r="C45" i="1"/>
  <c r="D45" i="1" s="1"/>
  <c r="C28" i="1" l="1"/>
  <c r="D28" i="1" s="1"/>
  <c r="C30" i="1"/>
  <c r="D30" i="1" s="1"/>
  <c r="C31" i="1"/>
  <c r="D31" i="1" s="1"/>
  <c r="C14" i="1" l="1"/>
  <c r="D14" i="1" s="1"/>
  <c r="C15" i="1"/>
  <c r="C16" i="1"/>
  <c r="C18" i="1"/>
  <c r="C19" i="1"/>
  <c r="D11" i="1" l="1"/>
  <c r="R34" i="1" l="1"/>
  <c r="S32" i="1"/>
  <c r="E36" i="1" l="1"/>
  <c r="B26" i="1"/>
  <c r="F34" i="1"/>
  <c r="B9" i="1" l="1"/>
  <c r="B13" i="1"/>
  <c r="B17" i="1"/>
  <c r="B22" i="1"/>
  <c r="B24" i="1"/>
  <c r="B29" i="1"/>
  <c r="B32" i="1"/>
  <c r="B44" i="1"/>
  <c r="B55" i="1"/>
  <c r="F11" i="1" l="1"/>
  <c r="G11" i="1"/>
  <c r="H11" i="1"/>
  <c r="I11" i="1"/>
  <c r="J11" i="1"/>
  <c r="L11" i="1"/>
  <c r="M11" i="1"/>
  <c r="N11" i="1"/>
  <c r="P11" i="1"/>
  <c r="Q11" i="1"/>
  <c r="R11" i="1"/>
  <c r="S11" i="1"/>
  <c r="T11" i="1"/>
  <c r="U11" i="1"/>
  <c r="W11" i="1"/>
  <c r="X11" i="1"/>
  <c r="Y11" i="1"/>
  <c r="E11" i="1"/>
  <c r="S36" i="1" l="1"/>
  <c r="S34" i="1"/>
  <c r="C27" i="1" l="1"/>
  <c r="F83" i="1" l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E83" i="1"/>
  <c r="C84" i="1" l="1"/>
  <c r="D85" i="1"/>
  <c r="C87" i="1"/>
  <c r="D87" i="1" s="1"/>
  <c r="D88" i="1"/>
  <c r="D89" i="1"/>
  <c r="C90" i="1"/>
  <c r="D90" i="1" s="1"/>
  <c r="D92" i="1"/>
  <c r="D99" i="1"/>
  <c r="B100" i="1"/>
  <c r="C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B101" i="1"/>
  <c r="C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C102" i="1"/>
  <c r="D102" i="1" s="1"/>
  <c r="C103" i="1"/>
  <c r="D103" i="1" s="1"/>
  <c r="C104" i="1"/>
  <c r="D104" i="1" s="1"/>
  <c r="C105" i="1"/>
  <c r="D105" i="1" s="1"/>
  <c r="C106" i="1"/>
  <c r="C107" i="1" s="1"/>
  <c r="B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C108" i="1"/>
  <c r="D108" i="1" s="1"/>
  <c r="C109" i="1"/>
  <c r="D109" i="1" s="1"/>
  <c r="C110" i="1"/>
  <c r="D110" i="1" s="1"/>
  <c r="C111" i="1"/>
  <c r="D111" i="1" s="1"/>
  <c r="D112" i="1"/>
  <c r="C113" i="1"/>
  <c r="D113" i="1" s="1"/>
  <c r="B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C115" i="1"/>
  <c r="D115" i="1" s="1"/>
  <c r="C116" i="1"/>
  <c r="D116" i="1" s="1"/>
  <c r="C117" i="1"/>
  <c r="D117" i="1" s="1"/>
  <c r="C118" i="1"/>
  <c r="D118" i="1" s="1"/>
  <c r="B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B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B121" i="1"/>
  <c r="F121" i="1"/>
  <c r="G121" i="1"/>
  <c r="H121" i="1"/>
  <c r="I121" i="1"/>
  <c r="J121" i="1"/>
  <c r="K121" i="1"/>
  <c r="L121" i="1"/>
  <c r="M121" i="1"/>
  <c r="O121" i="1"/>
  <c r="P121" i="1"/>
  <c r="R121" i="1"/>
  <c r="S121" i="1"/>
  <c r="T121" i="1"/>
  <c r="U121" i="1"/>
  <c r="X121" i="1"/>
  <c r="Y121" i="1"/>
  <c r="B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B123" i="1"/>
  <c r="E123" i="1"/>
  <c r="I123" i="1"/>
  <c r="Q123" i="1"/>
  <c r="R123" i="1"/>
  <c r="U123" i="1"/>
  <c r="W123" i="1"/>
  <c r="C124" i="1"/>
  <c r="C125" i="1"/>
  <c r="H126" i="1"/>
  <c r="M126" i="1"/>
  <c r="P126" i="1"/>
  <c r="R126" i="1"/>
  <c r="T126" i="1"/>
  <c r="X126" i="1"/>
  <c r="C127" i="1"/>
  <c r="D127" i="1" s="1"/>
  <c r="C128" i="1"/>
  <c r="D128" i="1" s="1"/>
  <c r="C131" i="1"/>
  <c r="C133" i="1"/>
  <c r="C134" i="1" s="1"/>
  <c r="B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B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D136" i="1"/>
  <c r="C137" i="1"/>
  <c r="B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B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C140" i="1"/>
  <c r="C141" i="1"/>
  <c r="C143" i="1"/>
  <c r="B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R144" i="1"/>
  <c r="S144" i="1"/>
  <c r="T144" i="1"/>
  <c r="U144" i="1"/>
  <c r="V144" i="1"/>
  <c r="W144" i="1"/>
  <c r="X144" i="1"/>
  <c r="Y144" i="1"/>
  <c r="D145" i="1"/>
  <c r="C146" i="1"/>
  <c r="D146" i="1" s="1"/>
  <c r="B147" i="1"/>
  <c r="E147" i="1"/>
  <c r="F147" i="1"/>
  <c r="G147" i="1"/>
  <c r="H147" i="1"/>
  <c r="I147" i="1"/>
  <c r="J147" i="1"/>
  <c r="K147" i="1"/>
  <c r="L147" i="1"/>
  <c r="M147" i="1"/>
  <c r="O147" i="1"/>
  <c r="P147" i="1"/>
  <c r="R147" i="1"/>
  <c r="S147" i="1"/>
  <c r="T147" i="1"/>
  <c r="U147" i="1"/>
  <c r="W147" i="1"/>
  <c r="X147" i="1"/>
  <c r="Y147" i="1"/>
  <c r="B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R148" i="1"/>
  <c r="S148" i="1"/>
  <c r="T148" i="1"/>
  <c r="U148" i="1"/>
  <c r="V148" i="1"/>
  <c r="W148" i="1"/>
  <c r="X148" i="1"/>
  <c r="Y148" i="1"/>
  <c r="C149" i="1"/>
  <c r="D149" i="1" s="1"/>
  <c r="C150" i="1"/>
  <c r="D150" i="1" s="1"/>
  <c r="B151" i="1"/>
  <c r="G151" i="1"/>
  <c r="L151" i="1"/>
  <c r="Y151" i="1"/>
  <c r="C152" i="1"/>
  <c r="D152" i="1" s="1"/>
  <c r="C153" i="1"/>
  <c r="D153" i="1" s="1"/>
  <c r="B154" i="1"/>
  <c r="H154" i="1"/>
  <c r="N154" i="1"/>
  <c r="R154" i="1"/>
  <c r="S154" i="1"/>
  <c r="W154" i="1"/>
  <c r="C155" i="1"/>
  <c r="D155" i="1" s="1"/>
  <c r="C156" i="1"/>
  <c r="B157" i="1"/>
  <c r="M157" i="1"/>
  <c r="T157" i="1"/>
  <c r="U157" i="1"/>
  <c r="C158" i="1"/>
  <c r="D158" i="1" s="1"/>
  <c r="C159" i="1"/>
  <c r="D159" i="1" s="1"/>
  <c r="B160" i="1"/>
  <c r="E160" i="1"/>
  <c r="H160" i="1"/>
  <c r="I160" i="1"/>
  <c r="J160" i="1"/>
  <c r="K160" i="1"/>
  <c r="L160" i="1"/>
  <c r="M160" i="1"/>
  <c r="P160" i="1"/>
  <c r="Q160" i="1"/>
  <c r="S160" i="1"/>
  <c r="T160" i="1"/>
  <c r="U160" i="1"/>
  <c r="V160" i="1"/>
  <c r="W160" i="1"/>
  <c r="X160" i="1"/>
  <c r="C161" i="1"/>
  <c r="C162" i="1"/>
  <c r="H163" i="1"/>
  <c r="I163" i="1"/>
  <c r="J163" i="1"/>
  <c r="K163" i="1"/>
  <c r="M163" i="1"/>
  <c r="Q163" i="1"/>
  <c r="R163" i="1"/>
  <c r="V163" i="1"/>
  <c r="X163" i="1"/>
  <c r="C164" i="1"/>
  <c r="D164" i="1" s="1"/>
  <c r="C165" i="1"/>
  <c r="B166" i="1"/>
  <c r="Q166" i="1"/>
  <c r="T166" i="1"/>
  <c r="C167" i="1"/>
  <c r="D167" i="1" s="1"/>
  <c r="C168" i="1"/>
  <c r="D168" i="1" s="1"/>
  <c r="B169" i="1"/>
  <c r="G169" i="1"/>
  <c r="L169" i="1"/>
  <c r="U169" i="1"/>
  <c r="C170" i="1"/>
  <c r="C171" i="1"/>
  <c r="B172" i="1"/>
  <c r="G172" i="1"/>
  <c r="J172" i="1"/>
  <c r="K172" i="1"/>
  <c r="L172" i="1"/>
  <c r="R172" i="1"/>
  <c r="U172" i="1"/>
  <c r="X172" i="1"/>
  <c r="C173" i="1"/>
  <c r="D173" i="1" s="1"/>
  <c r="D174" i="1"/>
  <c r="D175" i="1"/>
  <c r="C176" i="1"/>
  <c r="C177" i="1" s="1"/>
  <c r="C178" i="1"/>
  <c r="D178" i="1" s="1"/>
  <c r="C180" i="1"/>
  <c r="C181" i="1" s="1"/>
  <c r="B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C182" i="1"/>
  <c r="D182" i="1" s="1"/>
  <c r="C183" i="1"/>
  <c r="D183" i="1" s="1"/>
  <c r="C184" i="1"/>
  <c r="D184" i="1" s="1"/>
  <c r="C185" i="1"/>
  <c r="D185" i="1" s="1"/>
  <c r="C186" i="1"/>
  <c r="D186" i="1" s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C188" i="1"/>
  <c r="D188" i="1" s="1"/>
  <c r="C189" i="1"/>
  <c r="C192" i="1"/>
  <c r="D192" i="1" s="1"/>
  <c r="C193" i="1"/>
  <c r="D193" i="1" s="1"/>
  <c r="B194" i="1"/>
  <c r="B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C196" i="1"/>
  <c r="D196" i="1" s="1"/>
  <c r="C197" i="1"/>
  <c r="D197" i="1" s="1"/>
  <c r="B198" i="1"/>
  <c r="B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C200" i="1"/>
  <c r="D200" i="1" s="1"/>
  <c r="C201" i="1"/>
  <c r="D201" i="1" s="1"/>
  <c r="B202" i="1"/>
  <c r="B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C204" i="1"/>
  <c r="C205" i="1" s="1"/>
  <c r="D205" i="1" s="1"/>
  <c r="C206" i="1"/>
  <c r="D206" i="1" s="1"/>
  <c r="B207" i="1"/>
  <c r="C208" i="1"/>
  <c r="E209" i="1"/>
  <c r="E211" i="1" s="1"/>
  <c r="F209" i="1"/>
  <c r="F211" i="1" s="1"/>
  <c r="G209" i="1"/>
  <c r="G211" i="1" s="1"/>
  <c r="H209" i="1"/>
  <c r="H211" i="1" s="1"/>
  <c r="I209" i="1"/>
  <c r="I211" i="1" s="1"/>
  <c r="J209" i="1"/>
  <c r="J211" i="1" s="1"/>
  <c r="K209" i="1"/>
  <c r="K211" i="1" s="1"/>
  <c r="L209" i="1"/>
  <c r="L211" i="1" s="1"/>
  <c r="M209" i="1"/>
  <c r="M211" i="1" s="1"/>
  <c r="N209" i="1"/>
  <c r="N211" i="1" s="1"/>
  <c r="O209" i="1"/>
  <c r="O211" i="1" s="1"/>
  <c r="P209" i="1"/>
  <c r="P211" i="1" s="1"/>
  <c r="Q209" i="1"/>
  <c r="Q211" i="1" s="1"/>
  <c r="R209" i="1"/>
  <c r="R211" i="1" s="1"/>
  <c r="S209" i="1"/>
  <c r="S211" i="1" s="1"/>
  <c r="T209" i="1"/>
  <c r="T211" i="1" s="1"/>
  <c r="U209" i="1"/>
  <c r="U211" i="1" s="1"/>
  <c r="V209" i="1"/>
  <c r="V211" i="1" s="1"/>
  <c r="W209" i="1"/>
  <c r="W211" i="1" s="1"/>
  <c r="X209" i="1"/>
  <c r="X211" i="1" s="1"/>
  <c r="Y209" i="1"/>
  <c r="Y211" i="1" s="1"/>
  <c r="C210" i="1"/>
  <c r="D210" i="1" s="1"/>
  <c r="C213" i="1"/>
  <c r="C214" i="1"/>
  <c r="C215" i="1"/>
  <c r="C216" i="1"/>
  <c r="C217" i="1"/>
  <c r="D204" i="1" l="1"/>
  <c r="C157" i="1"/>
  <c r="D157" i="1" s="1"/>
  <c r="D180" i="1"/>
  <c r="D176" i="1"/>
  <c r="D106" i="1"/>
  <c r="C194" i="1"/>
  <c r="D194" i="1" s="1"/>
  <c r="C190" i="1"/>
  <c r="D190" i="1" s="1"/>
  <c r="C119" i="1"/>
  <c r="D119" i="1" s="1"/>
  <c r="C198" i="1"/>
  <c r="D198" i="1" s="1"/>
  <c r="C139" i="1"/>
  <c r="D139" i="1" s="1"/>
  <c r="C207" i="1"/>
  <c r="D207" i="1" s="1"/>
  <c r="C166" i="1"/>
  <c r="D166" i="1" s="1"/>
  <c r="D156" i="1"/>
  <c r="C129" i="1"/>
  <c r="D129" i="1" s="1"/>
  <c r="C126" i="1"/>
  <c r="C114" i="1"/>
  <c r="B209" i="1"/>
  <c r="B211" i="1" s="1"/>
  <c r="C160" i="1"/>
  <c r="D160" i="1" s="1"/>
  <c r="C172" i="1"/>
  <c r="D172" i="1" s="1"/>
  <c r="D165" i="1"/>
  <c r="C163" i="1"/>
  <c r="C154" i="1"/>
  <c r="D154" i="1" s="1"/>
  <c r="C151" i="1"/>
  <c r="D151" i="1" s="1"/>
  <c r="C142" i="1"/>
  <c r="C144" i="1" s="1"/>
  <c r="C203" i="1"/>
  <c r="C202" i="1"/>
  <c r="D202" i="1" s="1"/>
  <c r="C199" i="1"/>
  <c r="C195" i="1"/>
  <c r="D189" i="1"/>
  <c r="C169" i="1"/>
  <c r="D169" i="1" s="1"/>
  <c r="D143" i="1"/>
  <c r="D137" i="1"/>
  <c r="C135" i="1"/>
  <c r="D133" i="1"/>
  <c r="C83" i="1"/>
  <c r="C148" i="1"/>
  <c r="D148" i="1" s="1"/>
  <c r="C147" i="1"/>
  <c r="C121" i="1"/>
  <c r="D121" i="1" s="1"/>
  <c r="C120" i="1"/>
  <c r="D120" i="1" s="1"/>
  <c r="C187" i="1"/>
  <c r="D187" i="1" s="1"/>
  <c r="C138" i="1"/>
  <c r="C123" i="1"/>
  <c r="D123" i="1" s="1"/>
  <c r="C122" i="1"/>
  <c r="D122" i="1" s="1"/>
  <c r="C60" i="1"/>
  <c r="D60" i="1" s="1"/>
  <c r="C61" i="1"/>
  <c r="D61" i="1" s="1"/>
  <c r="C209" i="1" l="1"/>
  <c r="D209" i="1" l="1"/>
  <c r="C211" i="1"/>
  <c r="D211" i="1" s="1"/>
  <c r="L26" i="1"/>
  <c r="M26" i="1"/>
  <c r="C59" i="1" l="1"/>
  <c r="M13" i="1" l="1"/>
  <c r="N13" i="1"/>
  <c r="O13" i="1"/>
  <c r="P13" i="1"/>
  <c r="Q13" i="1"/>
  <c r="R13" i="1"/>
  <c r="S13" i="1"/>
  <c r="T13" i="1"/>
  <c r="U13" i="1"/>
  <c r="V13" i="1"/>
  <c r="W13" i="1"/>
  <c r="X13" i="1"/>
  <c r="Y13" i="1"/>
  <c r="E13" i="1"/>
  <c r="F13" i="1"/>
  <c r="G13" i="1"/>
  <c r="H13" i="1"/>
  <c r="I13" i="1"/>
  <c r="J13" i="1"/>
  <c r="K13" i="1"/>
  <c r="L13" i="1"/>
  <c r="C50" i="1" l="1"/>
  <c r="D50" i="1" s="1"/>
  <c r="C51" i="1"/>
  <c r="D51" i="1" s="1"/>
  <c r="C52" i="1"/>
  <c r="D52" i="1" s="1"/>
  <c r="C53" i="1"/>
  <c r="D53" i="1" s="1"/>
  <c r="C54" i="1"/>
  <c r="D54" i="1" s="1"/>
  <c r="C56" i="1"/>
  <c r="D56" i="1" s="1"/>
  <c r="C57" i="1"/>
  <c r="D57" i="1" s="1"/>
  <c r="C58" i="1"/>
  <c r="D58" i="1" s="1"/>
  <c r="F32" i="1" l="1"/>
  <c r="G32" i="1"/>
  <c r="H32" i="1"/>
  <c r="I32" i="1"/>
  <c r="J32" i="1"/>
  <c r="K32" i="1"/>
  <c r="L32" i="1"/>
  <c r="M32" i="1"/>
  <c r="N32" i="1"/>
  <c r="O32" i="1"/>
  <c r="P32" i="1"/>
  <c r="Q32" i="1"/>
  <c r="R32" i="1"/>
  <c r="T32" i="1"/>
  <c r="U32" i="1"/>
  <c r="V32" i="1"/>
  <c r="W32" i="1"/>
  <c r="X32" i="1"/>
  <c r="Y32" i="1"/>
  <c r="F39" i="1" l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E39" i="1"/>
  <c r="C25" i="1"/>
  <c r="D25" i="1" s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E24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E22" i="1"/>
  <c r="C239" i="1" l="1"/>
  <c r="D79" i="1" l="1"/>
  <c r="D81" i="1"/>
  <c r="C233" i="1" l="1"/>
  <c r="E44" i="1" l="1"/>
  <c r="C231" i="1" l="1"/>
  <c r="C229" i="1"/>
  <c r="C228" i="1"/>
  <c r="C227" i="1"/>
  <c r="C226" i="1"/>
  <c r="C225" i="1"/>
  <c r="C80" i="1"/>
  <c r="D80" i="1" s="1"/>
  <c r="C78" i="1"/>
  <c r="D78" i="1" s="1"/>
  <c r="C77" i="1"/>
  <c r="D77" i="1" s="1"/>
  <c r="C76" i="1"/>
  <c r="D76" i="1" s="1"/>
  <c r="C75" i="1"/>
  <c r="D75" i="1" s="1"/>
  <c r="C74" i="1"/>
  <c r="C73" i="1"/>
  <c r="D73" i="1" s="1"/>
  <c r="C72" i="1"/>
  <c r="C71" i="1"/>
  <c r="C70" i="1"/>
  <c r="C69" i="1"/>
  <c r="C68" i="1"/>
  <c r="C67" i="1"/>
  <c r="C66" i="1"/>
  <c r="C65" i="1"/>
  <c r="D65" i="1" s="1"/>
  <c r="C64" i="1"/>
  <c r="D64" i="1" s="1"/>
  <c r="C63" i="1"/>
  <c r="D63" i="1" s="1"/>
  <c r="C62" i="1"/>
  <c r="D62" i="1" s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5" i="1" s="1"/>
  <c r="D55" i="1" s="1"/>
  <c r="C49" i="1"/>
  <c r="C48" i="1"/>
  <c r="D48" i="1" s="1"/>
  <c r="C47" i="1"/>
  <c r="D47" i="1" s="1"/>
  <c r="C46" i="1"/>
  <c r="D46" i="1" s="1"/>
  <c r="Y44" i="1"/>
  <c r="X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D43" i="1"/>
  <c r="D42" i="1"/>
  <c r="C41" i="1"/>
  <c r="D41" i="1" s="1"/>
  <c r="C40" i="1"/>
  <c r="D40" i="1" s="1"/>
  <c r="C38" i="1"/>
  <c r="D38" i="1" s="1"/>
  <c r="C37" i="1"/>
  <c r="D37" i="1" s="1"/>
  <c r="Y36" i="1"/>
  <c r="X36" i="1"/>
  <c r="W36" i="1"/>
  <c r="V36" i="1"/>
  <c r="U36" i="1"/>
  <c r="T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C35" i="1"/>
  <c r="D35" i="1" s="1"/>
  <c r="Y34" i="1"/>
  <c r="X34" i="1"/>
  <c r="W34" i="1"/>
  <c r="V34" i="1"/>
  <c r="U34" i="1"/>
  <c r="T34" i="1"/>
  <c r="Q34" i="1"/>
  <c r="P34" i="1"/>
  <c r="O34" i="1"/>
  <c r="N34" i="1"/>
  <c r="M34" i="1"/>
  <c r="L34" i="1"/>
  <c r="K34" i="1"/>
  <c r="J34" i="1"/>
  <c r="I34" i="1"/>
  <c r="H34" i="1"/>
  <c r="G34" i="1"/>
  <c r="E34" i="1"/>
  <c r="D33" i="1"/>
  <c r="E32" i="1"/>
  <c r="C32" i="1" s="1"/>
  <c r="D32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Y26" i="1"/>
  <c r="X26" i="1"/>
  <c r="W26" i="1"/>
  <c r="V26" i="1"/>
  <c r="U26" i="1"/>
  <c r="T26" i="1"/>
  <c r="S26" i="1"/>
  <c r="R26" i="1"/>
  <c r="Q26" i="1"/>
  <c r="P26" i="1"/>
  <c r="O26" i="1"/>
  <c r="N26" i="1"/>
  <c r="K26" i="1"/>
  <c r="J26" i="1"/>
  <c r="I26" i="1"/>
  <c r="H26" i="1"/>
  <c r="G26" i="1"/>
  <c r="F26" i="1"/>
  <c r="E26" i="1"/>
  <c r="C23" i="1"/>
  <c r="D23" i="1" s="1"/>
  <c r="C21" i="1"/>
  <c r="D21" i="1" s="1"/>
  <c r="C20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2" i="1"/>
  <c r="D12" i="1" s="1"/>
  <c r="C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C8" i="1"/>
  <c r="D8" i="1" s="1"/>
  <c r="C7" i="1"/>
  <c r="D7" i="1" s="1"/>
  <c r="C17" i="1" l="1"/>
  <c r="C44" i="1"/>
  <c r="D44" i="1" s="1"/>
  <c r="C29" i="1"/>
  <c r="D29" i="1" s="1"/>
  <c r="C22" i="1"/>
  <c r="D22" i="1" s="1"/>
  <c r="C24" i="1"/>
  <c r="D24" i="1" s="1"/>
  <c r="D20" i="1"/>
  <c r="C13" i="1"/>
  <c r="C34" i="1"/>
  <c r="D34" i="1" s="1"/>
  <c r="C9" i="1"/>
  <c r="C26" i="1"/>
  <c r="C36" i="1"/>
  <c r="D36" i="1" s="1"/>
  <c r="C39" i="1"/>
  <c r="D39" i="1" s="1"/>
  <c r="D16" i="1"/>
  <c r="D10" i="1"/>
  <c r="D15" i="1"/>
  <c r="D66" i="1"/>
</calcChain>
</file>

<file path=xl/sharedStrings.xml><?xml version="1.0" encoding="utf-8"?>
<sst xmlns="http://schemas.openxmlformats.org/spreadsheetml/2006/main" count="250" uniqueCount="203">
  <si>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</si>
  <si>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</si>
  <si>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</si>
  <si>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</si>
  <si>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</si>
  <si>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</si>
  <si>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</si>
  <si>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</si>
  <si>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</si>
  <si>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</si>
  <si>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</si>
  <si>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</si>
  <si>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</si>
  <si>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</si>
  <si>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</si>
  <si>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</si>
  <si>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</si>
  <si>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</si>
  <si>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</si>
  <si>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</si>
  <si>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</si>
  <si>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</si>
  <si>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</si>
  <si>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</si>
  <si>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</si>
  <si>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</si>
  <si>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</si>
  <si>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</si>
  <si>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</si>
  <si>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</si>
  <si>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</si>
  <si>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</si>
  <si>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</si>
  <si>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</si>
  <si>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</si>
  <si>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</si>
  <si>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</si>
  <si>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</si>
  <si>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</si>
  <si>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</si>
  <si>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</si>
  <si>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</si>
  <si>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</si>
  <si>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</si>
  <si>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</si>
  <si>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</si>
  <si>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</si>
  <si>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</si>
  <si>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</si>
  <si>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</si>
  <si>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</si>
  <si>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</si>
  <si>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</si>
  <si>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</si>
  <si>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</si>
  <si>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</si>
  <si>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</si>
  <si>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</si>
  <si>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</si>
  <si>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</si>
  <si>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</si>
  <si>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</si>
  <si>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</si>
  <si>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</si>
  <si>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</si>
  <si>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</si>
  <si>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</si>
  <si>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</si>
  <si>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</si>
  <si>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</si>
  <si>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</si>
  <si>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</si>
  <si>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</si>
  <si>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</si>
  <si>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</si>
  <si>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</si>
  <si>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</si>
  <si>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</si>
  <si>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</si>
  <si>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</si>
  <si>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</si>
  <si>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</si>
  <si>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</si>
  <si>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</si>
  <si>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</si>
  <si>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</si>
  <si>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</si>
  <si>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</si>
  <si>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</si>
  <si>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</si>
  <si>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</si>
  <si>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</si>
  <si>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</si>
  <si>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</si>
  <si>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</si>
  <si>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</si>
  <si>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</si>
  <si>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</si>
  <si>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</si>
  <si>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</si>
  <si>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</si>
  <si>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</si>
  <si>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</si>
  <si>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</si>
  <si>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</si>
  <si>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</si>
  <si>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</si>
  <si>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</si>
  <si>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</si>
  <si>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</si>
  <si>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</si>
  <si>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</si>
  <si>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</si>
  <si>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</si>
  <si>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</si>
  <si>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</si>
  <si>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</si>
  <si>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</si>
  <si>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</si>
  <si>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</si>
  <si>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</si>
  <si>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Валовой сбор, тонн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</si>
  <si>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</si>
  <si>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</si>
  <si>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</si>
  <si>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</si>
  <si>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</si>
  <si>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</si>
  <si>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</si>
  <si>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</si>
  <si>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</si>
  <si>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</si>
  <si>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</si>
  <si>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</si>
  <si>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</si>
  <si>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</si>
  <si>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</si>
  <si>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</si>
  <si>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</si>
  <si>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</si>
  <si>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</si>
  <si>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</si>
  <si>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</si>
  <si>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</si>
  <si>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</si>
  <si>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</si>
  <si>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</si>
  <si>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</si>
  <si>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</si>
  <si>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</si>
  <si>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</si>
  <si>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</si>
  <si>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</si>
  <si>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</si>
  <si>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</si>
  <si>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</si>
  <si>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Убрано сои, га</t>
  </si>
  <si>
    <t>Валовой сбор сои, тонн</t>
  </si>
  <si>
    <t>Убрано кукурузы на зерно, га</t>
  </si>
  <si>
    <t>Валовой сбор зерна кукурузы, тонн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</si>
  <si>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</si>
  <si>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</si>
  <si>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</si>
  <si>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</si>
  <si>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</si>
  <si>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</si>
  <si>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</si>
  <si>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</si>
  <si>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</si>
  <si>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</si>
  <si>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</si>
  <si>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</si>
  <si>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2018 г. данные 4-сх)</t>
    </r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</si>
  <si>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</si>
  <si>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</si>
  <si>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</si>
  <si>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</si>
  <si>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</si>
  <si>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</si>
  <si>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</si>
  <si>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</si>
  <si>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</si>
  <si>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</si>
  <si>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</si>
  <si>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</si>
  <si>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</si>
  <si>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</si>
  <si>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</si>
  <si>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</si>
  <si>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</si>
  <si>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</si>
  <si>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</si>
  <si>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</si>
  <si>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</si>
  <si>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</si>
  <si>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</si>
  <si>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</si>
  <si>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</si>
  <si>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На соответ. период 2021 г.</t>
  </si>
  <si>
    <t>Всего период 2022 г.</t>
  </si>
  <si>
    <t>2022 г. к 2021 г., %</t>
  </si>
  <si>
    <t>Площадь многолетних трав всего,  га (4-сх 2021)</t>
  </si>
  <si>
    <t>Информация о сельскохозяйственных работах по состоянию на 29 апреля 2022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</si>
</sst>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7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6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8" fillId="0" borderId="2" xfId="2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3" fontId="18" fillId="0" borderId="2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164" fontId="11" fillId="3" borderId="2" xfId="2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165" fontId="11" fillId="3" borderId="3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3" fontId="15" fillId="3" borderId="3" xfId="0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66" fontId="11" fillId="3" borderId="3" xfId="0" applyNumberFormat="1" applyFont="1" applyFill="1" applyBorder="1" applyAlignment="1">
      <alignment horizontal="center" vertical="center"/>
    </xf>
    <xf numFmtId="1" fontId="8" fillId="3" borderId="3" xfId="2" applyNumberFormat="1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3" fontId="16" fillId="3" borderId="3" xfId="0" applyNumberFormat="1" applyFont="1" applyFill="1" applyBorder="1" applyAlignment="1">
      <alignment horizontal="center" vertical="center" wrapText="1"/>
    </xf>
    <xf numFmtId="1" fontId="11" fillId="3" borderId="3" xfId="0" applyNumberFormat="1" applyFont="1" applyFill="1" applyBorder="1" applyAlignment="1">
      <alignment horizontal="center" vertical="center"/>
    </xf>
    <xf numFmtId="0" fontId="11" fillId="3" borderId="2" xfId="2" applyNumberFormat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39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G26" sqref="G26"/>
    </sheetView>
  </sheetViews>
  <sheetFormatPr defaultColWidth="9.140625" defaultRowHeight="16.5" outlineLevelRow="1" x14ac:dyDescent="0.25"/>
  <cols>
    <col min="1" max="1" width="99.85546875" style="79" customWidth="1"/>
    <col min="2" max="2" width="14.42578125" style="2" customWidth="1"/>
    <col min="3" max="3" width="13.28515625" style="2" customWidth="1"/>
    <col min="4" max="4" width="15" style="2" customWidth="1"/>
    <col min="5" max="8" width="13.7109375" style="1" customWidth="1"/>
    <col min="9" max="9" width="14" style="1" customWidth="1"/>
    <col min="10" max="15" width="13.7109375" style="1" customWidth="1"/>
    <col min="16" max="16" width="13.7109375" style="111" customWidth="1"/>
    <col min="17" max="17" width="13.5703125" style="1" customWidth="1"/>
    <col min="18" max="25" width="13.7109375" style="1" customWidth="1"/>
    <col min="26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45" customHeight="1" thickBot="1" x14ac:dyDescent="0.3">
      <c r="A2" s="154" t="s">
        <v>202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</row>
    <row r="3" spans="1:26" s="4" customFormat="1" ht="0.6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5"/>
      <c r="J3" s="5"/>
      <c r="K3" s="5"/>
      <c r="L3" s="5"/>
      <c r="M3" s="5"/>
      <c r="N3" s="5"/>
      <c r="O3" s="5"/>
      <c r="P3" s="112"/>
      <c r="Q3" s="5"/>
      <c r="R3" s="5"/>
      <c r="S3" s="5"/>
      <c r="T3" s="5"/>
      <c r="U3" s="5"/>
      <c r="V3" s="5"/>
      <c r="W3" s="5"/>
      <c r="X3" s="6" t="s">
        <v>2</v>
      </c>
      <c r="Y3" s="6"/>
    </row>
    <row r="4" spans="1:26" s="2" customFormat="1" ht="17.45" customHeight="1" thickBot="1" x14ac:dyDescent="0.35">
      <c r="A4" s="155" t="s">
        <v>3</v>
      </c>
      <c r="B4" s="156" t="s">
        <v>198</v>
      </c>
      <c r="C4" s="157" t="s">
        <v>199</v>
      </c>
      <c r="D4" s="157" t="s">
        <v>200</v>
      </c>
      <c r="E4" s="158" t="s">
        <v>4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60"/>
    </row>
    <row r="5" spans="1:26" s="2" customFormat="1" ht="87" customHeight="1" x14ac:dyDescent="0.25">
      <c r="A5" s="161"/>
      <c r="B5" s="162"/>
      <c r="C5" s="163"/>
      <c r="D5" s="163"/>
      <c r="E5" s="152" t="s">
        <v>5</v>
      </c>
      <c r="F5" s="152" t="s">
        <v>6</v>
      </c>
      <c r="G5" s="152" t="s">
        <v>7</v>
      </c>
      <c r="H5" s="152" t="s">
        <v>8</v>
      </c>
      <c r="I5" s="152" t="s">
        <v>9</v>
      </c>
      <c r="J5" s="152" t="s">
        <v>10</v>
      </c>
      <c r="K5" s="152" t="s">
        <v>11</v>
      </c>
      <c r="L5" s="152" t="s">
        <v>12</v>
      </c>
      <c r="M5" s="152" t="s">
        <v>13</v>
      </c>
      <c r="N5" s="152" t="s">
        <v>14</v>
      </c>
      <c r="O5" s="152" t="s">
        <v>15</v>
      </c>
      <c r="P5" s="152" t="s">
        <v>16</v>
      </c>
      <c r="Q5" s="152" t="s">
        <v>17</v>
      </c>
      <c r="R5" s="152" t="s">
        <v>18</v>
      </c>
      <c r="S5" s="152" t="s">
        <v>19</v>
      </c>
      <c r="T5" s="152" t="s">
        <v>20</v>
      </c>
      <c r="U5" s="152" t="s">
        <v>21</v>
      </c>
      <c r="V5" s="152" t="s">
        <v>22</v>
      </c>
      <c r="W5" s="152" t="s">
        <v>23</v>
      </c>
      <c r="X5" s="152" t="s">
        <v>24</v>
      </c>
      <c r="Y5" s="152" t="s">
        <v>25</v>
      </c>
    </row>
    <row r="6" spans="1:26" s="2" customFormat="1" ht="70.150000000000006" customHeight="1" thickBot="1" x14ac:dyDescent="0.3">
      <c r="A6" s="164"/>
      <c r="B6" s="165"/>
      <c r="C6" s="166"/>
      <c r="D6" s="166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65" si="0">C7/B7</f>
        <v>0.99709850573045122</v>
      </c>
      <c r="E7" s="10">
        <v>2068</v>
      </c>
      <c r="F7" s="10">
        <v>1426</v>
      </c>
      <c r="G7" s="10">
        <v>3311</v>
      </c>
      <c r="H7" s="10">
        <v>3013</v>
      </c>
      <c r="I7" s="10">
        <v>1381</v>
      </c>
      <c r="J7" s="10">
        <v>3235</v>
      </c>
      <c r="K7" s="10">
        <v>2215</v>
      </c>
      <c r="L7" s="10">
        <v>2793</v>
      </c>
      <c r="M7" s="10">
        <v>2281</v>
      </c>
      <c r="N7" s="10">
        <v>692</v>
      </c>
      <c r="O7" s="10">
        <v>1579</v>
      </c>
      <c r="P7" s="10">
        <v>1997</v>
      </c>
      <c r="Q7" s="10">
        <v>2796</v>
      </c>
      <c r="R7" s="10">
        <v>3011</v>
      </c>
      <c r="S7" s="10">
        <v>3199</v>
      </c>
      <c r="T7" s="10">
        <v>2334</v>
      </c>
      <c r="U7" s="10">
        <v>2066</v>
      </c>
      <c r="V7" s="10">
        <v>685</v>
      </c>
      <c r="W7" s="10">
        <v>1885</v>
      </c>
      <c r="X7" s="10">
        <v>3999</v>
      </c>
      <c r="Y7" s="10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49567</v>
      </c>
      <c r="D8" s="15">
        <f t="shared" si="0"/>
        <v>0.98134985844106992</v>
      </c>
      <c r="E8" s="10">
        <v>1991</v>
      </c>
      <c r="F8" s="10">
        <v>1406</v>
      </c>
      <c r="G8" s="10">
        <v>3539</v>
      </c>
      <c r="H8" s="10">
        <v>3033</v>
      </c>
      <c r="I8" s="10">
        <v>1398</v>
      </c>
      <c r="J8" s="10">
        <v>3127</v>
      </c>
      <c r="K8" s="10">
        <v>2331</v>
      </c>
      <c r="L8" s="10">
        <v>2804</v>
      </c>
      <c r="M8" s="10">
        <v>2797</v>
      </c>
      <c r="N8" s="10">
        <v>794</v>
      </c>
      <c r="O8" s="10">
        <v>1300</v>
      </c>
      <c r="P8" s="10">
        <v>1997</v>
      </c>
      <c r="Q8" s="10">
        <v>2963</v>
      </c>
      <c r="R8" s="10">
        <v>3011</v>
      </c>
      <c r="S8" s="10">
        <v>3898</v>
      </c>
      <c r="T8" s="10">
        <v>2317</v>
      </c>
      <c r="U8" s="10">
        <v>1977</v>
      </c>
      <c r="V8" s="10">
        <v>720</v>
      </c>
      <c r="W8" s="10">
        <v>1922</v>
      </c>
      <c r="X8" s="10">
        <v>4024</v>
      </c>
      <c r="Y8" s="10">
        <v>2218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1.0302633493379891</v>
      </c>
      <c r="D9" s="15"/>
      <c r="E9" s="75">
        <f t="shared" si="1"/>
        <v>0.96276595744680848</v>
      </c>
      <c r="F9" s="75">
        <f t="shared" si="1"/>
        <v>0.98597475455820471</v>
      </c>
      <c r="G9" s="75">
        <f t="shared" si="1"/>
        <v>1.0688613711869526</v>
      </c>
      <c r="H9" s="75">
        <f t="shared" si="1"/>
        <v>1.0066379024228345</v>
      </c>
      <c r="I9" s="75">
        <f t="shared" si="1"/>
        <v>1.0123099203475743</v>
      </c>
      <c r="J9" s="75">
        <f t="shared" si="1"/>
        <v>0.96661514683153016</v>
      </c>
      <c r="K9" s="75">
        <f t="shared" si="1"/>
        <v>1.0523702031602709</v>
      </c>
      <c r="L9" s="75">
        <f t="shared" si="1"/>
        <v>1.0039384174722521</v>
      </c>
      <c r="M9" s="75">
        <f t="shared" si="1"/>
        <v>1.226216571679088</v>
      </c>
      <c r="N9" s="75">
        <f t="shared" si="1"/>
        <v>1.1473988439306357</v>
      </c>
      <c r="O9" s="75">
        <f t="shared" si="1"/>
        <v>0.82330588980367325</v>
      </c>
      <c r="P9" s="75">
        <f t="shared" si="1"/>
        <v>1</v>
      </c>
      <c r="Q9" s="75">
        <f t="shared" si="1"/>
        <v>1.0597281831187411</v>
      </c>
      <c r="R9" s="75">
        <f t="shared" si="1"/>
        <v>1</v>
      </c>
      <c r="S9" s="75">
        <f t="shared" si="1"/>
        <v>1.2185057830572055</v>
      </c>
      <c r="T9" s="75">
        <f t="shared" si="1"/>
        <v>0.99271636675235642</v>
      </c>
      <c r="U9" s="75">
        <f t="shared" si="1"/>
        <v>0.95692158760890611</v>
      </c>
      <c r="V9" s="75">
        <f t="shared" si="1"/>
        <v>1.051094890510949</v>
      </c>
      <c r="W9" s="75">
        <f t="shared" si="1"/>
        <v>1.0196286472148541</v>
      </c>
      <c r="X9" s="75">
        <f t="shared" si="1"/>
        <v>1.0062515628907227</v>
      </c>
      <c r="Y9" s="75">
        <f t="shared" si="1"/>
        <v>1.034032634032634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47750</v>
      </c>
      <c r="D10" s="15">
        <f t="shared" si="0"/>
        <v>0.98382610487277222</v>
      </c>
      <c r="E10" s="10">
        <v>1901</v>
      </c>
      <c r="F10" s="10">
        <v>1336</v>
      </c>
      <c r="G10" s="10">
        <v>3539</v>
      </c>
      <c r="H10" s="10">
        <v>2944</v>
      </c>
      <c r="I10" s="10">
        <v>1318</v>
      </c>
      <c r="J10" s="10">
        <v>3023</v>
      </c>
      <c r="K10" s="10">
        <v>2151</v>
      </c>
      <c r="L10" s="10">
        <v>2804</v>
      </c>
      <c r="M10" s="10">
        <v>2797</v>
      </c>
      <c r="N10" s="10">
        <v>794</v>
      </c>
      <c r="O10" s="10">
        <v>1162</v>
      </c>
      <c r="P10" s="10">
        <v>1997</v>
      </c>
      <c r="Q10" s="10">
        <v>2823</v>
      </c>
      <c r="R10" s="10">
        <v>3011</v>
      </c>
      <c r="S10" s="10">
        <v>3898</v>
      </c>
      <c r="T10" s="10">
        <v>1963</v>
      </c>
      <c r="U10" s="10">
        <v>1913</v>
      </c>
      <c r="V10" s="10">
        <v>660</v>
      </c>
      <c r="W10" s="10">
        <v>1809</v>
      </c>
      <c r="X10" s="10">
        <v>3934</v>
      </c>
      <c r="Y10" s="10">
        <v>1973</v>
      </c>
    </row>
    <row r="11" spans="1:26" s="12" customFormat="1" ht="30" customHeight="1" x14ac:dyDescent="0.2">
      <c r="A11" s="11" t="s">
        <v>30</v>
      </c>
      <c r="B11" s="14">
        <v>0.97</v>
      </c>
      <c r="C11" s="14">
        <v>0.97</v>
      </c>
      <c r="D11" s="15">
        <f t="shared" si="0"/>
        <v>1</v>
      </c>
      <c r="E11" s="75">
        <f>E10/E8</f>
        <v>0.95479658463083883</v>
      </c>
      <c r="F11" s="75">
        <f t="shared" ref="F11:Y11" si="2">F10/F8</f>
        <v>0.9502133712660028</v>
      </c>
      <c r="G11" s="75">
        <f t="shared" si="2"/>
        <v>1</v>
      </c>
      <c r="H11" s="75">
        <f t="shared" si="2"/>
        <v>0.97065611605670954</v>
      </c>
      <c r="I11" s="75">
        <f t="shared" si="2"/>
        <v>0.94277539341917027</v>
      </c>
      <c r="J11" s="75">
        <f t="shared" si="2"/>
        <v>0.9667412855772306</v>
      </c>
      <c r="K11" s="75">
        <v>0.97</v>
      </c>
      <c r="L11" s="75">
        <f t="shared" si="2"/>
        <v>1</v>
      </c>
      <c r="M11" s="75">
        <f t="shared" si="2"/>
        <v>1</v>
      </c>
      <c r="N11" s="75">
        <f t="shared" si="2"/>
        <v>1</v>
      </c>
      <c r="O11" s="75">
        <v>0.94</v>
      </c>
      <c r="P11" s="75">
        <f t="shared" si="2"/>
        <v>1</v>
      </c>
      <c r="Q11" s="75">
        <f t="shared" si="2"/>
        <v>0.95275059061761724</v>
      </c>
      <c r="R11" s="75">
        <f t="shared" si="2"/>
        <v>1</v>
      </c>
      <c r="S11" s="75">
        <f t="shared" si="2"/>
        <v>1</v>
      </c>
      <c r="T11" s="75">
        <f t="shared" si="2"/>
        <v>0.84721622788088047</v>
      </c>
      <c r="U11" s="75">
        <f t="shared" si="2"/>
        <v>0.96762771876580678</v>
      </c>
      <c r="V11" s="75">
        <v>0.97</v>
      </c>
      <c r="W11" s="75">
        <f t="shared" si="2"/>
        <v>0.94120707596253905</v>
      </c>
      <c r="X11" s="75">
        <f t="shared" si="2"/>
        <v>0.97763419483101388</v>
      </c>
      <c r="Y11" s="75">
        <f t="shared" si="2"/>
        <v>0.88954012623985568</v>
      </c>
    </row>
    <row r="12" spans="1:26" s="12" customFormat="1" ht="30" customHeight="1" x14ac:dyDescent="0.2">
      <c r="A12" s="13" t="s">
        <v>31</v>
      </c>
      <c r="B12" s="8">
        <v>20190</v>
      </c>
      <c r="C12" s="8">
        <f>SUM(E12:Y12)</f>
        <v>12724</v>
      </c>
      <c r="D12" s="15">
        <f t="shared" si="0"/>
        <v>0.63021297672114907</v>
      </c>
      <c r="E12" s="80">
        <v>1350</v>
      </c>
      <c r="F12" s="80">
        <v>178</v>
      </c>
      <c r="G12" s="80">
        <v>1081</v>
      </c>
      <c r="H12" s="80">
        <v>466</v>
      </c>
      <c r="I12" s="80">
        <v>240</v>
      </c>
      <c r="J12" s="80">
        <v>750</v>
      </c>
      <c r="K12" s="80">
        <v>841</v>
      </c>
      <c r="L12" s="80">
        <v>263</v>
      </c>
      <c r="M12" s="80">
        <v>205</v>
      </c>
      <c r="N12" s="80"/>
      <c r="O12" s="80">
        <v>185</v>
      </c>
      <c r="P12" s="80">
        <v>350</v>
      </c>
      <c r="Q12" s="80">
        <v>1512</v>
      </c>
      <c r="R12" s="80">
        <v>590</v>
      </c>
      <c r="S12" s="80">
        <v>1780</v>
      </c>
      <c r="T12" s="80">
        <v>1357</v>
      </c>
      <c r="U12" s="80">
        <v>503</v>
      </c>
      <c r="V12" s="80">
        <v>105</v>
      </c>
      <c r="W12" s="80">
        <v>45</v>
      </c>
      <c r="X12" s="80">
        <v>740</v>
      </c>
      <c r="Y12" s="80">
        <v>183</v>
      </c>
    </row>
    <row r="13" spans="1:26" s="12" customFormat="1" ht="30" customHeight="1" x14ac:dyDescent="0.2">
      <c r="A13" s="13" t="s">
        <v>32</v>
      </c>
      <c r="B13" s="15">
        <f>B12/B8</f>
        <v>0.39973074105604944</v>
      </c>
      <c r="C13" s="15">
        <f>C12/C8</f>
        <v>0.25670304839913655</v>
      </c>
      <c r="D13" s="15"/>
      <c r="E13" s="16">
        <f t="shared" ref="E13:L13" si="3">E12/E8</f>
        <v>0.67805123053741834</v>
      </c>
      <c r="F13" s="16">
        <f t="shared" si="3"/>
        <v>0.12660028449502134</v>
      </c>
      <c r="G13" s="16">
        <f t="shared" si="3"/>
        <v>0.30545351794292175</v>
      </c>
      <c r="H13" s="16">
        <f t="shared" si="3"/>
        <v>0.15364325750082428</v>
      </c>
      <c r="I13" s="16">
        <f t="shared" si="3"/>
        <v>0.17167381974248927</v>
      </c>
      <c r="J13" s="16">
        <f t="shared" si="3"/>
        <v>0.23984649824112567</v>
      </c>
      <c r="K13" s="16">
        <f t="shared" si="3"/>
        <v>0.3607893607893608</v>
      </c>
      <c r="L13" s="16">
        <f t="shared" si="3"/>
        <v>9.3794579172610554E-2</v>
      </c>
      <c r="M13" s="16">
        <f t="shared" ref="M13" si="4">M12/M8</f>
        <v>7.3292813728995349E-2</v>
      </c>
      <c r="N13" s="16">
        <f t="shared" ref="N13" si="5">N12/N8</f>
        <v>0</v>
      </c>
      <c r="O13" s="16">
        <f t="shared" ref="O13" si="6">O12/O8</f>
        <v>0.1423076923076923</v>
      </c>
      <c r="P13" s="16">
        <f t="shared" ref="P13" si="7">P12/P8</f>
        <v>0.17526289434151227</v>
      </c>
      <c r="Q13" s="16">
        <f t="shared" ref="Q13" si="8">Q12/Q8</f>
        <v>0.51029362132973333</v>
      </c>
      <c r="R13" s="16">
        <f t="shared" ref="R13" si="9">R12/R8</f>
        <v>0.1959481899701096</v>
      </c>
      <c r="S13" s="16">
        <f t="shared" ref="S13" si="10">S12/S8</f>
        <v>0.45664443304258595</v>
      </c>
      <c r="T13" s="16">
        <f t="shared" ref="T13" si="11">T12/T8</f>
        <v>0.58567112645662489</v>
      </c>
      <c r="U13" s="16">
        <f t="shared" ref="U13" si="12">U12/U8</f>
        <v>0.25442589782498737</v>
      </c>
      <c r="V13" s="16">
        <f t="shared" ref="V13" si="13">V12/V8</f>
        <v>0.14583333333333334</v>
      </c>
      <c r="W13" s="16">
        <f t="shared" ref="W13" si="14">W12/W8</f>
        <v>2.3413111342351717E-2</v>
      </c>
      <c r="X13" s="16">
        <f t="shared" ref="X13" si="15">X12/X8</f>
        <v>0.18389662027833001</v>
      </c>
      <c r="Y13" s="16">
        <f t="shared" ref="Y13" si="16">Y12/Y8</f>
        <v>8.2506762849413884E-2</v>
      </c>
    </row>
    <row r="14" spans="1:26" s="12" customFormat="1" ht="30" customHeight="1" x14ac:dyDescent="0.2">
      <c r="A14" s="18" t="s">
        <v>33</v>
      </c>
      <c r="B14" s="8">
        <v>5160</v>
      </c>
      <c r="C14" s="23">
        <f t="shared" ref="C14:C19" si="17">SUM(E14:Y14)</f>
        <v>5855</v>
      </c>
      <c r="D14" s="15">
        <f t="shared" si="0"/>
        <v>1.1346899224806202</v>
      </c>
      <c r="E14" s="10">
        <v>103</v>
      </c>
      <c r="F14" s="10"/>
      <c r="G14" s="10">
        <v>1190</v>
      </c>
      <c r="H14" s="10">
        <v>360</v>
      </c>
      <c r="I14" s="10"/>
      <c r="J14" s="10">
        <v>300</v>
      </c>
      <c r="K14" s="10">
        <v>935</v>
      </c>
      <c r="L14" s="10">
        <v>650</v>
      </c>
      <c r="M14" s="10">
        <v>700</v>
      </c>
      <c r="N14" s="10"/>
      <c r="O14" s="10"/>
      <c r="P14" s="10">
        <v>280</v>
      </c>
      <c r="Q14" s="10"/>
      <c r="R14" s="10">
        <v>240</v>
      </c>
      <c r="S14" s="10">
        <v>305</v>
      </c>
      <c r="T14" s="10"/>
      <c r="U14" s="10">
        <v>300</v>
      </c>
      <c r="V14" s="10">
        <v>2</v>
      </c>
      <c r="W14" s="10"/>
      <c r="X14" s="10">
        <v>490</v>
      </c>
      <c r="Y14" s="10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17"/>
        <v>19999.399999999998</v>
      </c>
      <c r="D15" s="15">
        <f t="shared" si="0"/>
        <v>0.99995500067498977</v>
      </c>
      <c r="E15" s="10">
        <v>1214</v>
      </c>
      <c r="F15" s="10">
        <v>599</v>
      </c>
      <c r="G15" s="10">
        <v>1456</v>
      </c>
      <c r="H15" s="10">
        <v>1166.4000000000001</v>
      </c>
      <c r="I15" s="10">
        <v>648</v>
      </c>
      <c r="J15" s="10">
        <v>1046</v>
      </c>
      <c r="K15" s="10">
        <v>965.7</v>
      </c>
      <c r="L15" s="10">
        <v>1272</v>
      </c>
      <c r="M15" s="10">
        <v>779.2</v>
      </c>
      <c r="N15" s="10">
        <v>418</v>
      </c>
      <c r="O15" s="10">
        <v>542</v>
      </c>
      <c r="P15" s="10">
        <v>1129</v>
      </c>
      <c r="Q15" s="10">
        <v>1318</v>
      </c>
      <c r="R15" s="10">
        <v>1036</v>
      </c>
      <c r="S15" s="10">
        <v>1268.5</v>
      </c>
      <c r="T15" s="10">
        <v>857</v>
      </c>
      <c r="U15" s="10">
        <v>661</v>
      </c>
      <c r="V15" s="10">
        <v>187.6</v>
      </c>
      <c r="W15" s="10">
        <v>1099</v>
      </c>
      <c r="X15" s="10">
        <v>1550</v>
      </c>
      <c r="Y15" s="10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17"/>
        <v>11553.500000000002</v>
      </c>
      <c r="D16" s="15">
        <f t="shared" si="0"/>
        <v>1.0452818239392021</v>
      </c>
      <c r="E16" s="76">
        <v>268.39999999999998</v>
      </c>
      <c r="F16" s="76">
        <v>181.8</v>
      </c>
      <c r="G16" s="76">
        <v>597.6</v>
      </c>
      <c r="H16" s="76">
        <v>1396.4</v>
      </c>
      <c r="I16" s="76">
        <v>363.2</v>
      </c>
      <c r="J16" s="76">
        <v>496.3</v>
      </c>
      <c r="K16" s="76">
        <v>781</v>
      </c>
      <c r="L16" s="76">
        <v>850.5</v>
      </c>
      <c r="M16" s="76">
        <v>782.1</v>
      </c>
      <c r="N16" s="76">
        <v>210</v>
      </c>
      <c r="O16" s="76">
        <v>484.8</v>
      </c>
      <c r="P16" s="76">
        <v>248.3</v>
      </c>
      <c r="Q16" s="76">
        <v>516.20000000000005</v>
      </c>
      <c r="R16" s="76">
        <v>356</v>
      </c>
      <c r="S16" s="76">
        <v>868</v>
      </c>
      <c r="T16" s="76">
        <v>561.20000000000005</v>
      </c>
      <c r="U16" s="76">
        <v>219.8</v>
      </c>
      <c r="V16" s="76">
        <v>145.1</v>
      </c>
      <c r="W16" s="76">
        <v>605.70000000000005</v>
      </c>
      <c r="X16" s="76">
        <v>1368.7</v>
      </c>
      <c r="Y16" s="76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17"/>
        <v>12.044296902083078</v>
      </c>
      <c r="D17" s="15"/>
      <c r="E17" s="16">
        <f t="shared" ref="E17:W17" si="18">E16/E15</f>
        <v>0.22108731466227347</v>
      </c>
      <c r="F17" s="16">
        <f t="shared" si="18"/>
        <v>0.30350584307178635</v>
      </c>
      <c r="G17" s="16">
        <f t="shared" si="18"/>
        <v>0.41043956043956048</v>
      </c>
      <c r="H17" s="16">
        <f t="shared" si="18"/>
        <v>1.19718792866941</v>
      </c>
      <c r="I17" s="16">
        <f t="shared" si="18"/>
        <v>0.56049382716049378</v>
      </c>
      <c r="J17" s="16">
        <f t="shared" si="18"/>
        <v>0.47447418738049713</v>
      </c>
      <c r="K17" s="16">
        <f t="shared" si="18"/>
        <v>0.8087397742570156</v>
      </c>
      <c r="L17" s="16">
        <f t="shared" si="18"/>
        <v>0.66863207547169812</v>
      </c>
      <c r="M17" s="16">
        <f t="shared" si="18"/>
        <v>1.0037217659137576</v>
      </c>
      <c r="N17" s="16">
        <f t="shared" si="18"/>
        <v>0.50239234449760761</v>
      </c>
      <c r="O17" s="16">
        <f t="shared" si="18"/>
        <v>0.89446494464944648</v>
      </c>
      <c r="P17" s="16">
        <f t="shared" si="18"/>
        <v>0.21992914083259524</v>
      </c>
      <c r="Q17" s="16">
        <f t="shared" si="18"/>
        <v>0.39165402124430959</v>
      </c>
      <c r="R17" s="16">
        <f t="shared" si="18"/>
        <v>0.34362934362934361</v>
      </c>
      <c r="S17" s="16">
        <f t="shared" si="18"/>
        <v>0.68427276310603069</v>
      </c>
      <c r="T17" s="16">
        <f t="shared" si="18"/>
        <v>0.65484247374562432</v>
      </c>
      <c r="U17" s="16">
        <f t="shared" si="18"/>
        <v>0.33252647503782151</v>
      </c>
      <c r="V17" s="16">
        <f t="shared" si="18"/>
        <v>0.77345415778251603</v>
      </c>
      <c r="W17" s="16">
        <f t="shared" si="18"/>
        <v>0.55113739763421299</v>
      </c>
      <c r="X17" s="16">
        <v>0.72699999999999998</v>
      </c>
      <c r="Y17" s="16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17"/>
        <v>18.514999999999997</v>
      </c>
      <c r="D18" s="15"/>
      <c r="E18" s="16">
        <v>0.46400000000000002</v>
      </c>
      <c r="F18" s="16">
        <v>0.46700000000000003</v>
      </c>
      <c r="G18" s="16">
        <v>0.84199999999999997</v>
      </c>
      <c r="H18" s="16">
        <v>0.81100000000000005</v>
      </c>
      <c r="I18" s="16">
        <v>1.038</v>
      </c>
      <c r="J18" s="16">
        <v>1.083</v>
      </c>
      <c r="K18" s="16">
        <v>2.1429999999999998</v>
      </c>
      <c r="L18" s="16">
        <v>1.0509999999999999</v>
      </c>
      <c r="M18" s="16">
        <v>0.63500000000000001</v>
      </c>
      <c r="N18" s="16">
        <v>1.077</v>
      </c>
      <c r="O18" s="16">
        <v>0.67700000000000005</v>
      </c>
      <c r="P18" s="16">
        <v>0.59299999999999997</v>
      </c>
      <c r="Q18" s="16">
        <v>0.6</v>
      </c>
      <c r="R18" s="16">
        <v>0.85699999999999998</v>
      </c>
      <c r="S18" s="16">
        <v>0.88300000000000001</v>
      </c>
      <c r="T18" s="16">
        <v>0.30599999999999999</v>
      </c>
      <c r="U18" s="16">
        <v>0.8</v>
      </c>
      <c r="V18" s="16">
        <v>0.69299999999999995</v>
      </c>
      <c r="W18" s="16">
        <v>0.75</v>
      </c>
      <c r="X18" s="16">
        <v>1.319</v>
      </c>
      <c r="Y18" s="16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17"/>
        <v>16.073999999999998</v>
      </c>
      <c r="D19" s="15"/>
      <c r="E19" s="16">
        <v>0.95099999999999996</v>
      </c>
      <c r="F19" s="16">
        <v>0.26700000000000002</v>
      </c>
      <c r="G19" s="16">
        <v>1.1719999999999999</v>
      </c>
      <c r="H19" s="16">
        <v>0.52600000000000002</v>
      </c>
      <c r="I19" s="16">
        <v>0.625</v>
      </c>
      <c r="J19" s="16">
        <v>1.1180000000000001</v>
      </c>
      <c r="K19" s="16">
        <v>3.464</v>
      </c>
      <c r="L19" s="16">
        <v>0.377</v>
      </c>
      <c r="M19" s="16">
        <v>0.4</v>
      </c>
      <c r="N19" s="16">
        <v>1.548</v>
      </c>
      <c r="O19" s="16">
        <v>0.63300000000000001</v>
      </c>
      <c r="P19" s="16">
        <v>5.6000000000000001E-2</v>
      </c>
      <c r="Q19" s="16">
        <v>0.42199999999999999</v>
      </c>
      <c r="R19" s="16">
        <v>8.6999999999999994E-2</v>
      </c>
      <c r="S19" s="16">
        <v>0.97899999999999998</v>
      </c>
      <c r="T19" s="16">
        <v>0.313</v>
      </c>
      <c r="U19" s="16">
        <v>0</v>
      </c>
      <c r="V19" s="16">
        <v>1.6830000000000001</v>
      </c>
      <c r="W19" s="16">
        <v>0.752</v>
      </c>
      <c r="X19" s="16">
        <v>0.54900000000000004</v>
      </c>
      <c r="Y19" s="16">
        <v>0.152</v>
      </c>
      <c r="Z19" s="21"/>
    </row>
    <row r="20" spans="1:26" s="12" customFormat="1" ht="30" customHeight="1" x14ac:dyDescent="0.2">
      <c r="A20" s="22" t="s">
        <v>39</v>
      </c>
      <c r="B20" s="23">
        <v>100587</v>
      </c>
      <c r="C20" s="23">
        <f>SUM(E20:Y20)</f>
        <v>89898</v>
      </c>
      <c r="D20" s="15">
        <f t="shared" si="0"/>
        <v>0.89373378269557702</v>
      </c>
      <c r="E20" s="106">
        <v>7450</v>
      </c>
      <c r="F20" s="106">
        <v>3312</v>
      </c>
      <c r="G20" s="106">
        <v>3845</v>
      </c>
      <c r="H20" s="106">
        <v>6912</v>
      </c>
      <c r="I20" s="106">
        <v>2567</v>
      </c>
      <c r="J20" s="106">
        <v>6276</v>
      </c>
      <c r="K20" s="106">
        <v>2614</v>
      </c>
      <c r="L20" s="106">
        <v>3533</v>
      </c>
      <c r="M20" s="106">
        <v>4751</v>
      </c>
      <c r="N20" s="106">
        <v>1773</v>
      </c>
      <c r="O20" s="106">
        <v>3550</v>
      </c>
      <c r="P20" s="106">
        <v>6485</v>
      </c>
      <c r="Q20" s="106">
        <v>6080</v>
      </c>
      <c r="R20" s="106">
        <v>3411</v>
      </c>
      <c r="S20" s="106">
        <v>7307</v>
      </c>
      <c r="T20" s="106">
        <v>4019</v>
      </c>
      <c r="U20" s="106">
        <v>1720</v>
      </c>
      <c r="V20" s="106">
        <v>2225</v>
      </c>
      <c r="W20" s="106">
        <v>6102</v>
      </c>
      <c r="X20" s="106">
        <v>3776</v>
      </c>
      <c r="Y20" s="106">
        <v>2190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 t="shared" ref="C22:E22" si="19">C21/C20</f>
        <v>0</v>
      </c>
      <c r="D22" s="15" t="e">
        <f t="shared" si="0"/>
        <v>#DIV/0!</v>
      </c>
      <c r="E22" s="30">
        <f t="shared" si="19"/>
        <v>0</v>
      </c>
      <c r="F22" s="30">
        <f t="shared" ref="F22" si="20">F21/F20</f>
        <v>0</v>
      </c>
      <c r="G22" s="30">
        <f t="shared" ref="G22" si="21">G21/G20</f>
        <v>0</v>
      </c>
      <c r="H22" s="30">
        <f t="shared" ref="H22" si="22">H21/H20</f>
        <v>0</v>
      </c>
      <c r="I22" s="30">
        <f t="shared" ref="I22" si="23">I21/I20</f>
        <v>0</v>
      </c>
      <c r="J22" s="30">
        <f t="shared" ref="J22" si="24">J21/J20</f>
        <v>0</v>
      </c>
      <c r="K22" s="30">
        <f t="shared" ref="K22" si="25">K21/K20</f>
        <v>0</v>
      </c>
      <c r="L22" s="30">
        <f t="shared" ref="L22" si="26">L21/L20</f>
        <v>0</v>
      </c>
      <c r="M22" s="30">
        <f t="shared" ref="M22" si="27">M21/M20</f>
        <v>0</v>
      </c>
      <c r="N22" s="30">
        <f t="shared" ref="N22" si="28">N21/N20</f>
        <v>0</v>
      </c>
      <c r="O22" s="30">
        <f t="shared" ref="O22" si="29">O21/O20</f>
        <v>0</v>
      </c>
      <c r="P22" s="105">
        <f t="shared" ref="P22" si="30">P21/P20</f>
        <v>0</v>
      </c>
      <c r="Q22" s="30">
        <f t="shared" ref="Q22" si="31">Q21/Q20</f>
        <v>0</v>
      </c>
      <c r="R22" s="30">
        <f t="shared" ref="R22" si="32">R21/R20</f>
        <v>0</v>
      </c>
      <c r="S22" s="30">
        <f t="shared" ref="S22" si="33">S21/S20</f>
        <v>0</v>
      </c>
      <c r="T22" s="30">
        <f t="shared" ref="T22" si="34">T21/T20</f>
        <v>0</v>
      </c>
      <c r="U22" s="30">
        <f t="shared" ref="U22" si="35">U21/U20</f>
        <v>0</v>
      </c>
      <c r="V22" s="30">
        <f t="shared" ref="V22" si="36">V21/V20</f>
        <v>0</v>
      </c>
      <c r="W22" s="30">
        <f t="shared" ref="W22" si="37">W21/W20</f>
        <v>0</v>
      </c>
      <c r="X22" s="30">
        <f t="shared" ref="X22" si="38">X21/X20</f>
        <v>0</v>
      </c>
      <c r="Y22" s="30">
        <f t="shared" ref="Y22" si="39">Y21/Y20</f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6" t="e">
        <f>E23/E21</f>
        <v>#DIV/0!</v>
      </c>
      <c r="F24" s="16" t="e">
        <f t="shared" ref="F24:Y24" si="40">F23/F21</f>
        <v>#DIV/0!</v>
      </c>
      <c r="G24" s="16" t="e">
        <f t="shared" si="40"/>
        <v>#DIV/0!</v>
      </c>
      <c r="H24" s="16" t="e">
        <f t="shared" si="40"/>
        <v>#DIV/0!</v>
      </c>
      <c r="I24" s="16" t="e">
        <f t="shared" si="40"/>
        <v>#DIV/0!</v>
      </c>
      <c r="J24" s="16" t="e">
        <f t="shared" si="40"/>
        <v>#DIV/0!</v>
      </c>
      <c r="K24" s="16" t="e">
        <f t="shared" si="40"/>
        <v>#DIV/0!</v>
      </c>
      <c r="L24" s="16" t="e">
        <f t="shared" si="40"/>
        <v>#DIV/0!</v>
      </c>
      <c r="M24" s="16" t="e">
        <f t="shared" si="40"/>
        <v>#DIV/0!</v>
      </c>
      <c r="N24" s="16" t="e">
        <f t="shared" si="40"/>
        <v>#DIV/0!</v>
      </c>
      <c r="O24" s="16" t="e">
        <f t="shared" si="40"/>
        <v>#DIV/0!</v>
      </c>
      <c r="P24" s="16" t="e">
        <f t="shared" si="40"/>
        <v>#DIV/0!</v>
      </c>
      <c r="Q24" s="16" t="e">
        <f t="shared" si="40"/>
        <v>#DIV/0!</v>
      </c>
      <c r="R24" s="16" t="e">
        <f t="shared" si="40"/>
        <v>#DIV/0!</v>
      </c>
      <c r="S24" s="16" t="e">
        <f t="shared" si="40"/>
        <v>#DIV/0!</v>
      </c>
      <c r="T24" s="16" t="e">
        <f t="shared" si="40"/>
        <v>#DIV/0!</v>
      </c>
      <c r="U24" s="16" t="e">
        <f t="shared" si="40"/>
        <v>#DIV/0!</v>
      </c>
      <c r="V24" s="16" t="e">
        <f t="shared" si="40"/>
        <v>#DIV/0!</v>
      </c>
      <c r="W24" s="16" t="e">
        <f t="shared" si="40"/>
        <v>#DIV/0!</v>
      </c>
      <c r="X24" s="16" t="e">
        <f t="shared" si="40"/>
        <v>#DIV/0!</v>
      </c>
      <c r="Y24" s="16" t="e">
        <f t="shared" si="40"/>
        <v>#DIV/0!</v>
      </c>
    </row>
    <row r="25" spans="1:26" s="110" customFormat="1" ht="30" customHeight="1" x14ac:dyDescent="0.2">
      <c r="A25" s="107" t="s">
        <v>44</v>
      </c>
      <c r="B25" s="108">
        <v>72165</v>
      </c>
      <c r="C25" s="108">
        <f>SUM(E25:Y25)</f>
        <v>36353</v>
      </c>
      <c r="D25" s="15">
        <f t="shared" si="0"/>
        <v>0.50374835446546107</v>
      </c>
      <c r="E25" s="109">
        <v>4500</v>
      </c>
      <c r="F25" s="109">
        <v>1013</v>
      </c>
      <c r="G25" s="109">
        <v>300</v>
      </c>
      <c r="H25" s="109">
        <v>4136</v>
      </c>
      <c r="I25" s="109">
        <v>400</v>
      </c>
      <c r="J25" s="109">
        <v>1590</v>
      </c>
      <c r="K25" s="109">
        <v>1998</v>
      </c>
      <c r="L25" s="109">
        <v>893</v>
      </c>
      <c r="M25" s="109">
        <v>2372</v>
      </c>
      <c r="N25" s="109">
        <v>780</v>
      </c>
      <c r="O25" s="109">
        <v>472</v>
      </c>
      <c r="P25" s="26">
        <v>2884</v>
      </c>
      <c r="Q25" s="109">
        <v>1368</v>
      </c>
      <c r="R25" s="109">
        <v>1700</v>
      </c>
      <c r="S25" s="109">
        <v>5387</v>
      </c>
      <c r="T25" s="109">
        <v>826</v>
      </c>
      <c r="U25" s="109">
        <v>820</v>
      </c>
      <c r="V25" s="109">
        <v>120</v>
      </c>
      <c r="W25" s="109">
        <v>2416</v>
      </c>
      <c r="X25" s="109">
        <v>1448</v>
      </c>
      <c r="Y25" s="109">
        <v>930</v>
      </c>
    </row>
    <row r="26" spans="1:26" s="12" customFormat="1" ht="30" customHeight="1" x14ac:dyDescent="0.2">
      <c r="A26" s="18" t="s">
        <v>45</v>
      </c>
      <c r="B26" s="28">
        <f t="shared" ref="B26:Y26" si="41">B25/B20</f>
        <v>0.71743863521130957</v>
      </c>
      <c r="C26" s="28">
        <f t="shared" si="41"/>
        <v>0.40438052014505327</v>
      </c>
      <c r="D26" s="15"/>
      <c r="E26" s="29">
        <f t="shared" si="41"/>
        <v>0.60402684563758391</v>
      </c>
      <c r="F26" s="29">
        <f t="shared" si="41"/>
        <v>0.30585748792270534</v>
      </c>
      <c r="G26" s="29">
        <f t="shared" si="41"/>
        <v>7.8023407022106639E-2</v>
      </c>
      <c r="H26" s="29">
        <f t="shared" si="41"/>
        <v>0.59837962962962965</v>
      </c>
      <c r="I26" s="29">
        <f t="shared" si="41"/>
        <v>0.15582391897156214</v>
      </c>
      <c r="J26" s="29">
        <f t="shared" si="41"/>
        <v>0.25334608030592737</v>
      </c>
      <c r="K26" s="29">
        <f t="shared" si="41"/>
        <v>0.76434583014537105</v>
      </c>
      <c r="L26" s="29">
        <f t="shared" si="41"/>
        <v>0.25275969431078404</v>
      </c>
      <c r="M26" s="29">
        <f t="shared" si="41"/>
        <v>0.49926331298673965</v>
      </c>
      <c r="N26" s="29">
        <f t="shared" si="41"/>
        <v>0.43993231810490696</v>
      </c>
      <c r="O26" s="29">
        <f t="shared" si="41"/>
        <v>0.13295774647887323</v>
      </c>
      <c r="P26" s="29">
        <f t="shared" si="41"/>
        <v>0.44471858134155745</v>
      </c>
      <c r="Q26" s="29">
        <f t="shared" si="41"/>
        <v>0.22500000000000001</v>
      </c>
      <c r="R26" s="29">
        <f t="shared" si="41"/>
        <v>0.49838756962767516</v>
      </c>
      <c r="S26" s="29">
        <f t="shared" si="41"/>
        <v>0.73723826467770626</v>
      </c>
      <c r="T26" s="29">
        <f t="shared" si="41"/>
        <v>0.20552376212988305</v>
      </c>
      <c r="U26" s="29">
        <f t="shared" si="41"/>
        <v>0.47674418604651164</v>
      </c>
      <c r="V26" s="29">
        <f t="shared" si="41"/>
        <v>5.3932584269662923E-2</v>
      </c>
      <c r="W26" s="29">
        <f t="shared" si="41"/>
        <v>0.39593575876761716</v>
      </c>
      <c r="X26" s="29">
        <f t="shared" si="41"/>
        <v>0.38347457627118642</v>
      </c>
      <c r="Y26" s="29">
        <f t="shared" si="41"/>
        <v>0.42465753424657532</v>
      </c>
    </row>
    <row r="27" spans="1:26" s="104" customFormat="1" ht="30" hidden="1" customHeight="1" x14ac:dyDescent="0.2">
      <c r="A27" s="101" t="s">
        <v>196</v>
      </c>
      <c r="B27" s="102">
        <v>10</v>
      </c>
      <c r="C27" s="23">
        <f>SUM(E27:Y27)</f>
        <v>6</v>
      </c>
      <c r="D27" s="103"/>
      <c r="E27" s="37"/>
      <c r="F27" s="37"/>
      <c r="G27" s="37"/>
      <c r="H27" s="37">
        <v>4</v>
      </c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>
        <v>1</v>
      </c>
      <c r="T27" s="37"/>
      <c r="U27" s="37"/>
      <c r="V27" s="37"/>
      <c r="W27" s="37"/>
      <c r="X27" s="37">
        <v>1</v>
      </c>
      <c r="Y27" s="37"/>
    </row>
    <row r="28" spans="1:26" s="12" customFormat="1" ht="30" customHeight="1" x14ac:dyDescent="0.2">
      <c r="A28" s="25" t="s">
        <v>46</v>
      </c>
      <c r="B28" s="23">
        <v>31856</v>
      </c>
      <c r="C28" s="23">
        <f t="shared" ref="C28:C32" si="42">SUM(E28:Y28)</f>
        <v>12735</v>
      </c>
      <c r="D28" s="15">
        <f t="shared" si="0"/>
        <v>0.39976770467101957</v>
      </c>
      <c r="E28" s="26">
        <v>950</v>
      </c>
      <c r="F28" s="26">
        <v>130</v>
      </c>
      <c r="G28" s="26">
        <v>20</v>
      </c>
      <c r="H28" s="26">
        <v>65</v>
      </c>
      <c r="I28" s="26"/>
      <c r="J28" s="26">
        <v>1270</v>
      </c>
      <c r="K28" s="26">
        <v>2163</v>
      </c>
      <c r="L28" s="26">
        <v>577</v>
      </c>
      <c r="M28" s="26"/>
      <c r="N28" s="26">
        <v>150</v>
      </c>
      <c r="O28" s="26"/>
      <c r="P28" s="26">
        <v>2162</v>
      </c>
      <c r="Q28" s="26">
        <v>2014</v>
      </c>
      <c r="R28" s="26"/>
      <c r="S28" s="26">
        <v>774</v>
      </c>
      <c r="T28" s="26">
        <v>135</v>
      </c>
      <c r="U28" s="26"/>
      <c r="V28" s="26"/>
      <c r="W28" s="26">
        <v>1240</v>
      </c>
      <c r="X28" s="26">
        <v>285</v>
      </c>
      <c r="Y28" s="26">
        <v>800</v>
      </c>
    </row>
    <row r="29" spans="1:26" s="12" customFormat="1" ht="30" hidden="1" customHeight="1" x14ac:dyDescent="0.2">
      <c r="A29" s="18" t="s">
        <v>45</v>
      </c>
      <c r="B29" s="9">
        <f t="shared" ref="B29:Y29" si="43">B28/B20</f>
        <v>0.3167009653334924</v>
      </c>
      <c r="C29" s="23">
        <f t="shared" si="42"/>
        <v>2.9072553816969844</v>
      </c>
      <c r="D29" s="15">
        <f t="shared" si="0"/>
        <v>9.1798121885595982</v>
      </c>
      <c r="E29" s="30">
        <f t="shared" si="43"/>
        <v>0.12751677852348994</v>
      </c>
      <c r="F29" s="30">
        <f t="shared" si="43"/>
        <v>3.92512077294686E-2</v>
      </c>
      <c r="G29" s="30">
        <f t="shared" si="43"/>
        <v>5.2015604681404422E-3</v>
      </c>
      <c r="H29" s="30">
        <f t="shared" si="43"/>
        <v>9.4039351851851853E-3</v>
      </c>
      <c r="I29" s="30">
        <f t="shared" si="43"/>
        <v>0</v>
      </c>
      <c r="J29" s="30">
        <f t="shared" si="43"/>
        <v>0.20235818992989166</v>
      </c>
      <c r="K29" s="30">
        <f t="shared" si="43"/>
        <v>0.82746748278500382</v>
      </c>
      <c r="L29" s="30">
        <f t="shared" si="43"/>
        <v>0.16331729408434759</v>
      </c>
      <c r="M29" s="30">
        <f t="shared" si="43"/>
        <v>0</v>
      </c>
      <c r="N29" s="30">
        <f t="shared" si="43"/>
        <v>8.4602368866328256E-2</v>
      </c>
      <c r="O29" s="30">
        <f t="shared" si="43"/>
        <v>0</v>
      </c>
      <c r="P29" s="105">
        <f t="shared" si="43"/>
        <v>0.333384734001542</v>
      </c>
      <c r="Q29" s="30">
        <f t="shared" si="43"/>
        <v>0.33124999999999999</v>
      </c>
      <c r="R29" s="30">
        <f t="shared" si="43"/>
        <v>0</v>
      </c>
      <c r="S29" s="30">
        <f t="shared" si="43"/>
        <v>0.10592582455179965</v>
      </c>
      <c r="T29" s="30">
        <f t="shared" si="43"/>
        <v>3.3590445384423989E-2</v>
      </c>
      <c r="U29" s="30">
        <f t="shared" si="43"/>
        <v>0</v>
      </c>
      <c r="V29" s="30">
        <f t="shared" si="43"/>
        <v>0</v>
      </c>
      <c r="W29" s="30">
        <f t="shared" si="43"/>
        <v>0.20321206161914127</v>
      </c>
      <c r="X29" s="30">
        <f t="shared" si="43"/>
        <v>7.547669491525423E-2</v>
      </c>
      <c r="Y29" s="30">
        <f t="shared" si="43"/>
        <v>0.36529680365296802</v>
      </c>
    </row>
    <row r="30" spans="1:26" s="12" customFormat="1" ht="30" hidden="1" customHeight="1" x14ac:dyDescent="0.2">
      <c r="A30" s="11" t="s">
        <v>201</v>
      </c>
      <c r="B30" s="23">
        <v>102447</v>
      </c>
      <c r="C30" s="23">
        <f t="shared" si="42"/>
        <v>111691</v>
      </c>
      <c r="D30" s="15">
        <f t="shared" si="0"/>
        <v>1.0902320224115885</v>
      </c>
      <c r="E30" s="31">
        <v>1313</v>
      </c>
      <c r="F30" s="31">
        <v>2654</v>
      </c>
      <c r="G30" s="31">
        <v>12055</v>
      </c>
      <c r="H30" s="31">
        <v>7721</v>
      </c>
      <c r="I30" s="31">
        <v>7872</v>
      </c>
      <c r="J30" s="31">
        <v>5664</v>
      </c>
      <c r="K30" s="31">
        <v>3828</v>
      </c>
      <c r="L30" s="31">
        <v>4764</v>
      </c>
      <c r="M30" s="31">
        <v>3224</v>
      </c>
      <c r="N30" s="31">
        <v>4170</v>
      </c>
      <c r="O30" s="31">
        <v>4426</v>
      </c>
      <c r="P30" s="31">
        <v>5536</v>
      </c>
      <c r="Q30" s="31">
        <v>6072</v>
      </c>
      <c r="R30" s="31">
        <v>3878</v>
      </c>
      <c r="S30" s="31">
        <v>5992</v>
      </c>
      <c r="T30" s="31">
        <v>5365</v>
      </c>
      <c r="U30" s="31">
        <v>1827</v>
      </c>
      <c r="V30" s="31">
        <v>2003</v>
      </c>
      <c r="W30" s="31">
        <v>8497</v>
      </c>
      <c r="X30" s="31">
        <v>8348</v>
      </c>
      <c r="Y30" s="31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42"/>
        <v>0</v>
      </c>
      <c r="D31" s="15" t="e">
        <f t="shared" si="0"/>
        <v>#DIV/0!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6" s="12" customFormat="1" ht="30" hidden="1" customHeight="1" x14ac:dyDescent="0.2">
      <c r="A32" s="18" t="s">
        <v>41</v>
      </c>
      <c r="B32" s="30">
        <f t="shared" ref="B32" si="44">B31/B30</f>
        <v>0</v>
      </c>
      <c r="C32" s="23">
        <f t="shared" si="42"/>
        <v>0</v>
      </c>
      <c r="D32" s="15" t="e">
        <f t="shared" si="0"/>
        <v>#DIV/0!</v>
      </c>
      <c r="E32" s="30">
        <f>E31/E30</f>
        <v>0</v>
      </c>
      <c r="F32" s="30">
        <f t="shared" ref="F32:Y32" si="45">F31/F30</f>
        <v>0</v>
      </c>
      <c r="G32" s="30">
        <f t="shared" si="45"/>
        <v>0</v>
      </c>
      <c r="H32" s="30">
        <f t="shared" si="45"/>
        <v>0</v>
      </c>
      <c r="I32" s="30">
        <f t="shared" si="45"/>
        <v>0</v>
      </c>
      <c r="J32" s="30">
        <f t="shared" si="45"/>
        <v>0</v>
      </c>
      <c r="K32" s="30">
        <f t="shared" si="45"/>
        <v>0</v>
      </c>
      <c r="L32" s="30">
        <f t="shared" si="45"/>
        <v>0</v>
      </c>
      <c r="M32" s="30">
        <f t="shared" si="45"/>
        <v>0</v>
      </c>
      <c r="N32" s="30">
        <f t="shared" si="45"/>
        <v>0</v>
      </c>
      <c r="O32" s="30">
        <f t="shared" si="45"/>
        <v>0</v>
      </c>
      <c r="P32" s="105">
        <f>P31/Q30</f>
        <v>0</v>
      </c>
      <c r="Q32" s="30">
        <f>Q31/R30</f>
        <v>0</v>
      </c>
      <c r="R32" s="30">
        <f>R31/S30</f>
        <v>0</v>
      </c>
      <c r="S32" s="105">
        <f>S31/T30</f>
        <v>0</v>
      </c>
      <c r="T32" s="30">
        <f t="shared" si="45"/>
        <v>0</v>
      </c>
      <c r="U32" s="30">
        <f t="shared" si="45"/>
        <v>0</v>
      </c>
      <c r="V32" s="30">
        <f t="shared" si="45"/>
        <v>0</v>
      </c>
      <c r="W32" s="30">
        <f t="shared" si="45"/>
        <v>0</v>
      </c>
      <c r="X32" s="30">
        <f t="shared" si="45"/>
        <v>0</v>
      </c>
      <c r="Y32" s="30">
        <f t="shared" si="45"/>
        <v>0</v>
      </c>
    </row>
    <row r="33" spans="1:29" s="12" customFormat="1" ht="30" customHeight="1" x14ac:dyDescent="0.2">
      <c r="A33" s="13" t="s">
        <v>48</v>
      </c>
      <c r="B33" s="23">
        <v>24452</v>
      </c>
      <c r="C33" s="23">
        <f>SUM(E33:Y33)</f>
        <v>16245</v>
      </c>
      <c r="D33" s="15">
        <f t="shared" si="0"/>
        <v>0.66436283330606904</v>
      </c>
      <c r="E33" s="26">
        <v>350</v>
      </c>
      <c r="F33" s="26">
        <v>413</v>
      </c>
      <c r="G33" s="26">
        <v>540</v>
      </c>
      <c r="H33" s="26">
        <v>79</v>
      </c>
      <c r="I33" s="26">
        <v>100</v>
      </c>
      <c r="J33" s="26">
        <v>531</v>
      </c>
      <c r="K33" s="26">
        <v>1696</v>
      </c>
      <c r="L33" s="26">
        <v>1128</v>
      </c>
      <c r="M33" s="26">
        <v>300</v>
      </c>
      <c r="N33" s="26">
        <v>620</v>
      </c>
      <c r="O33" s="26">
        <v>482</v>
      </c>
      <c r="P33" s="26">
        <v>600</v>
      </c>
      <c r="Q33" s="26">
        <v>2014</v>
      </c>
      <c r="R33" s="26">
        <v>450</v>
      </c>
      <c r="S33" s="26">
        <v>454</v>
      </c>
      <c r="T33" s="26">
        <v>2880</v>
      </c>
      <c r="U33" s="26">
        <v>200</v>
      </c>
      <c r="V33" s="26"/>
      <c r="W33" s="26"/>
      <c r="X33" s="26">
        <v>2723</v>
      </c>
      <c r="Y33" s="26">
        <v>685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46">C33/C30</f>
        <v>0.14544591775523544</v>
      </c>
      <c r="D34" s="15" t="e">
        <f t="shared" si="0"/>
        <v>#DIV/0!</v>
      </c>
      <c r="E34" s="29">
        <f t="shared" si="46"/>
        <v>0.26656511805026656</v>
      </c>
      <c r="F34" s="29">
        <f t="shared" si="46"/>
        <v>0.15561416729464958</v>
      </c>
      <c r="G34" s="29">
        <f t="shared" si="46"/>
        <v>4.4794690999585232E-2</v>
      </c>
      <c r="H34" s="29">
        <f t="shared" si="46"/>
        <v>1.0231835254500712E-2</v>
      </c>
      <c r="I34" s="29">
        <f t="shared" si="46"/>
        <v>1.2703252032520325E-2</v>
      </c>
      <c r="J34" s="29">
        <f t="shared" si="46"/>
        <v>9.375E-2</v>
      </c>
      <c r="K34" s="29">
        <f t="shared" si="46"/>
        <v>0.44305120167189133</v>
      </c>
      <c r="L34" s="29">
        <f t="shared" si="46"/>
        <v>0.23677581863979849</v>
      </c>
      <c r="M34" s="29">
        <f t="shared" si="46"/>
        <v>9.3052109181141443E-2</v>
      </c>
      <c r="N34" s="29">
        <f t="shared" si="46"/>
        <v>0.14868105515587529</v>
      </c>
      <c r="O34" s="29">
        <f t="shared" si="46"/>
        <v>0.10890194306371441</v>
      </c>
      <c r="P34" s="29">
        <f>P33/Q30</f>
        <v>9.8814229249011856E-2</v>
      </c>
      <c r="Q34" s="29">
        <f>Q33/R30</f>
        <v>0.51933986591026304</v>
      </c>
      <c r="R34" s="29">
        <f>R33/S30</f>
        <v>7.5100133511348463E-2</v>
      </c>
      <c r="S34" s="29">
        <f>S33/T30</f>
        <v>8.4622553588070831E-2</v>
      </c>
      <c r="T34" s="29">
        <f t="shared" si="46"/>
        <v>0.5368126747437092</v>
      </c>
      <c r="U34" s="29">
        <f t="shared" si="46"/>
        <v>0.10946907498631636</v>
      </c>
      <c r="V34" s="29">
        <f t="shared" si="46"/>
        <v>0</v>
      </c>
      <c r="W34" s="29">
        <f t="shared" si="46"/>
        <v>0</v>
      </c>
      <c r="X34" s="29">
        <f t="shared" si="46"/>
        <v>0.32618591279348347</v>
      </c>
      <c r="Y34" s="29">
        <f t="shared" si="46"/>
        <v>0.1056772601049059</v>
      </c>
    </row>
    <row r="35" spans="1:29" s="12" customFormat="1" ht="30" customHeight="1" x14ac:dyDescent="0.2">
      <c r="A35" s="25" t="s">
        <v>49</v>
      </c>
      <c r="B35" s="23">
        <v>66250</v>
      </c>
      <c r="C35" s="23">
        <f>SUM(E35:Y35)</f>
        <v>24569</v>
      </c>
      <c r="D35" s="15">
        <f t="shared" si="0"/>
        <v>0.37085283018867926</v>
      </c>
      <c r="E35" s="26">
        <v>1500</v>
      </c>
      <c r="F35" s="26">
        <v>932</v>
      </c>
      <c r="G35" s="26">
        <v>1550</v>
      </c>
      <c r="H35" s="26">
        <v>547</v>
      </c>
      <c r="I35" s="26">
        <v>420</v>
      </c>
      <c r="J35" s="26">
        <v>2310</v>
      </c>
      <c r="K35" s="26">
        <v>1696</v>
      </c>
      <c r="L35" s="26">
        <v>2406</v>
      </c>
      <c r="M35" s="26">
        <v>440</v>
      </c>
      <c r="N35" s="26">
        <v>140</v>
      </c>
      <c r="O35" s="26">
        <v>595</v>
      </c>
      <c r="P35" s="26">
        <v>1592</v>
      </c>
      <c r="Q35" s="26">
        <v>2256</v>
      </c>
      <c r="R35" s="26">
        <v>450</v>
      </c>
      <c r="S35" s="26">
        <v>341</v>
      </c>
      <c r="T35" s="26">
        <v>1807</v>
      </c>
      <c r="U35" s="26">
        <v>250</v>
      </c>
      <c r="V35" s="26"/>
      <c r="W35" s="26">
        <v>271</v>
      </c>
      <c r="X35" s="26">
        <v>3310</v>
      </c>
      <c r="Y35" s="26">
        <v>1756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47">C35/C30</f>
        <v>0.21997296111593592</v>
      </c>
      <c r="D36" s="15" t="e">
        <f t="shared" si="0"/>
        <v>#DIV/0!</v>
      </c>
      <c r="E36" s="105">
        <f t="shared" si="47"/>
        <v>1.1424219345011424</v>
      </c>
      <c r="F36" s="30">
        <f t="shared" si="47"/>
        <v>0.35116804822908815</v>
      </c>
      <c r="G36" s="30">
        <f t="shared" si="47"/>
        <v>0.12857735379510576</v>
      </c>
      <c r="H36" s="30">
        <f t="shared" si="47"/>
        <v>7.0845745369770757E-2</v>
      </c>
      <c r="I36" s="30">
        <f t="shared" si="47"/>
        <v>5.3353658536585365E-2</v>
      </c>
      <c r="J36" s="30">
        <f t="shared" si="47"/>
        <v>0.40783898305084748</v>
      </c>
      <c r="K36" s="30">
        <f t="shared" si="47"/>
        <v>0.44305120167189133</v>
      </c>
      <c r="L36" s="30">
        <f t="shared" si="47"/>
        <v>0.50503778337531491</v>
      </c>
      <c r="M36" s="30">
        <f t="shared" si="47"/>
        <v>0.13647642679900746</v>
      </c>
      <c r="N36" s="30">
        <f t="shared" si="47"/>
        <v>3.3573141486810551E-2</v>
      </c>
      <c r="O36" s="30">
        <f t="shared" si="47"/>
        <v>0.13443289652056031</v>
      </c>
      <c r="P36" s="105">
        <f>P35/Q30</f>
        <v>0.2621870882740448</v>
      </c>
      <c r="Q36" s="30">
        <f>Q35/R30</f>
        <v>0.58174316658071168</v>
      </c>
      <c r="R36" s="30">
        <f>R35/S30</f>
        <v>7.5100133511348463E-2</v>
      </c>
      <c r="S36" s="30">
        <f>S35/T30</f>
        <v>6.3560111835973904E-2</v>
      </c>
      <c r="T36" s="30">
        <f t="shared" si="47"/>
        <v>0.33681267474370924</v>
      </c>
      <c r="U36" s="30">
        <f t="shared" si="47"/>
        <v>0.13683634373289547</v>
      </c>
      <c r="V36" s="30">
        <f t="shared" si="47"/>
        <v>0</v>
      </c>
      <c r="W36" s="30">
        <f t="shared" si="47"/>
        <v>3.1893609509238557E-2</v>
      </c>
      <c r="X36" s="30">
        <f t="shared" si="47"/>
        <v>0.39650215620507906</v>
      </c>
      <c r="Y36" s="30">
        <f t="shared" si="47"/>
        <v>0.27090404196235729</v>
      </c>
      <c r="Z36" s="30"/>
      <c r="AA36" s="30"/>
      <c r="AB36" s="30"/>
      <c r="AC36" s="30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9" s="12" customFormat="1" ht="30" customHeight="1" x14ac:dyDescent="0.2">
      <c r="A38" s="25" t="s">
        <v>51</v>
      </c>
      <c r="B38" s="23">
        <v>90081</v>
      </c>
      <c r="C38" s="23">
        <f>SUM(E38:Y38)</f>
        <v>31172</v>
      </c>
      <c r="D38" s="15">
        <f t="shared" si="0"/>
        <v>0.34604411585128941</v>
      </c>
      <c r="E38" s="26">
        <v>850</v>
      </c>
      <c r="F38" s="26">
        <v>920</v>
      </c>
      <c r="G38" s="26">
        <v>2807</v>
      </c>
      <c r="H38" s="26">
        <v>630</v>
      </c>
      <c r="I38" s="26">
        <v>380</v>
      </c>
      <c r="J38" s="26">
        <v>3084</v>
      </c>
      <c r="K38" s="26">
        <v>2136</v>
      </c>
      <c r="L38" s="26">
        <v>613</v>
      </c>
      <c r="M38" s="26">
        <v>40</v>
      </c>
      <c r="N38" s="26">
        <v>250</v>
      </c>
      <c r="O38" s="26">
        <v>319</v>
      </c>
      <c r="P38" s="26">
        <v>1496</v>
      </c>
      <c r="Q38" s="26">
        <v>6047</v>
      </c>
      <c r="R38" s="26">
        <v>160</v>
      </c>
      <c r="S38" s="26">
        <v>1146</v>
      </c>
      <c r="T38" s="26">
        <v>1262</v>
      </c>
      <c r="U38" s="26">
        <v>1190</v>
      </c>
      <c r="V38" s="26">
        <v>107</v>
      </c>
      <c r="W38" s="26">
        <v>986</v>
      </c>
      <c r="X38" s="26">
        <v>5529</v>
      </c>
      <c r="Y38" s="26">
        <v>1220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30" t="e">
        <f>E38/E37</f>
        <v>#DIV/0!</v>
      </c>
      <c r="F39" s="30" t="e">
        <f t="shared" ref="F39:Y39" si="48">F38/F37</f>
        <v>#DIV/0!</v>
      </c>
      <c r="G39" s="30" t="e">
        <f t="shared" si="48"/>
        <v>#DIV/0!</v>
      </c>
      <c r="H39" s="30" t="e">
        <f t="shared" si="48"/>
        <v>#DIV/0!</v>
      </c>
      <c r="I39" s="30" t="e">
        <f t="shared" si="48"/>
        <v>#DIV/0!</v>
      </c>
      <c r="J39" s="30" t="e">
        <f t="shared" si="48"/>
        <v>#DIV/0!</v>
      </c>
      <c r="K39" s="30" t="e">
        <f t="shared" si="48"/>
        <v>#DIV/0!</v>
      </c>
      <c r="L39" s="30" t="e">
        <f t="shared" si="48"/>
        <v>#DIV/0!</v>
      </c>
      <c r="M39" s="30" t="e">
        <f t="shared" si="48"/>
        <v>#DIV/0!</v>
      </c>
      <c r="N39" s="30" t="e">
        <f t="shared" si="48"/>
        <v>#DIV/0!</v>
      </c>
      <c r="O39" s="30" t="e">
        <f t="shared" si="48"/>
        <v>#DIV/0!</v>
      </c>
      <c r="P39" s="105" t="e">
        <f t="shared" si="48"/>
        <v>#DIV/0!</v>
      </c>
      <c r="Q39" s="30" t="e">
        <f t="shared" si="48"/>
        <v>#DIV/0!</v>
      </c>
      <c r="R39" s="30" t="e">
        <f t="shared" si="48"/>
        <v>#DIV/0!</v>
      </c>
      <c r="S39" s="30" t="e">
        <f t="shared" si="48"/>
        <v>#DIV/0!</v>
      </c>
      <c r="T39" s="30" t="e">
        <f t="shared" si="48"/>
        <v>#DIV/0!</v>
      </c>
      <c r="U39" s="30" t="e">
        <f t="shared" si="48"/>
        <v>#DIV/0!</v>
      </c>
      <c r="V39" s="30" t="e">
        <f t="shared" si="48"/>
        <v>#DIV/0!</v>
      </c>
      <c r="W39" s="30" t="e">
        <f t="shared" si="48"/>
        <v>#DIV/0!</v>
      </c>
      <c r="X39" s="30" t="e">
        <f t="shared" si="48"/>
        <v>#DIV/0!</v>
      </c>
      <c r="Y39" s="30" t="e">
        <f t="shared" si="48"/>
        <v>#DIV/0!</v>
      </c>
    </row>
    <row r="40" spans="1:29" s="12" customFormat="1" ht="30" customHeight="1" x14ac:dyDescent="0.2">
      <c r="A40" s="81" t="s">
        <v>53</v>
      </c>
      <c r="B40" s="23">
        <v>33762</v>
      </c>
      <c r="C40" s="23">
        <f>SUM(E40:Y40)</f>
        <v>9480</v>
      </c>
      <c r="D40" s="15">
        <f t="shared" si="0"/>
        <v>0.28078905278123334</v>
      </c>
      <c r="E40" s="26">
        <v>1500</v>
      </c>
      <c r="F40" s="26">
        <v>25</v>
      </c>
      <c r="G40" s="26"/>
      <c r="H40" s="26">
        <v>445</v>
      </c>
      <c r="I40" s="26">
        <v>100</v>
      </c>
      <c r="J40" s="26">
        <v>455</v>
      </c>
      <c r="K40" s="26">
        <v>266</v>
      </c>
      <c r="L40" s="26">
        <v>517</v>
      </c>
      <c r="M40" s="26"/>
      <c r="N40" s="26">
        <v>240</v>
      </c>
      <c r="O40" s="26"/>
      <c r="P40" s="26">
        <v>50</v>
      </c>
      <c r="Q40" s="26">
        <v>3713</v>
      </c>
      <c r="R40" s="26"/>
      <c r="S40" s="26">
        <v>150</v>
      </c>
      <c r="T40" s="26">
        <v>35</v>
      </c>
      <c r="U40" s="26">
        <v>150</v>
      </c>
      <c r="V40" s="26">
        <v>107</v>
      </c>
      <c r="W40" s="26">
        <v>350</v>
      </c>
      <c r="X40" s="26">
        <v>1312</v>
      </c>
      <c r="Y40" s="26">
        <v>65</v>
      </c>
    </row>
    <row r="41" spans="1:29" s="2" customFormat="1" ht="30" hidden="1" customHeight="1" x14ac:dyDescent="0.25">
      <c r="A41" s="11" t="s">
        <v>168</v>
      </c>
      <c r="B41" s="23">
        <v>214447</v>
      </c>
      <c r="C41" s="23">
        <f>SUM(E41:Y41)</f>
        <v>185988.6</v>
      </c>
      <c r="D41" s="15">
        <f t="shared" si="0"/>
        <v>0.86729401670342787</v>
      </c>
      <c r="E41" s="10">
        <v>8532</v>
      </c>
      <c r="F41" s="10">
        <v>6006</v>
      </c>
      <c r="G41" s="10">
        <v>13990</v>
      </c>
      <c r="H41" s="10">
        <v>11277.6</v>
      </c>
      <c r="I41" s="99">
        <v>5725</v>
      </c>
      <c r="J41" s="10">
        <v>11939</v>
      </c>
      <c r="K41" s="10">
        <v>8497</v>
      </c>
      <c r="L41" s="10">
        <v>10048</v>
      </c>
      <c r="M41" s="10">
        <v>10249</v>
      </c>
      <c r="N41" s="10">
        <v>3000</v>
      </c>
      <c r="O41" s="10">
        <v>6210</v>
      </c>
      <c r="P41" s="10">
        <v>7930</v>
      </c>
      <c r="Q41" s="10">
        <v>9997</v>
      </c>
      <c r="R41" s="10">
        <v>10907</v>
      </c>
      <c r="S41" s="99">
        <v>12107</v>
      </c>
      <c r="T41" s="10">
        <v>9823</v>
      </c>
      <c r="U41" s="10">
        <v>7715</v>
      </c>
      <c r="V41" s="10">
        <v>2158</v>
      </c>
      <c r="W41" s="99">
        <v>6364</v>
      </c>
      <c r="X41" s="10">
        <v>13864</v>
      </c>
      <c r="Y41" s="10">
        <v>9650</v>
      </c>
      <c r="Z41" s="20"/>
    </row>
    <row r="42" spans="1:29" s="2" customFormat="1" ht="30" customHeight="1" x14ac:dyDescent="0.25">
      <c r="A42" s="32" t="s">
        <v>166</v>
      </c>
      <c r="B42" s="23">
        <v>20524</v>
      </c>
      <c r="C42" s="23">
        <f>SUM(E42:Y42)</f>
        <v>3496</v>
      </c>
      <c r="D42" s="15">
        <f t="shared" si="0"/>
        <v>0.17033716624439679</v>
      </c>
      <c r="E42" s="10">
        <v>340</v>
      </c>
      <c r="F42" s="10">
        <v>13</v>
      </c>
      <c r="G42" s="10">
        <v>305</v>
      </c>
      <c r="H42" s="10">
        <v>77</v>
      </c>
      <c r="I42" s="10">
        <v>56</v>
      </c>
      <c r="J42" s="10">
        <v>135</v>
      </c>
      <c r="K42" s="10">
        <v>99</v>
      </c>
      <c r="L42" s="10">
        <v>213</v>
      </c>
      <c r="M42" s="10">
        <v>292</v>
      </c>
      <c r="N42" s="10"/>
      <c r="O42" s="10">
        <v>40</v>
      </c>
      <c r="P42" s="10">
        <v>15</v>
      </c>
      <c r="Q42" s="10">
        <v>560</v>
      </c>
      <c r="R42" s="10">
        <v>20</v>
      </c>
      <c r="S42" s="10">
        <v>20</v>
      </c>
      <c r="T42" s="10">
        <v>34</v>
      </c>
      <c r="U42" s="10">
        <v>150</v>
      </c>
      <c r="V42" s="10">
        <v>27</v>
      </c>
      <c r="W42" s="10">
        <v>130</v>
      </c>
      <c r="X42" s="10">
        <v>905</v>
      </c>
      <c r="Y42" s="10">
        <v>65</v>
      </c>
      <c r="Z42" s="20"/>
    </row>
    <row r="43" spans="1:29" s="2" customFormat="1" ht="30" hidden="1" customHeight="1" x14ac:dyDescent="0.25">
      <c r="A43" s="17" t="s">
        <v>195</v>
      </c>
      <c r="B43" s="23"/>
      <c r="C43" s="23">
        <f t="shared" ref="C43:C45" si="49">SUM(E43:Y43)</f>
        <v>6024</v>
      </c>
      <c r="D43" s="15" t="e">
        <f t="shared" si="0"/>
        <v>#DIV/0!</v>
      </c>
      <c r="E43" s="10"/>
      <c r="F43" s="10">
        <v>720</v>
      </c>
      <c r="G43" s="10"/>
      <c r="H43" s="10"/>
      <c r="I43" s="10"/>
      <c r="J43" s="10"/>
      <c r="K43" s="10">
        <v>525</v>
      </c>
      <c r="L43" s="10">
        <v>568</v>
      </c>
      <c r="M43" s="10"/>
      <c r="N43" s="10">
        <v>20</v>
      </c>
      <c r="O43" s="10"/>
      <c r="P43" s="10"/>
      <c r="Q43" s="10">
        <v>747</v>
      </c>
      <c r="R43" s="10"/>
      <c r="S43" s="10"/>
      <c r="T43" s="10"/>
      <c r="U43" s="10">
        <v>250</v>
      </c>
      <c r="V43" s="10">
        <v>612</v>
      </c>
      <c r="W43" s="10"/>
      <c r="X43" s="10">
        <v>2392</v>
      </c>
      <c r="Y43" s="10">
        <v>190</v>
      </c>
      <c r="Z43" s="20"/>
    </row>
    <row r="44" spans="1:29" s="2" customFormat="1" ht="30" hidden="1" customHeight="1" x14ac:dyDescent="0.25">
      <c r="A44" s="18" t="s">
        <v>52</v>
      </c>
      <c r="B44" s="33">
        <f>B42/B41</f>
        <v>9.5706631475376197E-2</v>
      </c>
      <c r="C44" s="23">
        <f t="shared" si="49"/>
        <v>0.32833602477404145</v>
      </c>
      <c r="D44" s="15">
        <f t="shared" si="0"/>
        <v>3.4306507262092607</v>
      </c>
      <c r="E44" s="35">
        <f>E42/E41</f>
        <v>3.9849976558837319E-2</v>
      </c>
      <c r="F44" s="35">
        <f t="shared" ref="F44:Y44" si="50">F42/F41</f>
        <v>2.1645021645021645E-3</v>
      </c>
      <c r="G44" s="35">
        <f t="shared" si="50"/>
        <v>2.1801286633309505E-2</v>
      </c>
      <c r="H44" s="35">
        <f t="shared" si="50"/>
        <v>6.8276938355678512E-3</v>
      </c>
      <c r="I44" s="35">
        <f t="shared" si="50"/>
        <v>9.7816593886462886E-3</v>
      </c>
      <c r="J44" s="35">
        <f t="shared" si="50"/>
        <v>1.1307479688416115E-2</v>
      </c>
      <c r="K44" s="35">
        <f t="shared" si="50"/>
        <v>1.1651171001529952E-2</v>
      </c>
      <c r="L44" s="35">
        <f t="shared" si="50"/>
        <v>2.1198248407643311E-2</v>
      </c>
      <c r="M44" s="35">
        <f t="shared" si="50"/>
        <v>2.8490584447263146E-2</v>
      </c>
      <c r="N44" s="35">
        <f t="shared" si="50"/>
        <v>0</v>
      </c>
      <c r="O44" s="35">
        <f t="shared" si="50"/>
        <v>6.4412238325281803E-3</v>
      </c>
      <c r="P44" s="35">
        <f t="shared" si="50"/>
        <v>1.8915510718789407E-3</v>
      </c>
      <c r="Q44" s="35">
        <f t="shared" si="50"/>
        <v>5.6016805041512456E-2</v>
      </c>
      <c r="R44" s="35">
        <f t="shared" si="50"/>
        <v>1.8336847895846704E-3</v>
      </c>
      <c r="S44" s="35">
        <f t="shared" si="50"/>
        <v>1.6519368960105725E-3</v>
      </c>
      <c r="T44" s="35">
        <f t="shared" si="50"/>
        <v>3.461264379517459E-3</v>
      </c>
      <c r="U44" s="35">
        <f t="shared" si="50"/>
        <v>1.9442644199611146E-2</v>
      </c>
      <c r="V44" s="35">
        <f t="shared" si="50"/>
        <v>1.2511584800741427E-2</v>
      </c>
      <c r="W44" s="35"/>
      <c r="X44" s="35">
        <f t="shared" si="50"/>
        <v>6.5276976341604148E-2</v>
      </c>
      <c r="Y44" s="35">
        <f t="shared" si="50"/>
        <v>6.7357512953367879E-3</v>
      </c>
      <c r="Z44" s="21"/>
    </row>
    <row r="45" spans="1:29" s="2" customFormat="1" ht="30" customHeight="1" x14ac:dyDescent="0.25">
      <c r="A45" s="18" t="s">
        <v>167</v>
      </c>
      <c r="B45" s="23">
        <v>6101</v>
      </c>
      <c r="C45" s="23">
        <f t="shared" si="49"/>
        <v>1195</v>
      </c>
      <c r="D45" s="15">
        <f t="shared" si="0"/>
        <v>0.1958695295853139</v>
      </c>
      <c r="E45" s="34">
        <v>250</v>
      </c>
      <c r="F45" s="34"/>
      <c r="G45" s="34">
        <v>165</v>
      </c>
      <c r="H45" s="34">
        <v>70</v>
      </c>
      <c r="I45" s="34"/>
      <c r="J45" s="34"/>
      <c r="K45" s="34">
        <v>22</v>
      </c>
      <c r="L45" s="34">
        <v>153</v>
      </c>
      <c r="M45" s="34"/>
      <c r="N45" s="34"/>
      <c r="O45" s="34"/>
      <c r="P45" s="34"/>
      <c r="Q45" s="34">
        <v>115</v>
      </c>
      <c r="R45" s="34"/>
      <c r="S45" s="34"/>
      <c r="T45" s="34"/>
      <c r="U45" s="34">
        <v>60</v>
      </c>
      <c r="V45" s="34"/>
      <c r="W45" s="34">
        <v>130</v>
      </c>
      <c r="X45" s="34">
        <v>230</v>
      </c>
      <c r="Y45" s="34"/>
      <c r="Z45" s="21"/>
    </row>
    <row r="46" spans="1:29" s="2" customFormat="1" ht="30" customHeight="1" x14ac:dyDescent="0.25">
      <c r="A46" s="18" t="s">
        <v>54</v>
      </c>
      <c r="B46" s="23">
        <v>12141</v>
      </c>
      <c r="C46" s="23">
        <f>SUM(E46:Y46)</f>
        <v>2048</v>
      </c>
      <c r="D46" s="15">
        <f t="shared" si="0"/>
        <v>0.16868462235400708</v>
      </c>
      <c r="E46" s="26">
        <v>60</v>
      </c>
      <c r="F46" s="26">
        <v>13</v>
      </c>
      <c r="G46" s="26">
        <v>130</v>
      </c>
      <c r="H46" s="26">
        <v>302</v>
      </c>
      <c r="I46" s="26">
        <v>56</v>
      </c>
      <c r="J46" s="26">
        <v>95</v>
      </c>
      <c r="K46" s="26"/>
      <c r="L46" s="26">
        <v>40</v>
      </c>
      <c r="M46" s="26">
        <v>292</v>
      </c>
      <c r="N46" s="26"/>
      <c r="O46" s="26"/>
      <c r="P46" s="26">
        <v>15</v>
      </c>
      <c r="Q46" s="26">
        <v>325</v>
      </c>
      <c r="R46" s="26">
        <v>20</v>
      </c>
      <c r="S46" s="26">
        <v>20</v>
      </c>
      <c r="T46" s="26">
        <v>34</v>
      </c>
      <c r="U46" s="26">
        <v>90</v>
      </c>
      <c r="V46" s="26">
        <v>4</v>
      </c>
      <c r="W46" s="26"/>
      <c r="X46" s="26">
        <v>552</v>
      </c>
      <c r="Y46" s="26"/>
      <c r="Z46" s="21"/>
    </row>
    <row r="47" spans="1:29" s="2" customFormat="1" ht="30" hidden="1" customHeight="1" x14ac:dyDescent="0.25">
      <c r="A47" s="18" t="s">
        <v>55</v>
      </c>
      <c r="B47" s="23"/>
      <c r="C47" s="23">
        <f>SUM(E47:Y47)</f>
        <v>0</v>
      </c>
      <c r="D47" s="15" t="e">
        <f t="shared" si="0"/>
        <v>#DIV/0!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21"/>
    </row>
    <row r="48" spans="1:29" s="2" customFormat="1" ht="30" hidden="1" customHeight="1" x14ac:dyDescent="0.25">
      <c r="A48" s="18" t="s">
        <v>56</v>
      </c>
      <c r="B48" s="23"/>
      <c r="C48" s="23">
        <f>SUM(E48:Y48)</f>
        <v>0</v>
      </c>
      <c r="D48" s="15" t="e">
        <f t="shared" si="0"/>
        <v>#DIV/0!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21"/>
    </row>
    <row r="49" spans="1:26" s="2" customFormat="1" ht="30" customHeight="1" x14ac:dyDescent="0.25">
      <c r="A49" s="18" t="s">
        <v>57</v>
      </c>
      <c r="B49" s="23">
        <v>1115</v>
      </c>
      <c r="C49" s="23">
        <f>SUM(E49:Y49)</f>
        <v>40</v>
      </c>
      <c r="D49" s="1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>
        <v>40</v>
      </c>
      <c r="Y49" s="26"/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1" si="51">SUM(E50:Y50)</f>
        <v>0</v>
      </c>
      <c r="D50" s="15" t="e">
        <f t="shared" si="0"/>
        <v>#DIV/0!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21"/>
    </row>
    <row r="51" spans="1:26" s="2" customFormat="1" ht="30" hidden="1" customHeight="1" outlineLevel="1" x14ac:dyDescent="0.25">
      <c r="A51" s="17" t="s">
        <v>169</v>
      </c>
      <c r="B51" s="23"/>
      <c r="C51" s="23">
        <f t="shared" si="51"/>
        <v>0</v>
      </c>
      <c r="D51" s="15" t="e">
        <f t="shared" si="0"/>
        <v>#DIV/0!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21"/>
    </row>
    <row r="52" spans="1:26" s="2" customFormat="1" ht="30" hidden="1" customHeight="1" outlineLevel="1" x14ac:dyDescent="0.25">
      <c r="A52" s="17" t="s">
        <v>170</v>
      </c>
      <c r="B52" s="23"/>
      <c r="C52" s="23">
        <f t="shared" si="51"/>
        <v>0</v>
      </c>
      <c r="D52" s="15" t="e">
        <f t="shared" si="0"/>
        <v>#DIV/0!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21"/>
    </row>
    <row r="53" spans="1:26" s="2" customFormat="1" ht="30" hidden="1" customHeight="1" x14ac:dyDescent="0.25">
      <c r="A53" s="11" t="s">
        <v>59</v>
      </c>
      <c r="B53" s="23"/>
      <c r="C53" s="23">
        <f t="shared" si="51"/>
        <v>0</v>
      </c>
      <c r="D53" s="15" t="e">
        <f t="shared" si="0"/>
        <v>#DIV/0!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20"/>
    </row>
    <row r="54" spans="1:26" s="2" customFormat="1" ht="30" hidden="1" customHeight="1" x14ac:dyDescent="0.25">
      <c r="A54" s="32" t="s">
        <v>60</v>
      </c>
      <c r="B54" s="23"/>
      <c r="C54" s="23">
        <f t="shared" si="51"/>
        <v>0</v>
      </c>
      <c r="D54" s="15" t="e">
        <f t="shared" si="0"/>
        <v>#DIV/0!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20"/>
    </row>
    <row r="55" spans="1:26" s="2" customFormat="1" ht="30" hidden="1" customHeight="1" x14ac:dyDescent="0.25">
      <c r="A55" s="18" t="s">
        <v>52</v>
      </c>
      <c r="B55" s="33" t="e">
        <f>B54/B53</f>
        <v>#DIV/0!</v>
      </c>
      <c r="C55" s="23" t="e">
        <f t="shared" si="51"/>
        <v>#DIV/0!</v>
      </c>
      <c r="D55" s="15" t="e">
        <f t="shared" si="0"/>
        <v>#DIV/0!</v>
      </c>
      <c r="E55" s="35" t="e">
        <f t="shared" ref="E55:Y55" si="52">E54/E53</f>
        <v>#DIV/0!</v>
      </c>
      <c r="F55" s="35" t="e">
        <f t="shared" si="52"/>
        <v>#DIV/0!</v>
      </c>
      <c r="G55" s="35" t="e">
        <f t="shared" si="52"/>
        <v>#DIV/0!</v>
      </c>
      <c r="H55" s="35" t="e">
        <f t="shared" si="52"/>
        <v>#DIV/0!</v>
      </c>
      <c r="I55" s="35" t="e">
        <f t="shared" si="52"/>
        <v>#DIV/0!</v>
      </c>
      <c r="J55" s="35" t="e">
        <f t="shared" si="52"/>
        <v>#DIV/0!</v>
      </c>
      <c r="K55" s="35" t="e">
        <f t="shared" si="52"/>
        <v>#DIV/0!</v>
      </c>
      <c r="L55" s="35" t="e">
        <f t="shared" si="52"/>
        <v>#DIV/0!</v>
      </c>
      <c r="M55" s="35" t="e">
        <f t="shared" si="52"/>
        <v>#DIV/0!</v>
      </c>
      <c r="N55" s="35" t="e">
        <f t="shared" si="52"/>
        <v>#DIV/0!</v>
      </c>
      <c r="O55" s="35" t="e">
        <f t="shared" si="52"/>
        <v>#DIV/0!</v>
      </c>
      <c r="P55" s="35" t="e">
        <f t="shared" si="52"/>
        <v>#DIV/0!</v>
      </c>
      <c r="Q55" s="35" t="e">
        <f t="shared" si="52"/>
        <v>#DIV/0!</v>
      </c>
      <c r="R55" s="35" t="e">
        <f t="shared" si="52"/>
        <v>#DIV/0!</v>
      </c>
      <c r="S55" s="35" t="e">
        <f t="shared" si="52"/>
        <v>#DIV/0!</v>
      </c>
      <c r="T55" s="35" t="e">
        <f t="shared" si="52"/>
        <v>#DIV/0!</v>
      </c>
      <c r="U55" s="35" t="e">
        <f t="shared" si="52"/>
        <v>#DIV/0!</v>
      </c>
      <c r="V55" s="35" t="e">
        <f t="shared" si="52"/>
        <v>#DIV/0!</v>
      </c>
      <c r="W55" s="35" t="e">
        <f t="shared" si="52"/>
        <v>#DIV/0!</v>
      </c>
      <c r="X55" s="35" t="e">
        <f t="shared" si="52"/>
        <v>#DIV/0!</v>
      </c>
      <c r="Y55" s="35" t="e">
        <f t="shared" si="52"/>
        <v>#DIV/0!</v>
      </c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51"/>
        <v>0</v>
      </c>
      <c r="D56" s="15" t="e">
        <f t="shared" si="0"/>
        <v>#DIV/0!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21"/>
    </row>
    <row r="57" spans="1:26" s="2" customFormat="1" ht="30" hidden="1" customHeight="1" x14ac:dyDescent="0.25">
      <c r="A57" s="11" t="s">
        <v>161</v>
      </c>
      <c r="B57" s="23"/>
      <c r="C57" s="23">
        <f t="shared" si="51"/>
        <v>0</v>
      </c>
      <c r="D57" s="15" t="e">
        <f t="shared" si="0"/>
        <v>#DIV/0!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20"/>
    </row>
    <row r="58" spans="1:26" s="2" customFormat="1" ht="26.45" hidden="1" customHeight="1" x14ac:dyDescent="0.25">
      <c r="A58" s="32" t="s">
        <v>162</v>
      </c>
      <c r="B58" s="27"/>
      <c r="C58" s="27">
        <f t="shared" si="51"/>
        <v>140.5</v>
      </c>
      <c r="D58" s="15" t="e">
        <f t="shared" si="0"/>
        <v>#DIV/0!</v>
      </c>
      <c r="E58" s="26">
        <v>8</v>
      </c>
      <c r="F58" s="26"/>
      <c r="G58" s="26"/>
      <c r="H58" s="26"/>
      <c r="I58" s="26"/>
      <c r="J58" s="26"/>
      <c r="K58" s="26">
        <v>13.5</v>
      </c>
      <c r="L58" s="26">
        <v>55</v>
      </c>
      <c r="M58" s="26"/>
      <c r="N58" s="54"/>
      <c r="O58" s="26"/>
      <c r="P58" s="26"/>
      <c r="Q58" s="26"/>
      <c r="R58" s="26"/>
      <c r="S58" s="26"/>
      <c r="T58" s="26">
        <v>12</v>
      </c>
      <c r="U58" s="26"/>
      <c r="V58" s="26"/>
      <c r="W58" s="26"/>
      <c r="X58" s="26">
        <v>52</v>
      </c>
      <c r="Y58" s="26"/>
      <c r="Z58" s="20"/>
    </row>
    <row r="59" spans="1:26" s="2" customFormat="1" ht="30" customHeight="1" x14ac:dyDescent="0.25">
      <c r="A59" s="13" t="s">
        <v>197</v>
      </c>
      <c r="B59" s="27">
        <v>140</v>
      </c>
      <c r="C59" s="27">
        <f t="shared" si="51"/>
        <v>15</v>
      </c>
      <c r="D59" s="15"/>
      <c r="E59" s="26"/>
      <c r="F59" s="26"/>
      <c r="G59" s="26">
        <v>15</v>
      </c>
      <c r="H59" s="54"/>
      <c r="I59" s="26"/>
      <c r="J59" s="26"/>
      <c r="K59" s="26"/>
      <c r="L59" s="26"/>
      <c r="M59" s="54"/>
      <c r="N59" s="54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0"/>
    </row>
    <row r="60" spans="1:26" s="2" customFormat="1" ht="30" hidden="1" customHeight="1" x14ac:dyDescent="0.25">
      <c r="A60" s="13" t="s">
        <v>52</v>
      </c>
      <c r="B60" s="33"/>
      <c r="C60" s="27">
        <f t="shared" si="51"/>
        <v>0</v>
      </c>
      <c r="D60" s="15" t="e">
        <f t="shared" si="0"/>
        <v>#DIV/0!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21"/>
    </row>
    <row r="61" spans="1:26" s="2" customFormat="1" ht="30" hidden="1" customHeight="1" x14ac:dyDescent="0.25">
      <c r="A61" s="18" t="s">
        <v>62</v>
      </c>
      <c r="B61" s="23"/>
      <c r="C61" s="27">
        <f t="shared" si="51"/>
        <v>255</v>
      </c>
      <c r="D61" s="15" t="e">
        <f t="shared" si="0"/>
        <v>#DIV/0!</v>
      </c>
      <c r="E61" s="34"/>
      <c r="F61" s="34"/>
      <c r="G61" s="34">
        <v>170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>
        <v>85</v>
      </c>
      <c r="V61" s="34"/>
      <c r="W61" s="34"/>
      <c r="X61" s="34"/>
      <c r="Y61" s="34"/>
      <c r="Z61" s="20"/>
    </row>
    <row r="62" spans="1:26" s="2" customFormat="1" ht="30" hidden="1" customHeight="1" outlineLevel="1" x14ac:dyDescent="0.25">
      <c r="A62" s="17" t="s">
        <v>63</v>
      </c>
      <c r="B62" s="23"/>
      <c r="C62" s="23">
        <f t="shared" ref="C62:C75" si="53">SUM(E62:Y62)</f>
        <v>0</v>
      </c>
      <c r="D62" s="15" t="e">
        <f t="shared" si="0"/>
        <v>#DIV/0!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21"/>
    </row>
    <row r="63" spans="1:26" s="2" customFormat="1" ht="30" hidden="1" customHeight="1" outlineLevel="1" x14ac:dyDescent="0.25">
      <c r="A63" s="17" t="s">
        <v>64</v>
      </c>
      <c r="B63" s="23"/>
      <c r="C63" s="23">
        <f t="shared" si="53"/>
        <v>0</v>
      </c>
      <c r="D63" s="15" t="e">
        <f t="shared" si="0"/>
        <v>#DIV/0!</v>
      </c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21"/>
    </row>
    <row r="64" spans="1:26" s="2" customFormat="1" ht="30" hidden="1" customHeight="1" x14ac:dyDescent="0.25">
      <c r="A64" s="18" t="s">
        <v>65</v>
      </c>
      <c r="B64" s="23">
        <v>305</v>
      </c>
      <c r="C64" s="23">
        <f t="shared" si="53"/>
        <v>4011</v>
      </c>
      <c r="D64" s="15">
        <f t="shared" si="0"/>
        <v>13.150819672131147</v>
      </c>
      <c r="E64" s="37">
        <v>2010</v>
      </c>
      <c r="F64" s="37"/>
      <c r="G64" s="37"/>
      <c r="H64" s="37"/>
      <c r="I64" s="37"/>
      <c r="J64" s="37">
        <v>107</v>
      </c>
      <c r="K64" s="37"/>
      <c r="L64" s="37">
        <v>70</v>
      </c>
      <c r="M64" s="37">
        <v>50</v>
      </c>
      <c r="N64" s="37"/>
      <c r="O64" s="37"/>
      <c r="P64" s="37">
        <v>10</v>
      </c>
      <c r="Q64" s="37">
        <v>1135</v>
      </c>
      <c r="R64" s="37"/>
      <c r="S64" s="37"/>
      <c r="T64" s="37">
        <v>250</v>
      </c>
      <c r="U64" s="37"/>
      <c r="V64" s="37"/>
      <c r="W64" s="37"/>
      <c r="X64" s="37">
        <v>329</v>
      </c>
      <c r="Y64" s="37">
        <v>50</v>
      </c>
      <c r="Z64" s="21"/>
    </row>
    <row r="65" spans="1:26" s="2" customFormat="1" ht="30" customHeight="1" x14ac:dyDescent="0.25">
      <c r="A65" s="18" t="s">
        <v>66</v>
      </c>
      <c r="B65" s="23">
        <v>940</v>
      </c>
      <c r="C65" s="23">
        <f t="shared" si="53"/>
        <v>90</v>
      </c>
      <c r="D65" s="15">
        <f t="shared" si="0"/>
        <v>9.5744680851063829E-2</v>
      </c>
      <c r="E65" s="37"/>
      <c r="F65" s="37"/>
      <c r="G65" s="37"/>
      <c r="H65" s="37">
        <v>90</v>
      </c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21"/>
    </row>
    <row r="66" spans="1:26" s="2" customFormat="1" ht="30" hidden="1" customHeight="1" x14ac:dyDescent="0.25">
      <c r="A66" s="18" t="s">
        <v>67</v>
      </c>
      <c r="B66" s="23"/>
      <c r="C66" s="23">
        <f t="shared" si="53"/>
        <v>0</v>
      </c>
      <c r="D66" s="15" t="e">
        <f t="shared" ref="D66:D90" si="54">C66/B66</f>
        <v>#DIV/0!</v>
      </c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21"/>
    </row>
    <row r="67" spans="1:26" s="2" customFormat="1" ht="30" customHeight="1" x14ac:dyDescent="0.25">
      <c r="A67" s="18" t="s">
        <v>68</v>
      </c>
      <c r="B67" s="23"/>
      <c r="C67" s="23">
        <f t="shared" si="53"/>
        <v>10</v>
      </c>
      <c r="D67" s="15"/>
      <c r="E67" s="37"/>
      <c r="F67" s="37"/>
      <c r="G67" s="37"/>
      <c r="H67" s="37"/>
      <c r="I67" s="37"/>
      <c r="J67" s="37">
        <v>10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21"/>
    </row>
    <row r="68" spans="1:26" s="2" customFormat="1" ht="30" customHeight="1" x14ac:dyDescent="0.25">
      <c r="A68" s="18" t="s">
        <v>69</v>
      </c>
      <c r="B68" s="23">
        <v>999</v>
      </c>
      <c r="C68" s="23">
        <f t="shared" si="53"/>
        <v>160</v>
      </c>
      <c r="D68" s="15"/>
      <c r="E68" s="37"/>
      <c r="F68" s="37"/>
      <c r="G68" s="37"/>
      <c r="H68" s="37"/>
      <c r="I68" s="37"/>
      <c r="J68" s="37"/>
      <c r="K68" s="37"/>
      <c r="L68" s="37"/>
      <c r="M68" s="37"/>
      <c r="N68" s="37">
        <v>100</v>
      </c>
      <c r="O68" s="37"/>
      <c r="P68" s="37"/>
      <c r="Q68" s="37"/>
      <c r="R68" s="37"/>
      <c r="S68" s="37"/>
      <c r="T68" s="37"/>
      <c r="U68" s="37"/>
      <c r="V68" s="37"/>
      <c r="W68" s="37"/>
      <c r="X68" s="37">
        <v>60</v>
      </c>
      <c r="Y68" s="37"/>
      <c r="Z68" s="21"/>
    </row>
    <row r="69" spans="1:26" s="2" customFormat="1" ht="30" customHeight="1" x14ac:dyDescent="0.25">
      <c r="A69" s="18" t="s">
        <v>70</v>
      </c>
      <c r="B69" s="23"/>
      <c r="C69" s="23">
        <f t="shared" si="53"/>
        <v>114</v>
      </c>
      <c r="D69" s="15"/>
      <c r="E69" s="37"/>
      <c r="F69" s="37"/>
      <c r="G69" s="37"/>
      <c r="H69" s="37"/>
      <c r="I69" s="37"/>
      <c r="J69" s="37"/>
      <c r="K69" s="37">
        <v>54</v>
      </c>
      <c r="L69" s="37"/>
      <c r="M69" s="37"/>
      <c r="N69" s="37"/>
      <c r="O69" s="37"/>
      <c r="P69" s="37"/>
      <c r="Q69" s="37"/>
      <c r="R69" s="37"/>
      <c r="S69" s="37">
        <v>30</v>
      </c>
      <c r="T69" s="37"/>
      <c r="U69" s="37"/>
      <c r="V69" s="37"/>
      <c r="W69" s="37"/>
      <c r="X69" s="37">
        <v>30</v>
      </c>
      <c r="Y69" s="37"/>
      <c r="Z69" s="21"/>
    </row>
    <row r="70" spans="1:26" s="2" customFormat="1" ht="30" hidden="1" customHeight="1" x14ac:dyDescent="0.25">
      <c r="A70" s="18" t="s">
        <v>71</v>
      </c>
      <c r="B70" s="23"/>
      <c r="C70" s="23">
        <f t="shared" si="53"/>
        <v>0</v>
      </c>
      <c r="D70" s="15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119"/>
      <c r="Q70" s="37"/>
      <c r="R70" s="37"/>
      <c r="S70" s="37"/>
      <c r="T70" s="37"/>
      <c r="U70" s="37"/>
      <c r="V70" s="37"/>
      <c r="W70" s="37"/>
      <c r="X70" s="37"/>
      <c r="Y70" s="37"/>
      <c r="Z70" s="21"/>
    </row>
    <row r="71" spans="1:26" s="2" customFormat="1" ht="30" hidden="1" customHeight="1" x14ac:dyDescent="0.25">
      <c r="A71" s="18" t="s">
        <v>72</v>
      </c>
      <c r="B71" s="23"/>
      <c r="C71" s="23">
        <f t="shared" si="53"/>
        <v>70</v>
      </c>
      <c r="D71" s="15"/>
      <c r="E71" s="23"/>
      <c r="F71" s="23"/>
      <c r="G71" s="23"/>
      <c r="H71" s="39"/>
      <c r="I71" s="23"/>
      <c r="J71" s="37"/>
      <c r="K71" s="37"/>
      <c r="L71" s="37"/>
      <c r="M71" s="37"/>
      <c r="N71" s="37"/>
      <c r="O71" s="37"/>
      <c r="P71" s="119"/>
      <c r="Q71" s="37"/>
      <c r="R71" s="37"/>
      <c r="S71" s="37">
        <v>70</v>
      </c>
      <c r="T71" s="37"/>
      <c r="U71" s="37"/>
      <c r="V71" s="37"/>
      <c r="W71" s="37"/>
      <c r="X71" s="37"/>
      <c r="Y71" s="37"/>
      <c r="Z71" s="21"/>
    </row>
    <row r="72" spans="1:26" s="2" customFormat="1" ht="30" hidden="1" customHeight="1" x14ac:dyDescent="0.25">
      <c r="A72" s="18" t="s">
        <v>73</v>
      </c>
      <c r="B72" s="23"/>
      <c r="C72" s="23">
        <f t="shared" si="53"/>
        <v>292</v>
      </c>
      <c r="D72" s="15"/>
      <c r="E72" s="37"/>
      <c r="F72" s="37"/>
      <c r="G72" s="37"/>
      <c r="H72" s="37">
        <v>90</v>
      </c>
      <c r="I72" s="37">
        <v>202</v>
      </c>
      <c r="J72" s="37"/>
      <c r="K72" s="37"/>
      <c r="L72" s="37"/>
      <c r="M72" s="37"/>
      <c r="N72" s="37"/>
      <c r="O72" s="37"/>
      <c r="P72" s="119"/>
      <c r="Q72" s="37"/>
      <c r="R72" s="37"/>
      <c r="S72" s="37"/>
      <c r="T72" s="37"/>
      <c r="U72" s="37"/>
      <c r="V72" s="37"/>
      <c r="W72" s="37"/>
      <c r="X72" s="37"/>
      <c r="Y72" s="37"/>
      <c r="Z72" s="21"/>
    </row>
    <row r="73" spans="1:26" s="2" customFormat="1" ht="30" hidden="1" customHeight="1" x14ac:dyDescent="0.25">
      <c r="A73" s="18" t="s">
        <v>74</v>
      </c>
      <c r="B73" s="23"/>
      <c r="C73" s="23">
        <f t="shared" si="53"/>
        <v>0</v>
      </c>
      <c r="D73" s="15" t="e">
        <f t="shared" si="54"/>
        <v>#DIV/0!</v>
      </c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119"/>
      <c r="Q73" s="37"/>
      <c r="R73" s="37"/>
      <c r="S73" s="37"/>
      <c r="T73" s="37"/>
      <c r="U73" s="37"/>
      <c r="V73" s="37"/>
      <c r="W73" s="37"/>
      <c r="X73" s="37"/>
      <c r="Y73" s="37"/>
      <c r="Z73" s="21"/>
    </row>
    <row r="74" spans="1:26" s="2" customFormat="1" ht="30" hidden="1" customHeight="1" x14ac:dyDescent="0.25">
      <c r="A74" s="18" t="s">
        <v>75</v>
      </c>
      <c r="B74" s="23"/>
      <c r="C74" s="19">
        <f t="shared" si="53"/>
        <v>20</v>
      </c>
      <c r="D74" s="15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119"/>
      <c r="Q74" s="37"/>
      <c r="R74" s="37">
        <v>10</v>
      </c>
      <c r="S74" s="37">
        <v>10</v>
      </c>
      <c r="T74" s="37"/>
      <c r="U74" s="37"/>
      <c r="V74" s="37"/>
      <c r="W74" s="37"/>
      <c r="X74" s="37"/>
      <c r="Y74" s="37"/>
      <c r="Z74" s="21"/>
    </row>
    <row r="75" spans="1:26" ht="30" hidden="1" customHeight="1" x14ac:dyDescent="0.25">
      <c r="A75" s="11" t="s">
        <v>76</v>
      </c>
      <c r="B75" s="23"/>
      <c r="C75" s="23">
        <f t="shared" si="53"/>
        <v>0</v>
      </c>
      <c r="D75" s="15" t="e">
        <f t="shared" si="54"/>
        <v>#DIV/0!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119"/>
      <c r="Q75" s="37"/>
      <c r="R75" s="37"/>
      <c r="S75" s="37"/>
      <c r="T75" s="37"/>
      <c r="U75" s="37"/>
      <c r="V75" s="37"/>
      <c r="W75" s="37"/>
      <c r="X75" s="37"/>
      <c r="Y75" s="37"/>
    </row>
    <row r="76" spans="1:26" ht="30" hidden="1" customHeight="1" x14ac:dyDescent="0.25">
      <c r="A76" s="32" t="s">
        <v>77</v>
      </c>
      <c r="B76" s="23"/>
      <c r="C76" s="23">
        <f>SUM(E76:Y76)</f>
        <v>0</v>
      </c>
      <c r="D76" s="15" t="e">
        <f t="shared" si="54"/>
        <v>#DIV/0!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119"/>
      <c r="Q76" s="37"/>
      <c r="R76" s="37"/>
      <c r="S76" s="37"/>
      <c r="T76" s="37"/>
      <c r="U76" s="37"/>
      <c r="V76" s="37"/>
      <c r="W76" s="37"/>
      <c r="X76" s="37"/>
      <c r="Y76" s="37"/>
    </row>
    <row r="77" spans="1:26" ht="30" hidden="1" customHeight="1" x14ac:dyDescent="0.25">
      <c r="A77" s="13" t="s">
        <v>52</v>
      </c>
      <c r="B77" s="33"/>
      <c r="C77" s="23">
        <f>SUM(E77:Y77)</f>
        <v>0</v>
      </c>
      <c r="D77" s="15" t="e">
        <f t="shared" si="54"/>
        <v>#DIV/0!</v>
      </c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122"/>
      <c r="Q77" s="35"/>
      <c r="R77" s="35"/>
      <c r="S77" s="35"/>
      <c r="T77" s="35"/>
      <c r="U77" s="35"/>
      <c r="V77" s="35"/>
      <c r="W77" s="35"/>
      <c r="X77" s="35"/>
      <c r="Y77" s="35"/>
    </row>
    <row r="78" spans="1:26" ht="30" hidden="1" customHeight="1" x14ac:dyDescent="0.25">
      <c r="A78" s="13" t="s">
        <v>78</v>
      </c>
      <c r="B78" s="33"/>
      <c r="C78" s="23">
        <f>SUM(E78:Y78)</f>
        <v>0</v>
      </c>
      <c r="D78" s="15" t="e">
        <f t="shared" si="54"/>
        <v>#DIV/0!</v>
      </c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124"/>
      <c r="Q78" s="38"/>
      <c r="R78" s="38"/>
      <c r="S78" s="38"/>
      <c r="T78" s="38"/>
      <c r="U78" s="38"/>
      <c r="V78" s="38"/>
      <c r="W78" s="38"/>
      <c r="X78" s="38"/>
      <c r="Y78" s="38"/>
    </row>
    <row r="79" spans="1:26" ht="30" hidden="1" customHeight="1" x14ac:dyDescent="0.25">
      <c r="A79" s="13"/>
      <c r="B79" s="33"/>
      <c r="C79" s="39"/>
      <c r="D79" s="15" t="e">
        <f t="shared" si="54"/>
        <v>#DIV/0!</v>
      </c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124"/>
      <c r="Q79" s="38"/>
      <c r="R79" s="38"/>
      <c r="S79" s="38"/>
      <c r="T79" s="38"/>
      <c r="U79" s="38"/>
      <c r="V79" s="38"/>
      <c r="W79" s="38"/>
      <c r="X79" s="38"/>
      <c r="Y79" s="38"/>
    </row>
    <row r="80" spans="1:26" s="4" customFormat="1" ht="30" hidden="1" customHeight="1" x14ac:dyDescent="0.25">
      <c r="A80" s="78" t="s">
        <v>79</v>
      </c>
      <c r="B80" s="40"/>
      <c r="C80" s="40">
        <f>SUM(E80:Y80)</f>
        <v>0</v>
      </c>
      <c r="D80" s="15" t="e">
        <f t="shared" si="54"/>
        <v>#DIV/0!</v>
      </c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125"/>
      <c r="Q80" s="77"/>
      <c r="R80" s="77"/>
      <c r="S80" s="77"/>
      <c r="T80" s="77"/>
      <c r="U80" s="77"/>
      <c r="V80" s="77"/>
      <c r="W80" s="77"/>
      <c r="X80" s="77"/>
      <c r="Y80" s="77"/>
    </row>
    <row r="81" spans="1:26" ht="30" hidden="1" customHeight="1" x14ac:dyDescent="0.25">
      <c r="A81" s="13"/>
      <c r="B81" s="33"/>
      <c r="C81" s="39"/>
      <c r="D81" s="15" t="e">
        <f t="shared" si="54"/>
        <v>#DIV/0!</v>
      </c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124"/>
      <c r="Q81" s="38"/>
      <c r="R81" s="38"/>
      <c r="S81" s="38"/>
      <c r="T81" s="38"/>
      <c r="U81" s="38"/>
      <c r="V81" s="38"/>
      <c r="W81" s="38"/>
      <c r="X81" s="38"/>
      <c r="Y81" s="38"/>
    </row>
    <row r="82" spans="1:26" ht="7.9" hidden="1" customHeight="1" x14ac:dyDescent="0.25">
      <c r="A82" s="13"/>
      <c r="B82" s="33"/>
      <c r="C82" s="19"/>
      <c r="D82" s="15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126"/>
      <c r="Q82" s="41"/>
      <c r="R82" s="41"/>
      <c r="S82" s="41"/>
      <c r="T82" s="41"/>
      <c r="U82" s="41"/>
      <c r="V82" s="41"/>
      <c r="W82" s="41"/>
      <c r="X82" s="41"/>
      <c r="Y82" s="41"/>
    </row>
    <row r="83" spans="1:26" s="43" customFormat="1" ht="30" hidden="1" customHeight="1" x14ac:dyDescent="0.25">
      <c r="A83" s="13" t="s">
        <v>80</v>
      </c>
      <c r="B83" s="42"/>
      <c r="C83" s="42">
        <f>SUM(E83:Y83)</f>
        <v>-58433</v>
      </c>
      <c r="D83" s="15"/>
      <c r="E83" s="100">
        <f t="shared" ref="E83:Y83" si="55">(E42-E84)</f>
        <v>-2585</v>
      </c>
      <c r="F83" s="100">
        <f t="shared" si="55"/>
        <v>-2240</v>
      </c>
      <c r="G83" s="100">
        <f t="shared" si="55"/>
        <v>-8245</v>
      </c>
      <c r="H83" s="100">
        <f t="shared" si="55"/>
        <v>-3611</v>
      </c>
      <c r="I83" s="100">
        <f t="shared" si="55"/>
        <v>-2244</v>
      </c>
      <c r="J83" s="100">
        <f t="shared" si="55"/>
        <v>-3665</v>
      </c>
      <c r="K83" s="100">
        <f t="shared" si="55"/>
        <v>-2493</v>
      </c>
      <c r="L83" s="100">
        <f t="shared" si="55"/>
        <v>-4908</v>
      </c>
      <c r="M83" s="100">
        <f t="shared" si="55"/>
        <v>-2488</v>
      </c>
      <c r="N83" s="100">
        <f t="shared" si="55"/>
        <v>-1095</v>
      </c>
      <c r="O83" s="100">
        <f t="shared" si="55"/>
        <v>-620</v>
      </c>
      <c r="P83" s="127">
        <f t="shared" si="55"/>
        <v>-693</v>
      </c>
      <c r="Q83" s="100">
        <f t="shared" si="55"/>
        <v>-3315</v>
      </c>
      <c r="R83" s="100">
        <f t="shared" si="55"/>
        <v>-2310</v>
      </c>
      <c r="S83" s="100">
        <f t="shared" si="55"/>
        <v>-3185</v>
      </c>
      <c r="T83" s="100">
        <f t="shared" si="55"/>
        <v>-1040</v>
      </c>
      <c r="U83" s="100">
        <f t="shared" si="55"/>
        <v>-2060</v>
      </c>
      <c r="V83" s="100">
        <f t="shared" si="55"/>
        <v>-771</v>
      </c>
      <c r="W83" s="100">
        <f t="shared" si="55"/>
        <v>-1625</v>
      </c>
      <c r="X83" s="100">
        <f t="shared" si="55"/>
        <v>-8095</v>
      </c>
      <c r="Y83" s="100">
        <f t="shared" si="55"/>
        <v>-1145</v>
      </c>
    </row>
    <row r="84" spans="1:26" ht="30.6" hidden="1" customHeight="1" x14ac:dyDescent="0.25">
      <c r="A84" s="13" t="s">
        <v>81</v>
      </c>
      <c r="B84" s="23"/>
      <c r="C84" s="23">
        <f>SUM(E84:Y84)</f>
        <v>61929</v>
      </c>
      <c r="D84" s="15"/>
      <c r="E84" s="10">
        <v>2925</v>
      </c>
      <c r="F84" s="10">
        <v>2253</v>
      </c>
      <c r="G84" s="10">
        <v>8550</v>
      </c>
      <c r="H84" s="10">
        <v>3688</v>
      </c>
      <c r="I84" s="10">
        <v>2300</v>
      </c>
      <c r="J84" s="10">
        <v>3800</v>
      </c>
      <c r="K84" s="10">
        <v>2592</v>
      </c>
      <c r="L84" s="10">
        <v>5121</v>
      </c>
      <c r="M84" s="10">
        <v>2780</v>
      </c>
      <c r="N84" s="10">
        <v>1095</v>
      </c>
      <c r="O84" s="10">
        <v>660</v>
      </c>
      <c r="P84" s="113">
        <v>708</v>
      </c>
      <c r="Q84" s="10">
        <v>3875</v>
      </c>
      <c r="R84" s="10">
        <v>2330</v>
      </c>
      <c r="S84" s="10">
        <v>3205</v>
      </c>
      <c r="T84" s="10">
        <v>1074</v>
      </c>
      <c r="U84" s="10">
        <v>2210</v>
      </c>
      <c r="V84" s="10">
        <v>798</v>
      </c>
      <c r="W84" s="10">
        <v>1755</v>
      </c>
      <c r="X84" s="10">
        <v>9000</v>
      </c>
      <c r="Y84" s="10">
        <v>1210</v>
      </c>
      <c r="Z84" s="20"/>
    </row>
    <row r="85" spans="1:26" ht="30" hidden="1" customHeight="1" x14ac:dyDescent="0.25">
      <c r="A85" s="13"/>
      <c r="B85" s="33"/>
      <c r="C85" s="23"/>
      <c r="D85" s="15" t="e">
        <f t="shared" si="54"/>
        <v>#DIV/0!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13"/>
      <c r="Q85" s="10"/>
      <c r="R85" s="10"/>
      <c r="S85" s="10"/>
      <c r="T85" s="10"/>
      <c r="U85" s="10"/>
      <c r="V85" s="10"/>
      <c r="W85" s="10"/>
      <c r="X85" s="10"/>
      <c r="Y85" s="10"/>
    </row>
    <row r="86" spans="1:26" s="43" customFormat="1" ht="30" hidden="1" customHeight="1" x14ac:dyDescent="0.25">
      <c r="A86" s="13" t="s">
        <v>82</v>
      </c>
      <c r="B86" s="42"/>
      <c r="C86" s="42"/>
      <c r="D86" s="1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116"/>
      <c r="Q86" s="26"/>
      <c r="R86" s="26"/>
      <c r="S86" s="26"/>
      <c r="T86" s="26"/>
      <c r="U86" s="26"/>
      <c r="V86" s="26"/>
      <c r="W86" s="26"/>
      <c r="X86" s="26"/>
      <c r="Y86" s="26"/>
    </row>
    <row r="87" spans="1:26" ht="30" hidden="1" customHeight="1" x14ac:dyDescent="0.25">
      <c r="A87" s="13" t="s">
        <v>83</v>
      </c>
      <c r="B87" s="34"/>
      <c r="C87" s="27">
        <f>SUM(E87:Y87)</f>
        <v>0</v>
      </c>
      <c r="D87" s="15" t="e">
        <f t="shared" si="54"/>
        <v>#DIV/0!</v>
      </c>
      <c r="E87" s="34"/>
      <c r="F87" s="34"/>
      <c r="G87" s="34"/>
      <c r="H87" s="34"/>
      <c r="I87" s="34"/>
      <c r="J87" s="34"/>
      <c r="K87" s="34"/>
      <c r="L87" s="34"/>
      <c r="M87" s="34"/>
      <c r="N87" s="36"/>
      <c r="O87" s="34"/>
      <c r="P87" s="123"/>
      <c r="Q87" s="34"/>
      <c r="R87" s="34"/>
      <c r="S87" s="34"/>
      <c r="T87" s="34"/>
      <c r="U87" s="34"/>
      <c r="V87" s="34"/>
      <c r="W87" s="34"/>
      <c r="X87" s="34"/>
      <c r="Y87" s="34"/>
    </row>
    <row r="88" spans="1:26" ht="30" hidden="1" customHeight="1" x14ac:dyDescent="0.25">
      <c r="A88" s="44" t="s">
        <v>84</v>
      </c>
      <c r="B88" s="45"/>
      <c r="C88" s="45"/>
      <c r="D88" s="15" t="e">
        <f t="shared" si="54"/>
        <v>#DIV/0!</v>
      </c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128"/>
      <c r="Q88" s="46"/>
      <c r="R88" s="46"/>
      <c r="S88" s="46"/>
      <c r="T88" s="46"/>
      <c r="U88" s="46"/>
      <c r="V88" s="46"/>
      <c r="W88" s="46"/>
      <c r="X88" s="46"/>
      <c r="Y88" s="46"/>
    </row>
    <row r="89" spans="1:26" ht="30" hidden="1" customHeight="1" x14ac:dyDescent="0.25">
      <c r="A89" s="13" t="s">
        <v>85</v>
      </c>
      <c r="B89" s="41"/>
      <c r="C89" s="41"/>
      <c r="D89" s="15" t="e">
        <f t="shared" si="54"/>
        <v>#DIV/0!</v>
      </c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128"/>
      <c r="Q89" s="46"/>
      <c r="R89" s="46"/>
      <c r="S89" s="46"/>
      <c r="T89" s="46"/>
      <c r="U89" s="46"/>
      <c r="V89" s="46"/>
      <c r="W89" s="46"/>
      <c r="X89" s="46"/>
      <c r="Y89" s="46"/>
    </row>
    <row r="90" spans="1:26" ht="30" hidden="1" customHeight="1" x14ac:dyDescent="0.25">
      <c r="A90" s="13" t="s">
        <v>86</v>
      </c>
      <c r="B90" s="29"/>
      <c r="C90" s="29" t="e">
        <f>C89/C88</f>
        <v>#DIV/0!</v>
      </c>
      <c r="D90" s="15" t="e">
        <f t="shared" si="54"/>
        <v>#DIV/0!</v>
      </c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128"/>
      <c r="Q90" s="46"/>
      <c r="R90" s="46"/>
      <c r="S90" s="46"/>
      <c r="T90" s="46"/>
      <c r="U90" s="46"/>
      <c r="V90" s="46"/>
      <c r="W90" s="46"/>
      <c r="X90" s="46"/>
      <c r="Y90" s="46"/>
    </row>
    <row r="91" spans="1:26" ht="30" hidden="1" customHeight="1" x14ac:dyDescent="0.25">
      <c r="A91" s="44" t="s">
        <v>178</v>
      </c>
      <c r="B91" s="83"/>
      <c r="C91" s="83"/>
      <c r="D91" s="47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129"/>
      <c r="Q91" s="83"/>
      <c r="R91" s="83"/>
      <c r="S91" s="83"/>
      <c r="T91" s="83"/>
      <c r="U91" s="83"/>
      <c r="V91" s="83"/>
      <c r="W91" s="83"/>
      <c r="X91" s="83"/>
      <c r="Y91" s="83"/>
    </row>
    <row r="92" spans="1:26" s="12" customFormat="1" ht="30" hidden="1" customHeight="1" outlineLevel="1" x14ac:dyDescent="0.2">
      <c r="A92" s="48" t="s">
        <v>87</v>
      </c>
      <c r="B92" s="23"/>
      <c r="C92" s="27"/>
      <c r="D92" s="15" t="e">
        <f t="shared" ref="D92:D129" si="56">C92/B92</f>
        <v>#DIV/0!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13"/>
      <c r="Q92" s="10"/>
      <c r="R92" s="10"/>
      <c r="S92" s="10"/>
      <c r="T92" s="10"/>
      <c r="U92" s="10"/>
      <c r="V92" s="10"/>
      <c r="W92" s="10"/>
      <c r="X92" s="10"/>
      <c r="Y92" s="10"/>
    </row>
    <row r="93" spans="1:26" s="12" customFormat="1" ht="30" hidden="1" customHeight="1" outlineLevel="1" x14ac:dyDescent="0.2">
      <c r="A93" s="48" t="s">
        <v>92</v>
      </c>
      <c r="B93" s="39"/>
      <c r="C93" s="26"/>
      <c r="D93" s="15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13"/>
      <c r="Q93" s="10"/>
      <c r="R93" s="10"/>
      <c r="S93" s="10"/>
      <c r="T93" s="10"/>
      <c r="U93" s="10"/>
      <c r="V93" s="10"/>
      <c r="W93" s="10"/>
      <c r="X93" s="10"/>
      <c r="Y93" s="10"/>
    </row>
    <row r="94" spans="1:26" s="12" customFormat="1" ht="30" hidden="1" customHeight="1" outlineLevel="1" x14ac:dyDescent="0.2">
      <c r="A94" s="48" t="s">
        <v>154</v>
      </c>
      <c r="B94" s="39"/>
      <c r="C94" s="26"/>
      <c r="D94" s="15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13"/>
      <c r="Q94" s="10"/>
      <c r="R94" s="10"/>
      <c r="S94" s="10"/>
      <c r="T94" s="10"/>
      <c r="U94" s="10"/>
      <c r="V94" s="10"/>
      <c r="W94" s="10"/>
      <c r="X94" s="10"/>
      <c r="Y94" s="10"/>
    </row>
    <row r="95" spans="1:26" s="12" customFormat="1" ht="30" hidden="1" customHeight="1" outlineLevel="1" x14ac:dyDescent="0.2">
      <c r="A95" s="48" t="s">
        <v>155</v>
      </c>
      <c r="B95" s="39"/>
      <c r="C95" s="26"/>
      <c r="D95" s="15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13"/>
      <c r="Q95" s="10"/>
      <c r="R95" s="10"/>
      <c r="S95" s="10"/>
      <c r="T95" s="10"/>
      <c r="U95" s="10"/>
      <c r="V95" s="10"/>
      <c r="W95" s="10"/>
      <c r="X95" s="10"/>
      <c r="Y95" s="10"/>
    </row>
    <row r="96" spans="1:26" s="50" customFormat="1" ht="34.9" hidden="1" customHeight="1" outlineLevel="1" x14ac:dyDescent="0.2">
      <c r="A96" s="13" t="s">
        <v>88</v>
      </c>
      <c r="B96" s="39"/>
      <c r="C96" s="26"/>
      <c r="D96" s="15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13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50" customFormat="1" ht="33" hidden="1" customHeight="1" outlineLevel="1" x14ac:dyDescent="0.2">
      <c r="A97" s="13" t="s">
        <v>89</v>
      </c>
      <c r="B97" s="39"/>
      <c r="C97" s="26"/>
      <c r="D97" s="15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13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12" customFormat="1" ht="34.15" hidden="1" customHeight="1" outlineLevel="1" x14ac:dyDescent="0.2">
      <c r="A98" s="11" t="s">
        <v>90</v>
      </c>
      <c r="B98" s="27"/>
      <c r="C98" s="27"/>
      <c r="D98" s="15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13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12" customFormat="1" ht="30" hidden="1" customHeight="1" x14ac:dyDescent="0.2">
      <c r="A99" s="32" t="s">
        <v>91</v>
      </c>
      <c r="B99" s="23"/>
      <c r="C99" s="27"/>
      <c r="D99" s="15" t="e">
        <f t="shared" si="56"/>
        <v>#DIV/0!</v>
      </c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115"/>
      <c r="Q99" s="39"/>
      <c r="R99" s="39"/>
      <c r="S99" s="39"/>
      <c r="T99" s="39"/>
      <c r="U99" s="39"/>
      <c r="V99" s="39"/>
      <c r="W99" s="39"/>
      <c r="X99" s="39"/>
      <c r="Y99" s="39"/>
    </row>
    <row r="100" spans="1:25" s="12" customFormat="1" ht="30" hidden="1" customHeight="1" x14ac:dyDescent="0.2">
      <c r="A100" s="13" t="s">
        <v>184</v>
      </c>
      <c r="B100" s="29" t="e">
        <f>B99/B98</f>
        <v>#DIV/0!</v>
      </c>
      <c r="C100" s="29" t="e">
        <f>C99/C98</f>
        <v>#DIV/0!</v>
      </c>
      <c r="D100" s="15"/>
      <c r="E100" s="29" t="e">
        <f>E99/E98</f>
        <v>#DIV/0!</v>
      </c>
      <c r="F100" s="29" t="e">
        <f>F99/F98</f>
        <v>#DIV/0!</v>
      </c>
      <c r="G100" s="29" t="e">
        <f t="shared" ref="G100:Y100" si="57">G99/G98</f>
        <v>#DIV/0!</v>
      </c>
      <c r="H100" s="29" t="e">
        <f t="shared" si="57"/>
        <v>#DIV/0!</v>
      </c>
      <c r="I100" s="29" t="e">
        <f t="shared" si="57"/>
        <v>#DIV/0!</v>
      </c>
      <c r="J100" s="29" t="e">
        <f t="shared" si="57"/>
        <v>#DIV/0!</v>
      </c>
      <c r="K100" s="29" t="e">
        <f t="shared" si="57"/>
        <v>#DIV/0!</v>
      </c>
      <c r="L100" s="29" t="e">
        <f t="shared" si="57"/>
        <v>#DIV/0!</v>
      </c>
      <c r="M100" s="29" t="e">
        <f t="shared" si="57"/>
        <v>#DIV/0!</v>
      </c>
      <c r="N100" s="29" t="e">
        <f t="shared" si="57"/>
        <v>#DIV/0!</v>
      </c>
      <c r="O100" s="29" t="e">
        <f t="shared" si="57"/>
        <v>#DIV/0!</v>
      </c>
      <c r="P100" s="118" t="e">
        <f t="shared" si="57"/>
        <v>#DIV/0!</v>
      </c>
      <c r="Q100" s="29" t="e">
        <f t="shared" si="57"/>
        <v>#DIV/0!</v>
      </c>
      <c r="R100" s="29" t="e">
        <f t="shared" si="57"/>
        <v>#DIV/0!</v>
      </c>
      <c r="S100" s="29" t="e">
        <f t="shared" si="57"/>
        <v>#DIV/0!</v>
      </c>
      <c r="T100" s="29" t="e">
        <f t="shared" si="57"/>
        <v>#DIV/0!</v>
      </c>
      <c r="U100" s="29" t="e">
        <f t="shared" si="57"/>
        <v>#DIV/0!</v>
      </c>
      <c r="V100" s="29" t="e">
        <f t="shared" si="57"/>
        <v>#DIV/0!</v>
      </c>
      <c r="W100" s="29" t="e">
        <f t="shared" si="57"/>
        <v>#DIV/0!</v>
      </c>
      <c r="X100" s="29" t="e">
        <f t="shared" si="57"/>
        <v>#DIV/0!</v>
      </c>
      <c r="Y100" s="29" t="e">
        <f t="shared" si="57"/>
        <v>#DIV/0!</v>
      </c>
    </row>
    <row r="101" spans="1:25" s="96" customFormat="1" ht="31.9" hidden="1" customHeight="1" x14ac:dyDescent="0.2">
      <c r="A101" s="94" t="s">
        <v>96</v>
      </c>
      <c r="B101" s="97">
        <f>B98-B99</f>
        <v>0</v>
      </c>
      <c r="C101" s="97">
        <f>C98-C99</f>
        <v>0</v>
      </c>
      <c r="D101" s="97"/>
      <c r="E101" s="97">
        <f t="shared" ref="E101:Y101" si="58">E98-E99</f>
        <v>0</v>
      </c>
      <c r="F101" s="97">
        <f t="shared" si="58"/>
        <v>0</v>
      </c>
      <c r="G101" s="97">
        <f t="shared" si="58"/>
        <v>0</v>
      </c>
      <c r="H101" s="97">
        <f t="shared" si="58"/>
        <v>0</v>
      </c>
      <c r="I101" s="97">
        <f t="shared" si="58"/>
        <v>0</v>
      </c>
      <c r="J101" s="97">
        <f t="shared" si="58"/>
        <v>0</v>
      </c>
      <c r="K101" s="97">
        <f t="shared" si="58"/>
        <v>0</v>
      </c>
      <c r="L101" s="97">
        <f t="shared" si="58"/>
        <v>0</v>
      </c>
      <c r="M101" s="97">
        <f t="shared" si="58"/>
        <v>0</v>
      </c>
      <c r="N101" s="97">
        <f t="shared" si="58"/>
        <v>0</v>
      </c>
      <c r="O101" s="97">
        <f t="shared" si="58"/>
        <v>0</v>
      </c>
      <c r="P101" s="130">
        <f t="shared" si="58"/>
        <v>0</v>
      </c>
      <c r="Q101" s="97">
        <f t="shared" si="58"/>
        <v>0</v>
      </c>
      <c r="R101" s="97">
        <f t="shared" si="58"/>
        <v>0</v>
      </c>
      <c r="S101" s="97">
        <f t="shared" si="58"/>
        <v>0</v>
      </c>
      <c r="T101" s="97">
        <f t="shared" si="58"/>
        <v>0</v>
      </c>
      <c r="U101" s="97">
        <f t="shared" si="58"/>
        <v>0</v>
      </c>
      <c r="V101" s="97">
        <f t="shared" si="58"/>
        <v>0</v>
      </c>
      <c r="W101" s="97">
        <f t="shared" si="58"/>
        <v>0</v>
      </c>
      <c r="X101" s="97">
        <f t="shared" si="58"/>
        <v>0</v>
      </c>
      <c r="Y101" s="97">
        <f t="shared" si="58"/>
        <v>0</v>
      </c>
    </row>
    <row r="102" spans="1:25" s="12" customFormat="1" ht="30" hidden="1" customHeight="1" x14ac:dyDescent="0.2">
      <c r="A102" s="11" t="s">
        <v>92</v>
      </c>
      <c r="B102" s="39"/>
      <c r="C102" s="26">
        <f t="shared" ref="C102:C105" si="59">SUM(E102:Y102)</f>
        <v>0</v>
      </c>
      <c r="D102" s="15" t="e">
        <f t="shared" si="56"/>
        <v>#DIV/0!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13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s="12" customFormat="1" ht="30" hidden="1" customHeight="1" x14ac:dyDescent="0.2">
      <c r="A103" s="11" t="s">
        <v>93</v>
      </c>
      <c r="B103" s="39"/>
      <c r="C103" s="26">
        <f t="shared" si="59"/>
        <v>0</v>
      </c>
      <c r="D103" s="15" t="e">
        <f t="shared" si="56"/>
        <v>#DIV/0!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13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s="12" customFormat="1" ht="30" hidden="1" customHeight="1" x14ac:dyDescent="0.2">
      <c r="A104" s="11" t="s">
        <v>94</v>
      </c>
      <c r="B104" s="39"/>
      <c r="C104" s="26">
        <f t="shared" si="59"/>
        <v>0</v>
      </c>
      <c r="D104" s="15" t="e">
        <f t="shared" si="56"/>
        <v>#DIV/0!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13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s="12" customFormat="1" ht="30" hidden="1" customHeight="1" x14ac:dyDescent="0.2">
      <c r="A105" s="11" t="s">
        <v>95</v>
      </c>
      <c r="B105" s="39"/>
      <c r="C105" s="26">
        <f t="shared" si="59"/>
        <v>0</v>
      </c>
      <c r="D105" s="15" t="e">
        <f t="shared" si="56"/>
        <v>#DIV/0!</v>
      </c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121"/>
      <c r="Q105" s="24"/>
      <c r="R105" s="24"/>
      <c r="S105" s="24"/>
      <c r="T105" s="24"/>
      <c r="U105" s="24"/>
      <c r="V105" s="24"/>
      <c r="W105" s="24"/>
      <c r="X105" s="24"/>
      <c r="Y105" s="24"/>
    </row>
    <row r="106" spans="1:25" s="12" customFormat="1" ht="30" hidden="1" customHeight="1" x14ac:dyDescent="0.2">
      <c r="A106" s="32" t="s">
        <v>97</v>
      </c>
      <c r="B106" s="27"/>
      <c r="C106" s="27">
        <f>SUM(E106:Y106)</f>
        <v>0</v>
      </c>
      <c r="D106" s="15" t="e">
        <f t="shared" si="56"/>
        <v>#DIV/0!</v>
      </c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115"/>
      <c r="Q106" s="39"/>
      <c r="R106" s="39"/>
      <c r="S106" s="39"/>
      <c r="T106" s="39"/>
      <c r="U106" s="39"/>
      <c r="V106" s="39"/>
      <c r="W106" s="39"/>
      <c r="X106" s="39"/>
      <c r="Y106" s="39"/>
    </row>
    <row r="107" spans="1:25" s="12" customFormat="1" ht="31.15" hidden="1" customHeight="1" x14ac:dyDescent="0.2">
      <c r="A107" s="13" t="s">
        <v>184</v>
      </c>
      <c r="B107" s="29" t="e">
        <f>B106/B98</f>
        <v>#DIV/0!</v>
      </c>
      <c r="C107" s="29" t="e">
        <f>C106/C98</f>
        <v>#DIV/0!</v>
      </c>
      <c r="D107" s="29"/>
      <c r="E107" s="29" t="e">
        <f t="shared" ref="E107:Y107" si="60">E106/E98</f>
        <v>#DIV/0!</v>
      </c>
      <c r="F107" s="29" t="e">
        <f t="shared" si="60"/>
        <v>#DIV/0!</v>
      </c>
      <c r="G107" s="29" t="e">
        <f t="shared" si="60"/>
        <v>#DIV/0!</v>
      </c>
      <c r="H107" s="29" t="e">
        <f t="shared" si="60"/>
        <v>#DIV/0!</v>
      </c>
      <c r="I107" s="29" t="e">
        <f t="shared" si="60"/>
        <v>#DIV/0!</v>
      </c>
      <c r="J107" s="29" t="e">
        <f t="shared" si="60"/>
        <v>#DIV/0!</v>
      </c>
      <c r="K107" s="29" t="e">
        <f t="shared" si="60"/>
        <v>#DIV/0!</v>
      </c>
      <c r="L107" s="29" t="e">
        <f t="shared" si="60"/>
        <v>#DIV/0!</v>
      </c>
      <c r="M107" s="29" t="e">
        <f t="shared" si="60"/>
        <v>#DIV/0!</v>
      </c>
      <c r="N107" s="29" t="e">
        <f t="shared" si="60"/>
        <v>#DIV/0!</v>
      </c>
      <c r="O107" s="29" t="e">
        <f t="shared" si="60"/>
        <v>#DIV/0!</v>
      </c>
      <c r="P107" s="118" t="e">
        <f t="shared" si="60"/>
        <v>#DIV/0!</v>
      </c>
      <c r="Q107" s="29" t="e">
        <f t="shared" si="60"/>
        <v>#DIV/0!</v>
      </c>
      <c r="R107" s="29" t="e">
        <f t="shared" si="60"/>
        <v>#DIV/0!</v>
      </c>
      <c r="S107" s="29" t="e">
        <f t="shared" si="60"/>
        <v>#DIV/0!</v>
      </c>
      <c r="T107" s="29" t="e">
        <f t="shared" si="60"/>
        <v>#DIV/0!</v>
      </c>
      <c r="U107" s="29" t="e">
        <f t="shared" si="60"/>
        <v>#DIV/0!</v>
      </c>
      <c r="V107" s="29" t="e">
        <f t="shared" si="60"/>
        <v>#DIV/0!</v>
      </c>
      <c r="W107" s="29" t="e">
        <f t="shared" si="60"/>
        <v>#DIV/0!</v>
      </c>
      <c r="X107" s="29" t="e">
        <f t="shared" si="60"/>
        <v>#DIV/0!</v>
      </c>
      <c r="Y107" s="29" t="e">
        <f t="shared" si="60"/>
        <v>#DIV/0!</v>
      </c>
    </row>
    <row r="108" spans="1:25" s="12" customFormat="1" ht="30" hidden="1" customHeight="1" x14ac:dyDescent="0.2">
      <c r="A108" s="11" t="s">
        <v>92</v>
      </c>
      <c r="B108" s="39"/>
      <c r="C108" s="26">
        <f t="shared" ref="C108:C118" si="61">SUM(E108:Y108)</f>
        <v>0</v>
      </c>
      <c r="D108" s="15" t="e">
        <f t="shared" si="56"/>
        <v>#DIV/0!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13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s="12" customFormat="1" ht="30" hidden="1" customHeight="1" x14ac:dyDescent="0.2">
      <c r="A109" s="11" t="s">
        <v>93</v>
      </c>
      <c r="B109" s="39"/>
      <c r="C109" s="26">
        <f t="shared" si="61"/>
        <v>0</v>
      </c>
      <c r="D109" s="15" t="e">
        <f t="shared" si="56"/>
        <v>#DIV/0!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13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s="12" customFormat="1" ht="30" hidden="1" customHeight="1" x14ac:dyDescent="0.2">
      <c r="A110" s="11" t="s">
        <v>94</v>
      </c>
      <c r="B110" s="39"/>
      <c r="C110" s="26">
        <f t="shared" si="61"/>
        <v>0</v>
      </c>
      <c r="D110" s="15" t="e">
        <f t="shared" si="56"/>
        <v>#DIV/0!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13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s="12" customFormat="1" ht="30" hidden="1" customHeight="1" x14ac:dyDescent="0.2">
      <c r="A111" s="11" t="s">
        <v>95</v>
      </c>
      <c r="B111" s="39"/>
      <c r="C111" s="26">
        <f t="shared" si="61"/>
        <v>0</v>
      </c>
      <c r="D111" s="15" t="e">
        <f t="shared" si="56"/>
        <v>#DIV/0!</v>
      </c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121"/>
      <c r="Q111" s="24"/>
      <c r="R111" s="24"/>
      <c r="S111" s="24"/>
      <c r="T111" s="84"/>
      <c r="U111" s="24"/>
      <c r="V111" s="24"/>
      <c r="W111" s="24"/>
      <c r="X111" s="24"/>
      <c r="Y111" s="24"/>
    </row>
    <row r="112" spans="1:25" s="50" customFormat="1" ht="48" hidden="1" customHeight="1" x14ac:dyDescent="0.2">
      <c r="A112" s="13" t="s">
        <v>193</v>
      </c>
      <c r="B112" s="39"/>
      <c r="C112" s="26">
        <v>595200</v>
      </c>
      <c r="D112" s="16" t="e">
        <f t="shared" si="56"/>
        <v>#DIV/0!</v>
      </c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115"/>
      <c r="Q112" s="39"/>
      <c r="R112" s="39"/>
      <c r="S112" s="39"/>
      <c r="T112" s="39"/>
      <c r="U112" s="39"/>
      <c r="V112" s="39"/>
      <c r="W112" s="39"/>
      <c r="X112" s="39"/>
      <c r="Y112" s="39"/>
    </row>
    <row r="113" spans="1:25" s="12" customFormat="1" ht="30" hidden="1" customHeight="1" x14ac:dyDescent="0.2">
      <c r="A113" s="32" t="s">
        <v>194</v>
      </c>
      <c r="B113" s="27"/>
      <c r="C113" s="27">
        <f t="shared" si="61"/>
        <v>0</v>
      </c>
      <c r="D113" s="15" t="e">
        <f t="shared" si="56"/>
        <v>#DIV/0!</v>
      </c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115"/>
      <c r="Q113" s="39"/>
      <c r="R113" s="39"/>
      <c r="S113" s="39"/>
      <c r="T113" s="39"/>
      <c r="U113" s="39"/>
      <c r="V113" s="39"/>
      <c r="W113" s="39"/>
      <c r="X113" s="39"/>
      <c r="Y113" s="39"/>
    </row>
    <row r="114" spans="1:25" s="12" customFormat="1" ht="27" hidden="1" customHeight="1" x14ac:dyDescent="0.2">
      <c r="A114" s="13" t="s">
        <v>52</v>
      </c>
      <c r="B114" s="30" t="e">
        <f>B113/B112</f>
        <v>#DIV/0!</v>
      </c>
      <c r="C114" s="30">
        <f>C113/C112</f>
        <v>0</v>
      </c>
      <c r="D114" s="9"/>
      <c r="E114" s="30" t="e">
        <f t="shared" ref="E114:Y114" si="62">E113/E112</f>
        <v>#DIV/0!</v>
      </c>
      <c r="F114" s="30" t="e">
        <f t="shared" si="62"/>
        <v>#DIV/0!</v>
      </c>
      <c r="G114" s="30" t="e">
        <f t="shared" si="62"/>
        <v>#DIV/0!</v>
      </c>
      <c r="H114" s="30" t="e">
        <f t="shared" si="62"/>
        <v>#DIV/0!</v>
      </c>
      <c r="I114" s="30" t="e">
        <f t="shared" si="62"/>
        <v>#DIV/0!</v>
      </c>
      <c r="J114" s="30" t="e">
        <f t="shared" si="62"/>
        <v>#DIV/0!</v>
      </c>
      <c r="K114" s="30" t="e">
        <f t="shared" si="62"/>
        <v>#DIV/0!</v>
      </c>
      <c r="L114" s="30" t="e">
        <f t="shared" si="62"/>
        <v>#DIV/0!</v>
      </c>
      <c r="M114" s="30" t="e">
        <f t="shared" si="62"/>
        <v>#DIV/0!</v>
      </c>
      <c r="N114" s="30" t="e">
        <f t="shared" si="62"/>
        <v>#DIV/0!</v>
      </c>
      <c r="O114" s="30" t="e">
        <f t="shared" si="62"/>
        <v>#DIV/0!</v>
      </c>
      <c r="P114" s="117" t="e">
        <f t="shared" si="62"/>
        <v>#DIV/0!</v>
      </c>
      <c r="Q114" s="30" t="e">
        <f t="shared" si="62"/>
        <v>#DIV/0!</v>
      </c>
      <c r="R114" s="30" t="e">
        <f t="shared" si="62"/>
        <v>#DIV/0!</v>
      </c>
      <c r="S114" s="30" t="e">
        <f t="shared" si="62"/>
        <v>#DIV/0!</v>
      </c>
      <c r="T114" s="30" t="e">
        <f t="shared" si="62"/>
        <v>#DIV/0!</v>
      </c>
      <c r="U114" s="30" t="e">
        <f t="shared" si="62"/>
        <v>#DIV/0!</v>
      </c>
      <c r="V114" s="30" t="e">
        <f t="shared" si="62"/>
        <v>#DIV/0!</v>
      </c>
      <c r="W114" s="30" t="e">
        <f t="shared" si="62"/>
        <v>#DIV/0!</v>
      </c>
      <c r="X114" s="30" t="e">
        <f t="shared" si="62"/>
        <v>#DIV/0!</v>
      </c>
      <c r="Y114" s="30" t="e">
        <f t="shared" si="62"/>
        <v>#DIV/0!</v>
      </c>
    </row>
    <row r="115" spans="1:25" s="12" customFormat="1" ht="30" hidden="1" customHeight="1" x14ac:dyDescent="0.2">
      <c r="A115" s="11" t="s">
        <v>92</v>
      </c>
      <c r="B115" s="26"/>
      <c r="C115" s="26">
        <f t="shared" si="61"/>
        <v>0</v>
      </c>
      <c r="D115" s="15" t="e">
        <f t="shared" si="56"/>
        <v>#DIV/0!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13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s="12" customFormat="1" ht="30" hidden="1" customHeight="1" x14ac:dyDescent="0.2">
      <c r="A116" s="11" t="s">
        <v>93</v>
      </c>
      <c r="B116" s="26"/>
      <c r="C116" s="26">
        <f t="shared" si="61"/>
        <v>0</v>
      </c>
      <c r="D116" s="15" t="e">
        <f t="shared" si="56"/>
        <v>#DIV/0!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13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s="12" customFormat="1" ht="31.15" hidden="1" customHeight="1" x14ac:dyDescent="0.2">
      <c r="A117" s="11" t="s">
        <v>94</v>
      </c>
      <c r="B117" s="26"/>
      <c r="C117" s="26">
        <f t="shared" si="61"/>
        <v>0</v>
      </c>
      <c r="D117" s="15" t="e">
        <f t="shared" si="56"/>
        <v>#DIV/0!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13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 s="12" customFormat="1" ht="31.15" hidden="1" customHeight="1" x14ac:dyDescent="0.2">
      <c r="A118" s="11" t="s">
        <v>95</v>
      </c>
      <c r="B118" s="39"/>
      <c r="C118" s="26">
        <f t="shared" si="61"/>
        <v>0</v>
      </c>
      <c r="D118" s="15" t="e">
        <f t="shared" si="56"/>
        <v>#DIV/0!</v>
      </c>
      <c r="E118" s="24"/>
      <c r="F118" s="24"/>
      <c r="G118" s="51"/>
      <c r="H118" s="51"/>
      <c r="I118" s="24"/>
      <c r="J118" s="24"/>
      <c r="K118" s="24"/>
      <c r="L118" s="24"/>
      <c r="M118" s="24"/>
      <c r="N118" s="24"/>
      <c r="O118" s="24"/>
      <c r="P118" s="121"/>
      <c r="Q118" s="24"/>
      <c r="R118" s="24"/>
      <c r="S118" s="24"/>
      <c r="T118" s="84"/>
      <c r="U118" s="24"/>
      <c r="V118" s="24"/>
      <c r="W118" s="24"/>
      <c r="X118" s="24"/>
      <c r="Y118" s="24"/>
    </row>
    <row r="119" spans="1:25" s="12" customFormat="1" ht="31.15" hidden="1" customHeight="1" x14ac:dyDescent="0.2">
      <c r="A119" s="32" t="s">
        <v>98</v>
      </c>
      <c r="B119" s="53" t="e">
        <f>B113/B106*10</f>
        <v>#DIV/0!</v>
      </c>
      <c r="C119" s="53" t="e">
        <f>C113/C106*10</f>
        <v>#DIV/0!</v>
      </c>
      <c r="D119" s="15" t="e">
        <f t="shared" si="56"/>
        <v>#DIV/0!</v>
      </c>
      <c r="E119" s="54" t="e">
        <f t="shared" ref="E119:Y119" si="63">E113/E106*10</f>
        <v>#DIV/0!</v>
      </c>
      <c r="F119" s="54" t="e">
        <f t="shared" si="63"/>
        <v>#DIV/0!</v>
      </c>
      <c r="G119" s="54" t="e">
        <f t="shared" si="63"/>
        <v>#DIV/0!</v>
      </c>
      <c r="H119" s="54" t="e">
        <f t="shared" si="63"/>
        <v>#DIV/0!</v>
      </c>
      <c r="I119" s="54" t="e">
        <f t="shared" si="63"/>
        <v>#DIV/0!</v>
      </c>
      <c r="J119" s="54" t="e">
        <f t="shared" si="63"/>
        <v>#DIV/0!</v>
      </c>
      <c r="K119" s="54" t="e">
        <f t="shared" si="63"/>
        <v>#DIV/0!</v>
      </c>
      <c r="L119" s="54" t="e">
        <f t="shared" si="63"/>
        <v>#DIV/0!</v>
      </c>
      <c r="M119" s="54" t="e">
        <f t="shared" si="63"/>
        <v>#DIV/0!</v>
      </c>
      <c r="N119" s="54" t="e">
        <f t="shared" si="63"/>
        <v>#DIV/0!</v>
      </c>
      <c r="O119" s="54" t="e">
        <f t="shared" si="63"/>
        <v>#DIV/0!</v>
      </c>
      <c r="P119" s="131" t="e">
        <f t="shared" si="63"/>
        <v>#DIV/0!</v>
      </c>
      <c r="Q119" s="54" t="e">
        <f t="shared" si="63"/>
        <v>#DIV/0!</v>
      </c>
      <c r="R119" s="54" t="e">
        <f t="shared" si="63"/>
        <v>#DIV/0!</v>
      </c>
      <c r="S119" s="54" t="e">
        <f t="shared" si="63"/>
        <v>#DIV/0!</v>
      </c>
      <c r="T119" s="54" t="e">
        <f t="shared" si="63"/>
        <v>#DIV/0!</v>
      </c>
      <c r="U119" s="54" t="e">
        <f t="shared" si="63"/>
        <v>#DIV/0!</v>
      </c>
      <c r="V119" s="54" t="e">
        <f t="shared" si="63"/>
        <v>#DIV/0!</v>
      </c>
      <c r="W119" s="54" t="e">
        <f t="shared" si="63"/>
        <v>#DIV/0!</v>
      </c>
      <c r="X119" s="54" t="e">
        <f t="shared" si="63"/>
        <v>#DIV/0!</v>
      </c>
      <c r="Y119" s="54" t="e">
        <f t="shared" si="63"/>
        <v>#DIV/0!</v>
      </c>
    </row>
    <row r="120" spans="1:25" s="12" customFormat="1" ht="30" hidden="1" customHeight="1" x14ac:dyDescent="0.2">
      <c r="A120" s="11" t="s">
        <v>92</v>
      </c>
      <c r="B120" s="54" t="e">
        <f t="shared" ref="B120:E123" si="64">B115/B108*10</f>
        <v>#DIV/0!</v>
      </c>
      <c r="C120" s="54" t="e">
        <f t="shared" si="64"/>
        <v>#DIV/0!</v>
      </c>
      <c r="D120" s="15" t="e">
        <f t="shared" si="56"/>
        <v>#DIV/0!</v>
      </c>
      <c r="E120" s="54" t="e">
        <f t="shared" ref="E120:Y120" si="65">E115/E108*10</f>
        <v>#DIV/0!</v>
      </c>
      <c r="F120" s="54" t="e">
        <f t="shared" si="65"/>
        <v>#DIV/0!</v>
      </c>
      <c r="G120" s="54" t="e">
        <f t="shared" si="65"/>
        <v>#DIV/0!</v>
      </c>
      <c r="H120" s="54" t="e">
        <f t="shared" si="65"/>
        <v>#DIV/0!</v>
      </c>
      <c r="I120" s="54" t="e">
        <f t="shared" si="65"/>
        <v>#DIV/0!</v>
      </c>
      <c r="J120" s="54" t="e">
        <f t="shared" si="65"/>
        <v>#DIV/0!</v>
      </c>
      <c r="K120" s="54" t="e">
        <f t="shared" si="65"/>
        <v>#DIV/0!</v>
      </c>
      <c r="L120" s="54" t="e">
        <f t="shared" si="65"/>
        <v>#DIV/0!</v>
      </c>
      <c r="M120" s="54" t="e">
        <f t="shared" si="65"/>
        <v>#DIV/0!</v>
      </c>
      <c r="N120" s="54" t="e">
        <f t="shared" si="65"/>
        <v>#DIV/0!</v>
      </c>
      <c r="O120" s="54" t="e">
        <f t="shared" si="65"/>
        <v>#DIV/0!</v>
      </c>
      <c r="P120" s="131" t="e">
        <f t="shared" si="65"/>
        <v>#DIV/0!</v>
      </c>
      <c r="Q120" s="54" t="e">
        <f t="shared" si="65"/>
        <v>#DIV/0!</v>
      </c>
      <c r="R120" s="54" t="e">
        <f t="shared" si="65"/>
        <v>#DIV/0!</v>
      </c>
      <c r="S120" s="54" t="e">
        <f t="shared" si="65"/>
        <v>#DIV/0!</v>
      </c>
      <c r="T120" s="54" t="e">
        <f t="shared" si="65"/>
        <v>#DIV/0!</v>
      </c>
      <c r="U120" s="54" t="e">
        <f t="shared" si="65"/>
        <v>#DIV/0!</v>
      </c>
      <c r="V120" s="54" t="e">
        <f t="shared" si="65"/>
        <v>#DIV/0!</v>
      </c>
      <c r="W120" s="54" t="e">
        <f t="shared" si="65"/>
        <v>#DIV/0!</v>
      </c>
      <c r="X120" s="54" t="e">
        <f t="shared" si="65"/>
        <v>#DIV/0!</v>
      </c>
      <c r="Y120" s="54" t="e">
        <f t="shared" si="65"/>
        <v>#DIV/0!</v>
      </c>
    </row>
    <row r="121" spans="1:25" s="12" customFormat="1" ht="30" hidden="1" customHeight="1" x14ac:dyDescent="0.2">
      <c r="A121" s="11" t="s">
        <v>93</v>
      </c>
      <c r="B121" s="54" t="e">
        <f t="shared" si="64"/>
        <v>#DIV/0!</v>
      </c>
      <c r="C121" s="54" t="e">
        <f t="shared" si="64"/>
        <v>#DIV/0!</v>
      </c>
      <c r="D121" s="15" t="e">
        <f t="shared" si="56"/>
        <v>#DIV/0!</v>
      </c>
      <c r="E121" s="54"/>
      <c r="F121" s="54" t="e">
        <f t="shared" ref="F121:M122" si="66">F116/F109*10</f>
        <v>#DIV/0!</v>
      </c>
      <c r="G121" s="54" t="e">
        <f t="shared" si="66"/>
        <v>#DIV/0!</v>
      </c>
      <c r="H121" s="54" t="e">
        <f t="shared" si="66"/>
        <v>#DIV/0!</v>
      </c>
      <c r="I121" s="54" t="e">
        <f t="shared" si="66"/>
        <v>#DIV/0!</v>
      </c>
      <c r="J121" s="54" t="e">
        <f t="shared" si="66"/>
        <v>#DIV/0!</v>
      </c>
      <c r="K121" s="54" t="e">
        <f t="shared" si="66"/>
        <v>#DIV/0!</v>
      </c>
      <c r="L121" s="54" t="e">
        <f t="shared" si="66"/>
        <v>#DIV/0!</v>
      </c>
      <c r="M121" s="54" t="e">
        <f t="shared" si="66"/>
        <v>#DIV/0!</v>
      </c>
      <c r="N121" s="54"/>
      <c r="O121" s="54" t="e">
        <f>O116/O109*10</f>
        <v>#DIV/0!</v>
      </c>
      <c r="P121" s="131" t="e">
        <f>P116/P109*10</f>
        <v>#DIV/0!</v>
      </c>
      <c r="Q121" s="54"/>
      <c r="R121" s="54" t="e">
        <f t="shared" ref="R121:U122" si="67">R116/R109*10</f>
        <v>#DIV/0!</v>
      </c>
      <c r="S121" s="54" t="e">
        <f t="shared" si="67"/>
        <v>#DIV/0!</v>
      </c>
      <c r="T121" s="54" t="e">
        <f t="shared" si="67"/>
        <v>#DIV/0!</v>
      </c>
      <c r="U121" s="54" t="e">
        <f t="shared" si="67"/>
        <v>#DIV/0!</v>
      </c>
      <c r="V121" s="54"/>
      <c r="W121" s="54"/>
      <c r="X121" s="54" t="e">
        <f>X116/X109*10</f>
        <v>#DIV/0!</v>
      </c>
      <c r="Y121" s="54" t="e">
        <f>Y116/Y109*10</f>
        <v>#DIV/0!</v>
      </c>
    </row>
    <row r="122" spans="1:25" s="12" customFormat="1" ht="30" hidden="1" customHeight="1" x14ac:dyDescent="0.2">
      <c r="A122" s="11" t="s">
        <v>94</v>
      </c>
      <c r="B122" s="54" t="e">
        <f t="shared" si="64"/>
        <v>#DIV/0!</v>
      </c>
      <c r="C122" s="54" t="e">
        <f t="shared" si="64"/>
        <v>#DIV/0!</v>
      </c>
      <c r="D122" s="15" t="e">
        <f t="shared" si="56"/>
        <v>#DIV/0!</v>
      </c>
      <c r="E122" s="54" t="e">
        <f>E117/E110*10</f>
        <v>#DIV/0!</v>
      </c>
      <c r="F122" s="54" t="e">
        <f t="shared" si="66"/>
        <v>#DIV/0!</v>
      </c>
      <c r="G122" s="54" t="e">
        <f t="shared" si="66"/>
        <v>#DIV/0!</v>
      </c>
      <c r="H122" s="54" t="e">
        <f t="shared" si="66"/>
        <v>#DIV/0!</v>
      </c>
      <c r="I122" s="54" t="e">
        <f t="shared" si="66"/>
        <v>#DIV/0!</v>
      </c>
      <c r="J122" s="54" t="e">
        <f t="shared" si="66"/>
        <v>#DIV/0!</v>
      </c>
      <c r="K122" s="54" t="e">
        <f t="shared" si="66"/>
        <v>#DIV/0!</v>
      </c>
      <c r="L122" s="54" t="e">
        <f t="shared" si="66"/>
        <v>#DIV/0!</v>
      </c>
      <c r="M122" s="54" t="e">
        <f t="shared" si="66"/>
        <v>#DIV/0!</v>
      </c>
      <c r="N122" s="54" t="e">
        <f>N117/N110*10</f>
        <v>#DIV/0!</v>
      </c>
      <c r="O122" s="54" t="e">
        <f>O117/O110*10</f>
        <v>#DIV/0!</v>
      </c>
      <c r="P122" s="131" t="e">
        <f>P117/P110*10</f>
        <v>#DIV/0!</v>
      </c>
      <c r="Q122" s="54" t="e">
        <f>Q117/Q110*10</f>
        <v>#DIV/0!</v>
      </c>
      <c r="R122" s="54" t="e">
        <f t="shared" si="67"/>
        <v>#DIV/0!</v>
      </c>
      <c r="S122" s="54" t="e">
        <f t="shared" si="67"/>
        <v>#DIV/0!</v>
      </c>
      <c r="T122" s="54" t="e">
        <f t="shared" si="67"/>
        <v>#DIV/0!</v>
      </c>
      <c r="U122" s="54" t="e">
        <f t="shared" si="67"/>
        <v>#DIV/0!</v>
      </c>
      <c r="V122" s="54" t="e">
        <f>V117/V110*10</f>
        <v>#DIV/0!</v>
      </c>
      <c r="W122" s="54" t="e">
        <f>W117/W110*10</f>
        <v>#DIV/0!</v>
      </c>
      <c r="X122" s="54" t="e">
        <f>X117/X110*10</f>
        <v>#DIV/0!</v>
      </c>
      <c r="Y122" s="54" t="e">
        <f>Y117/Y110*10</f>
        <v>#DIV/0!</v>
      </c>
    </row>
    <row r="123" spans="1:25" s="12" customFormat="1" ht="30" hidden="1" customHeight="1" x14ac:dyDescent="0.2">
      <c r="A123" s="11" t="s">
        <v>95</v>
      </c>
      <c r="B123" s="54" t="e">
        <f t="shared" si="64"/>
        <v>#DIV/0!</v>
      </c>
      <c r="C123" s="54" t="e">
        <f t="shared" si="64"/>
        <v>#DIV/0!</v>
      </c>
      <c r="D123" s="15" t="e">
        <f t="shared" si="56"/>
        <v>#DIV/0!</v>
      </c>
      <c r="E123" s="54" t="e">
        <f t="shared" si="64"/>
        <v>#DIV/0!</v>
      </c>
      <c r="F123" s="54"/>
      <c r="G123" s="54">
        <v>10</v>
      </c>
      <c r="H123" s="54"/>
      <c r="I123" s="54" t="e">
        <f>I118/I111*10</f>
        <v>#DIV/0!</v>
      </c>
      <c r="J123" s="54"/>
      <c r="K123" s="54"/>
      <c r="L123" s="54"/>
      <c r="M123" s="54"/>
      <c r="N123" s="54"/>
      <c r="O123" s="54"/>
      <c r="P123" s="131"/>
      <c r="Q123" s="54" t="e">
        <f>Q118/Q111*10</f>
        <v>#DIV/0!</v>
      </c>
      <c r="R123" s="54" t="e">
        <f>R118/R111*10</f>
        <v>#DIV/0!</v>
      </c>
      <c r="S123" s="54"/>
      <c r="T123" s="54"/>
      <c r="U123" s="54" t="e">
        <f>U118/U111*10</f>
        <v>#DIV/0!</v>
      </c>
      <c r="V123" s="54"/>
      <c r="W123" s="54" t="e">
        <f>W118/W111*10</f>
        <v>#DIV/0!</v>
      </c>
      <c r="X123" s="54"/>
      <c r="Y123" s="54"/>
    </row>
    <row r="124" spans="1:25" s="12" customFormat="1" ht="30" hidden="1" customHeight="1" outlineLevel="1" x14ac:dyDescent="0.2">
      <c r="A124" s="55" t="s">
        <v>158</v>
      </c>
      <c r="B124" s="23"/>
      <c r="C124" s="26">
        <f>SUM(E124:Y124)</f>
        <v>0</v>
      </c>
      <c r="D124" s="15"/>
      <c r="E124" s="38"/>
      <c r="F124" s="37"/>
      <c r="G124" s="58"/>
      <c r="H124" s="37"/>
      <c r="I124" s="37"/>
      <c r="J124" s="37"/>
      <c r="K124" s="37"/>
      <c r="L124" s="54"/>
      <c r="M124" s="37"/>
      <c r="N124" s="37"/>
      <c r="O124" s="37"/>
      <c r="P124" s="119"/>
      <c r="Q124" s="37"/>
      <c r="R124" s="37"/>
      <c r="S124" s="54"/>
      <c r="T124" s="26"/>
      <c r="U124" s="98"/>
      <c r="V124" s="98"/>
      <c r="W124" s="98"/>
      <c r="X124" s="26"/>
      <c r="Y124" s="37"/>
    </row>
    <row r="125" spans="1:25" s="12" customFormat="1" ht="30" hidden="1" customHeight="1" x14ac:dyDescent="0.2">
      <c r="A125" s="32" t="s">
        <v>159</v>
      </c>
      <c r="B125" s="23"/>
      <c r="C125" s="26">
        <f>SUM(E125:Y125)</f>
        <v>0</v>
      </c>
      <c r="D125" s="15"/>
      <c r="E125" s="38"/>
      <c r="F125" s="37"/>
      <c r="G125" s="37"/>
      <c r="H125" s="37"/>
      <c r="I125" s="37"/>
      <c r="J125" s="37"/>
      <c r="K125" s="37"/>
      <c r="L125" s="54"/>
      <c r="M125" s="37"/>
      <c r="N125" s="37"/>
      <c r="O125" s="37"/>
      <c r="P125" s="119"/>
      <c r="Q125" s="37"/>
      <c r="R125" s="37"/>
      <c r="S125" s="54"/>
      <c r="T125" s="26"/>
      <c r="U125" s="98"/>
      <c r="V125" s="98"/>
      <c r="W125" s="98"/>
      <c r="X125" s="26"/>
      <c r="Y125" s="37"/>
    </row>
    <row r="126" spans="1:25" s="12" customFormat="1" ht="30" hidden="1" customHeight="1" x14ac:dyDescent="0.2">
      <c r="A126" s="32" t="s">
        <v>98</v>
      </c>
      <c r="B126" s="60"/>
      <c r="C126" s="60" t="e">
        <f>C125/C124*10</f>
        <v>#DIV/0!</v>
      </c>
      <c r="D126" s="58"/>
      <c r="E126" s="58"/>
      <c r="F126" s="58"/>
      <c r="G126" s="58"/>
      <c r="H126" s="58" t="e">
        <f>H125/H124*10</f>
        <v>#DIV/0!</v>
      </c>
      <c r="I126" s="58"/>
      <c r="J126" s="58"/>
      <c r="K126" s="58"/>
      <c r="L126" s="58"/>
      <c r="M126" s="58" t="e">
        <f>M125/M124*10</f>
        <v>#DIV/0!</v>
      </c>
      <c r="N126" s="58"/>
      <c r="O126" s="58"/>
      <c r="P126" s="132" t="e">
        <f>P125/P124*10</f>
        <v>#DIV/0!</v>
      </c>
      <c r="Q126" s="58"/>
      <c r="R126" s="54" t="e">
        <f>R125/R124*10</f>
        <v>#DIV/0!</v>
      </c>
      <c r="S126" s="54"/>
      <c r="T126" s="54" t="e">
        <f>T125/T124*10</f>
        <v>#DIV/0!</v>
      </c>
      <c r="U126" s="58"/>
      <c r="V126" s="58"/>
      <c r="W126" s="58"/>
      <c r="X126" s="54" t="e">
        <f>X125/X124*10</f>
        <v>#DIV/0!</v>
      </c>
      <c r="Y126" s="38"/>
    </row>
    <row r="127" spans="1:25" s="12" customFormat="1" ht="30" hidden="1" customHeight="1" x14ac:dyDescent="0.2">
      <c r="A127" s="55" t="s">
        <v>99</v>
      </c>
      <c r="B127" s="56"/>
      <c r="C127" s="56">
        <f>SUM(E127:Y127)</f>
        <v>0</v>
      </c>
      <c r="D127" s="15" t="e">
        <f t="shared" si="56"/>
        <v>#DIV/0!</v>
      </c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133"/>
      <c r="Q127" s="51"/>
      <c r="R127" s="51"/>
      <c r="S127" s="51"/>
      <c r="T127" s="51"/>
      <c r="U127" s="51"/>
      <c r="V127" s="51"/>
      <c r="W127" s="51"/>
      <c r="X127" s="51"/>
      <c r="Y127" s="51"/>
    </row>
    <row r="128" spans="1:25" s="12" customFormat="1" ht="30" hidden="1" customHeight="1" x14ac:dyDescent="0.2">
      <c r="A128" s="32" t="s">
        <v>100</v>
      </c>
      <c r="B128" s="27"/>
      <c r="C128" s="27">
        <f>SUM(E128:Y128)</f>
        <v>0</v>
      </c>
      <c r="D128" s="15" t="e">
        <f t="shared" si="56"/>
        <v>#DIV/0!</v>
      </c>
      <c r="E128" s="24"/>
      <c r="F128" s="24"/>
      <c r="G128" s="24"/>
      <c r="H128" s="24"/>
      <c r="I128" s="24"/>
      <c r="J128" s="24"/>
      <c r="K128" s="26"/>
      <c r="L128" s="26"/>
      <c r="M128" s="26"/>
      <c r="N128" s="24"/>
      <c r="O128" s="24"/>
      <c r="P128" s="121"/>
      <c r="Q128" s="24"/>
      <c r="R128" s="24"/>
      <c r="S128" s="24"/>
      <c r="T128" s="24"/>
      <c r="U128" s="24"/>
      <c r="V128" s="24"/>
      <c r="W128" s="24"/>
      <c r="X128" s="24"/>
      <c r="Y128" s="24"/>
    </row>
    <row r="129" spans="1:26" s="12" customFormat="1" ht="30" hidden="1" customHeight="1" x14ac:dyDescent="0.2">
      <c r="A129" s="32" t="s">
        <v>101</v>
      </c>
      <c r="B129" s="54"/>
      <c r="C129" s="54" t="e">
        <f>C127/C128</f>
        <v>#DIV/0!</v>
      </c>
      <c r="D129" s="15" t="e">
        <f t="shared" si="56"/>
        <v>#DIV/0!</v>
      </c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131"/>
      <c r="Q129" s="54"/>
      <c r="R129" s="54"/>
      <c r="S129" s="54"/>
      <c r="T129" s="54"/>
      <c r="U129" s="54"/>
      <c r="V129" s="54"/>
      <c r="W129" s="54"/>
      <c r="X129" s="54"/>
      <c r="Y129" s="54"/>
    </row>
    <row r="130" spans="1:26" s="12" customFormat="1" ht="30" hidden="1" customHeight="1" x14ac:dyDescent="0.2">
      <c r="A130" s="11" t="s">
        <v>102</v>
      </c>
      <c r="B130" s="27"/>
      <c r="C130" s="27"/>
      <c r="D130" s="15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134"/>
      <c r="Q130" s="93"/>
      <c r="R130" s="93"/>
      <c r="S130" s="93"/>
      <c r="T130" s="93"/>
      <c r="U130" s="93"/>
      <c r="V130" s="93"/>
      <c r="W130" s="93"/>
      <c r="X130" s="93"/>
      <c r="Y130" s="93"/>
    </row>
    <row r="131" spans="1:26" s="12" customFormat="1" ht="27" hidden="1" customHeight="1" x14ac:dyDescent="0.2">
      <c r="A131" s="13" t="s">
        <v>103</v>
      </c>
      <c r="B131" s="23"/>
      <c r="C131" s="27">
        <f>SUM(E131:Y131)</f>
        <v>0</v>
      </c>
      <c r="D131" s="15"/>
      <c r="E131" s="51"/>
      <c r="F131" s="51"/>
      <c r="G131" s="51"/>
      <c r="H131" s="51"/>
      <c r="I131" s="51"/>
      <c r="J131" s="51"/>
      <c r="K131" s="51"/>
      <c r="L131" s="26"/>
      <c r="M131" s="51"/>
      <c r="N131" s="51"/>
      <c r="O131" s="51"/>
      <c r="P131" s="133"/>
      <c r="Q131" s="51"/>
      <c r="R131" s="51"/>
      <c r="S131" s="51"/>
      <c r="T131" s="54"/>
      <c r="U131" s="51"/>
      <c r="V131" s="51"/>
      <c r="W131" s="51"/>
      <c r="X131" s="51"/>
      <c r="Y131" s="51"/>
    </row>
    <row r="132" spans="1:26" s="12" customFormat="1" ht="31.9" hidden="1" customHeight="1" outlineLevel="1" x14ac:dyDescent="0.2">
      <c r="A132" s="13" t="s">
        <v>104</v>
      </c>
      <c r="B132" s="27"/>
      <c r="C132" s="27"/>
      <c r="D132" s="15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133"/>
      <c r="Q132" s="51"/>
      <c r="R132" s="51"/>
      <c r="S132" s="51"/>
      <c r="T132" s="51"/>
      <c r="U132" s="51"/>
      <c r="V132" s="51"/>
      <c r="W132" s="51"/>
      <c r="X132" s="51"/>
      <c r="Y132" s="51"/>
      <c r="Z132" s="74"/>
    </row>
    <row r="133" spans="1:26" s="12" customFormat="1" ht="30" hidden="1" customHeight="1" outlineLevel="1" x14ac:dyDescent="0.2">
      <c r="A133" s="55" t="s">
        <v>105</v>
      </c>
      <c r="B133" s="23"/>
      <c r="C133" s="27">
        <f>SUM(E133:Y133)</f>
        <v>0</v>
      </c>
      <c r="D133" s="15" t="e">
        <f t="shared" ref="D133:D173" si="68">C133/B133</f>
        <v>#DIV/0!</v>
      </c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115"/>
      <c r="Q133" s="39"/>
      <c r="R133" s="39"/>
      <c r="S133" s="39"/>
      <c r="T133" s="39"/>
      <c r="U133" s="39"/>
      <c r="V133" s="39"/>
      <c r="W133" s="39"/>
      <c r="X133" s="39"/>
      <c r="Y133" s="39"/>
    </row>
    <row r="134" spans="1:26" s="12" customFormat="1" ht="19.149999999999999" hidden="1" customHeight="1" x14ac:dyDescent="0.2">
      <c r="A134" s="13" t="s">
        <v>188</v>
      </c>
      <c r="B134" s="33" t="e">
        <f>B133/B132</f>
        <v>#DIV/0!</v>
      </c>
      <c r="C134" s="33" t="e">
        <f>C133/C132</f>
        <v>#DIV/0!</v>
      </c>
      <c r="D134" s="15"/>
      <c r="E134" s="35" t="e">
        <f t="shared" ref="E134:Y134" si="69">E133/E132</f>
        <v>#DIV/0!</v>
      </c>
      <c r="F134" s="35" t="e">
        <f t="shared" si="69"/>
        <v>#DIV/0!</v>
      </c>
      <c r="G134" s="35" t="e">
        <f t="shared" si="69"/>
        <v>#DIV/0!</v>
      </c>
      <c r="H134" s="35" t="e">
        <f t="shared" si="69"/>
        <v>#DIV/0!</v>
      </c>
      <c r="I134" s="35" t="e">
        <f t="shared" si="69"/>
        <v>#DIV/0!</v>
      </c>
      <c r="J134" s="35" t="e">
        <f t="shared" si="69"/>
        <v>#DIV/0!</v>
      </c>
      <c r="K134" s="35" t="e">
        <f t="shared" si="69"/>
        <v>#DIV/0!</v>
      </c>
      <c r="L134" s="35" t="e">
        <f t="shared" si="69"/>
        <v>#DIV/0!</v>
      </c>
      <c r="M134" s="35" t="e">
        <f t="shared" si="69"/>
        <v>#DIV/0!</v>
      </c>
      <c r="N134" s="35" t="e">
        <f t="shared" si="69"/>
        <v>#DIV/0!</v>
      </c>
      <c r="O134" s="35" t="e">
        <f t="shared" si="69"/>
        <v>#DIV/0!</v>
      </c>
      <c r="P134" s="122" t="e">
        <f t="shared" si="69"/>
        <v>#DIV/0!</v>
      </c>
      <c r="Q134" s="35" t="e">
        <f t="shared" si="69"/>
        <v>#DIV/0!</v>
      </c>
      <c r="R134" s="35" t="e">
        <f t="shared" si="69"/>
        <v>#DIV/0!</v>
      </c>
      <c r="S134" s="35" t="e">
        <f t="shared" si="69"/>
        <v>#DIV/0!</v>
      </c>
      <c r="T134" s="35" t="e">
        <f t="shared" si="69"/>
        <v>#DIV/0!</v>
      </c>
      <c r="U134" s="35" t="e">
        <f t="shared" si="69"/>
        <v>#DIV/0!</v>
      </c>
      <c r="V134" s="35" t="e">
        <f t="shared" si="69"/>
        <v>#DIV/0!</v>
      </c>
      <c r="W134" s="35" t="e">
        <f t="shared" si="69"/>
        <v>#DIV/0!</v>
      </c>
      <c r="X134" s="35" t="e">
        <f t="shared" si="69"/>
        <v>#DIV/0!</v>
      </c>
      <c r="Y134" s="35" t="e">
        <f t="shared" si="69"/>
        <v>#DIV/0!</v>
      </c>
    </row>
    <row r="135" spans="1:26" s="96" customFormat="1" ht="21" hidden="1" customHeight="1" x14ac:dyDescent="0.2">
      <c r="A135" s="94" t="s">
        <v>96</v>
      </c>
      <c r="B135" s="95">
        <f>B132-B133</f>
        <v>0</v>
      </c>
      <c r="C135" s="95">
        <f>C132-C133</f>
        <v>0</v>
      </c>
      <c r="D135" s="95"/>
      <c r="E135" s="95">
        <f t="shared" ref="E135:Y135" si="70">E132-E133</f>
        <v>0</v>
      </c>
      <c r="F135" s="95">
        <f t="shared" si="70"/>
        <v>0</v>
      </c>
      <c r="G135" s="95">
        <f t="shared" si="70"/>
        <v>0</v>
      </c>
      <c r="H135" s="95">
        <f t="shared" si="70"/>
        <v>0</v>
      </c>
      <c r="I135" s="95">
        <f t="shared" si="70"/>
        <v>0</v>
      </c>
      <c r="J135" s="95">
        <f t="shared" si="70"/>
        <v>0</v>
      </c>
      <c r="K135" s="95">
        <f t="shared" si="70"/>
        <v>0</v>
      </c>
      <c r="L135" s="95">
        <f t="shared" si="70"/>
        <v>0</v>
      </c>
      <c r="M135" s="95">
        <f t="shared" si="70"/>
        <v>0</v>
      </c>
      <c r="N135" s="95">
        <f t="shared" si="70"/>
        <v>0</v>
      </c>
      <c r="O135" s="95">
        <f t="shared" si="70"/>
        <v>0</v>
      </c>
      <c r="P135" s="135">
        <f t="shared" si="70"/>
        <v>0</v>
      </c>
      <c r="Q135" s="95">
        <f t="shared" si="70"/>
        <v>0</v>
      </c>
      <c r="R135" s="95">
        <f t="shared" si="70"/>
        <v>0</v>
      </c>
      <c r="S135" s="95">
        <f t="shared" si="70"/>
        <v>0</v>
      </c>
      <c r="T135" s="95">
        <f t="shared" si="70"/>
        <v>0</v>
      </c>
      <c r="U135" s="95">
        <f t="shared" si="70"/>
        <v>0</v>
      </c>
      <c r="V135" s="95">
        <f t="shared" si="70"/>
        <v>0</v>
      </c>
      <c r="W135" s="95">
        <f t="shared" si="70"/>
        <v>0</v>
      </c>
      <c r="X135" s="95">
        <f t="shared" si="70"/>
        <v>0</v>
      </c>
      <c r="Y135" s="95">
        <f t="shared" si="70"/>
        <v>0</v>
      </c>
    </row>
    <row r="136" spans="1:26" s="12" customFormat="1" ht="22.9" hidden="1" customHeight="1" x14ac:dyDescent="0.2">
      <c r="A136" s="13" t="s">
        <v>191</v>
      </c>
      <c r="B136" s="39"/>
      <c r="C136" s="26"/>
      <c r="D136" s="16" t="e">
        <f t="shared" si="68"/>
        <v>#DIV/0!</v>
      </c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115"/>
      <c r="Q136" s="39"/>
      <c r="R136" s="39"/>
      <c r="S136" s="39"/>
      <c r="T136" s="39"/>
      <c r="U136" s="39"/>
      <c r="V136" s="39"/>
      <c r="W136" s="39"/>
      <c r="X136" s="39"/>
      <c r="Y136" s="39"/>
    </row>
    <row r="137" spans="1:26" s="12" customFormat="1" ht="30" hidden="1" customHeight="1" x14ac:dyDescent="0.2">
      <c r="A137" s="32" t="s">
        <v>106</v>
      </c>
      <c r="B137" s="23"/>
      <c r="C137" s="27">
        <f>SUM(E137:Y137)</f>
        <v>0</v>
      </c>
      <c r="D137" s="15" t="e">
        <f t="shared" si="68"/>
        <v>#DIV/0!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115"/>
      <c r="Q137" s="39"/>
      <c r="R137" s="39"/>
      <c r="S137" s="39"/>
      <c r="T137" s="39"/>
      <c r="U137" s="39"/>
      <c r="V137" s="39"/>
      <c r="W137" s="39"/>
      <c r="X137" s="39"/>
      <c r="Y137" s="39"/>
    </row>
    <row r="138" spans="1:26" s="12" customFormat="1" ht="31.15" hidden="1" customHeight="1" x14ac:dyDescent="0.2">
      <c r="A138" s="13" t="s">
        <v>52</v>
      </c>
      <c r="B138" s="15" t="e">
        <f>B137/B136</f>
        <v>#DIV/0!</v>
      </c>
      <c r="C138" s="9" t="e">
        <f>C137/C136</f>
        <v>#DIV/0!</v>
      </c>
      <c r="D138" s="15"/>
      <c r="E138" s="29" t="e">
        <f t="shared" ref="E138:Y138" si="71">E137/E136</f>
        <v>#DIV/0!</v>
      </c>
      <c r="F138" s="29" t="e">
        <f t="shared" si="71"/>
        <v>#DIV/0!</v>
      </c>
      <c r="G138" s="29" t="e">
        <f t="shared" si="71"/>
        <v>#DIV/0!</v>
      </c>
      <c r="H138" s="29" t="e">
        <f t="shared" si="71"/>
        <v>#DIV/0!</v>
      </c>
      <c r="I138" s="29" t="e">
        <f t="shared" si="71"/>
        <v>#DIV/0!</v>
      </c>
      <c r="J138" s="29" t="e">
        <f t="shared" si="71"/>
        <v>#DIV/0!</v>
      </c>
      <c r="K138" s="29" t="e">
        <f t="shared" si="71"/>
        <v>#DIV/0!</v>
      </c>
      <c r="L138" s="29" t="e">
        <f t="shared" si="71"/>
        <v>#DIV/0!</v>
      </c>
      <c r="M138" s="29" t="e">
        <f t="shared" si="71"/>
        <v>#DIV/0!</v>
      </c>
      <c r="N138" s="29" t="e">
        <f t="shared" si="71"/>
        <v>#DIV/0!</v>
      </c>
      <c r="O138" s="29" t="e">
        <f t="shared" si="71"/>
        <v>#DIV/0!</v>
      </c>
      <c r="P138" s="118" t="e">
        <f t="shared" si="71"/>
        <v>#DIV/0!</v>
      </c>
      <c r="Q138" s="29" t="e">
        <f t="shared" si="71"/>
        <v>#DIV/0!</v>
      </c>
      <c r="R138" s="29" t="e">
        <f t="shared" si="71"/>
        <v>#DIV/0!</v>
      </c>
      <c r="S138" s="29" t="e">
        <f t="shared" si="71"/>
        <v>#DIV/0!</v>
      </c>
      <c r="T138" s="29" t="e">
        <f t="shared" si="71"/>
        <v>#DIV/0!</v>
      </c>
      <c r="U138" s="29" t="e">
        <f t="shared" si="71"/>
        <v>#DIV/0!</v>
      </c>
      <c r="V138" s="29" t="e">
        <f t="shared" si="71"/>
        <v>#DIV/0!</v>
      </c>
      <c r="W138" s="29" t="e">
        <f t="shared" si="71"/>
        <v>#DIV/0!</v>
      </c>
      <c r="X138" s="29" t="e">
        <f t="shared" si="71"/>
        <v>#DIV/0!</v>
      </c>
      <c r="Y138" s="29" t="e">
        <f t="shared" si="71"/>
        <v>#DIV/0!</v>
      </c>
    </row>
    <row r="139" spans="1:26" s="12" customFormat="1" ht="30" hidden="1" customHeight="1" x14ac:dyDescent="0.2">
      <c r="A139" s="32" t="s">
        <v>98</v>
      </c>
      <c r="B139" s="60" t="e">
        <f>B137/B133*10</f>
        <v>#DIV/0!</v>
      </c>
      <c r="C139" s="60" t="e">
        <f>C137/C133*10</f>
        <v>#DIV/0!</v>
      </c>
      <c r="D139" s="15" t="e">
        <f t="shared" si="68"/>
        <v>#DIV/0!</v>
      </c>
      <c r="E139" s="58" t="e">
        <f t="shared" ref="E139:P139" si="72">E137/E133*10</f>
        <v>#DIV/0!</v>
      </c>
      <c r="F139" s="58" t="e">
        <f t="shared" si="72"/>
        <v>#DIV/0!</v>
      </c>
      <c r="G139" s="58" t="e">
        <f t="shared" si="72"/>
        <v>#DIV/0!</v>
      </c>
      <c r="H139" s="58" t="e">
        <f t="shared" si="72"/>
        <v>#DIV/0!</v>
      </c>
      <c r="I139" s="58" t="e">
        <f t="shared" si="72"/>
        <v>#DIV/0!</v>
      </c>
      <c r="J139" s="58" t="e">
        <f t="shared" si="72"/>
        <v>#DIV/0!</v>
      </c>
      <c r="K139" s="58" t="e">
        <f t="shared" si="72"/>
        <v>#DIV/0!</v>
      </c>
      <c r="L139" s="58" t="e">
        <f t="shared" si="72"/>
        <v>#DIV/0!</v>
      </c>
      <c r="M139" s="58" t="e">
        <f t="shared" si="72"/>
        <v>#DIV/0!</v>
      </c>
      <c r="N139" s="58" t="e">
        <f t="shared" si="72"/>
        <v>#DIV/0!</v>
      </c>
      <c r="O139" s="58" t="e">
        <f t="shared" si="72"/>
        <v>#DIV/0!</v>
      </c>
      <c r="P139" s="132" t="e">
        <f t="shared" si="72"/>
        <v>#DIV/0!</v>
      </c>
      <c r="Q139" s="58" t="e">
        <f t="shared" ref="Q139:V139" si="73">Q137/Q133*10</f>
        <v>#DIV/0!</v>
      </c>
      <c r="R139" s="58" t="e">
        <f t="shared" si="73"/>
        <v>#DIV/0!</v>
      </c>
      <c r="S139" s="58" t="e">
        <f t="shared" si="73"/>
        <v>#DIV/0!</v>
      </c>
      <c r="T139" s="58" t="e">
        <f t="shared" si="73"/>
        <v>#DIV/0!</v>
      </c>
      <c r="U139" s="58" t="e">
        <f t="shared" si="73"/>
        <v>#DIV/0!</v>
      </c>
      <c r="V139" s="58" t="e">
        <f t="shared" si="73"/>
        <v>#DIV/0!</v>
      </c>
      <c r="W139" s="58" t="e">
        <f>W137/W133*10</f>
        <v>#DIV/0!</v>
      </c>
      <c r="X139" s="58" t="e">
        <f>X137/X133*10</f>
        <v>#DIV/0!</v>
      </c>
      <c r="Y139" s="58" t="e">
        <f>Y137/Y133*10</f>
        <v>#DIV/0!</v>
      </c>
    </row>
    <row r="140" spans="1:26" s="12" customFormat="1" ht="30" hidden="1" customHeight="1" outlineLevel="1" x14ac:dyDescent="0.2">
      <c r="A140" s="11" t="s">
        <v>107</v>
      </c>
      <c r="B140" s="8"/>
      <c r="C140" s="27">
        <f>E140+F140+G140+H140+I140+J140+K140+L140+M140+N140+O140+P140+Q140+R140+S140+T140+U140+V140+W140+X140+Y140</f>
        <v>0</v>
      </c>
      <c r="D140" s="15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133"/>
      <c r="Q140" s="51"/>
      <c r="R140" s="51"/>
      <c r="S140" s="51"/>
      <c r="T140" s="51"/>
      <c r="U140" s="51"/>
      <c r="V140" s="51"/>
      <c r="W140" s="51"/>
      <c r="X140" s="51"/>
      <c r="Y140" s="51"/>
    </row>
    <row r="141" spans="1:26" s="12" customFormat="1" ht="30" hidden="1" customHeight="1" x14ac:dyDescent="0.2">
      <c r="A141" s="11" t="s">
        <v>108</v>
      </c>
      <c r="B141" s="57"/>
      <c r="C141" s="27">
        <f>SUM(E141:Y141)</f>
        <v>0</v>
      </c>
      <c r="D141" s="15"/>
      <c r="E141" s="58"/>
      <c r="F141" s="58"/>
      <c r="G141" s="59"/>
      <c r="H141" s="58"/>
      <c r="I141" s="58"/>
      <c r="J141" s="58"/>
      <c r="K141" s="58"/>
      <c r="L141" s="26"/>
      <c r="M141" s="58"/>
      <c r="N141" s="58"/>
      <c r="O141" s="58"/>
      <c r="P141" s="132"/>
      <c r="Q141" s="58"/>
      <c r="R141" s="58"/>
      <c r="S141" s="58"/>
      <c r="T141" s="54"/>
      <c r="U141" s="58"/>
      <c r="V141" s="58"/>
      <c r="W141" s="58"/>
      <c r="X141" s="57"/>
      <c r="Y141" s="58"/>
    </row>
    <row r="142" spans="1:26" s="12" customFormat="1" ht="30" hidden="1" customHeight="1" outlineLevel="1" x14ac:dyDescent="0.2">
      <c r="A142" s="11" t="s">
        <v>109</v>
      </c>
      <c r="B142" s="56"/>
      <c r="C142" s="56">
        <f>C140-C141</f>
        <v>0</v>
      </c>
      <c r="D142" s="15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133"/>
      <c r="Q142" s="51"/>
      <c r="R142" s="51"/>
      <c r="S142" s="51"/>
      <c r="T142" s="51"/>
      <c r="U142" s="51"/>
      <c r="V142" s="51"/>
      <c r="W142" s="51"/>
      <c r="X142" s="51"/>
      <c r="Y142" s="51"/>
    </row>
    <row r="143" spans="1:26" s="12" customFormat="1" ht="30" hidden="1" customHeight="1" outlineLevel="1" x14ac:dyDescent="0.2">
      <c r="A143" s="55" t="s">
        <v>179</v>
      </c>
      <c r="B143" s="23"/>
      <c r="C143" s="27">
        <f>SUM(E143:Y143)</f>
        <v>0</v>
      </c>
      <c r="D143" s="15" t="e">
        <f t="shared" si="68"/>
        <v>#DIV/0!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115"/>
      <c r="Q143" s="39"/>
      <c r="R143" s="39"/>
      <c r="S143" s="39"/>
      <c r="T143" s="39"/>
      <c r="U143" s="39"/>
      <c r="V143" s="39"/>
      <c r="W143" s="39"/>
      <c r="X143" s="39"/>
      <c r="Y143" s="39"/>
    </row>
    <row r="144" spans="1:26" s="12" customFormat="1" ht="27" hidden="1" customHeight="1" x14ac:dyDescent="0.2">
      <c r="A144" s="13" t="s">
        <v>188</v>
      </c>
      <c r="B144" s="33" t="e">
        <f>B143/B142</f>
        <v>#DIV/0!</v>
      </c>
      <c r="C144" s="33" t="e">
        <f>C143/C142</f>
        <v>#DIV/0!</v>
      </c>
      <c r="D144" s="15"/>
      <c r="E144" s="29" t="e">
        <f>E143/E142</f>
        <v>#DIV/0!</v>
      </c>
      <c r="F144" s="29" t="e">
        <f t="shared" ref="F144:Y144" si="74">F143/F142</f>
        <v>#DIV/0!</v>
      </c>
      <c r="G144" s="29" t="e">
        <f t="shared" si="74"/>
        <v>#DIV/0!</v>
      </c>
      <c r="H144" s="29" t="e">
        <f t="shared" si="74"/>
        <v>#DIV/0!</v>
      </c>
      <c r="I144" s="29" t="e">
        <f t="shared" si="74"/>
        <v>#DIV/0!</v>
      </c>
      <c r="J144" s="29" t="e">
        <f t="shared" si="74"/>
        <v>#DIV/0!</v>
      </c>
      <c r="K144" s="29" t="e">
        <f t="shared" si="74"/>
        <v>#DIV/0!</v>
      </c>
      <c r="L144" s="29" t="e">
        <f t="shared" si="74"/>
        <v>#DIV/0!</v>
      </c>
      <c r="M144" s="29" t="e">
        <f t="shared" si="74"/>
        <v>#DIV/0!</v>
      </c>
      <c r="N144" s="29" t="e">
        <f t="shared" si="74"/>
        <v>#DIV/0!</v>
      </c>
      <c r="O144" s="29" t="e">
        <f t="shared" si="74"/>
        <v>#DIV/0!</v>
      </c>
      <c r="P144" s="118" t="e">
        <f t="shared" si="74"/>
        <v>#DIV/0!</v>
      </c>
      <c r="Q144" s="29"/>
      <c r="R144" s="29" t="e">
        <f t="shared" si="74"/>
        <v>#DIV/0!</v>
      </c>
      <c r="S144" s="29" t="e">
        <f t="shared" si="74"/>
        <v>#DIV/0!</v>
      </c>
      <c r="T144" s="29" t="e">
        <f t="shared" si="74"/>
        <v>#DIV/0!</v>
      </c>
      <c r="U144" s="29" t="e">
        <f t="shared" si="74"/>
        <v>#DIV/0!</v>
      </c>
      <c r="V144" s="29" t="e">
        <f t="shared" si="74"/>
        <v>#DIV/0!</v>
      </c>
      <c r="W144" s="29" t="e">
        <f t="shared" si="74"/>
        <v>#DIV/0!</v>
      </c>
      <c r="X144" s="29" t="e">
        <f t="shared" si="74"/>
        <v>#DIV/0!</v>
      </c>
      <c r="Y144" s="29" t="e">
        <f t="shared" si="74"/>
        <v>#DIV/0!</v>
      </c>
    </row>
    <row r="145" spans="1:25" s="12" customFormat="1" ht="31.15" hidden="1" customHeight="1" x14ac:dyDescent="0.2">
      <c r="A145" s="13" t="s">
        <v>192</v>
      </c>
      <c r="B145" s="39"/>
      <c r="C145" s="39"/>
      <c r="D145" s="16" t="e">
        <f t="shared" si="68"/>
        <v>#DIV/0!</v>
      </c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115"/>
      <c r="Q145" s="39"/>
      <c r="R145" s="39"/>
      <c r="S145" s="39"/>
      <c r="T145" s="39"/>
      <c r="U145" s="39"/>
      <c r="V145" s="39"/>
      <c r="W145" s="39"/>
      <c r="X145" s="39"/>
      <c r="Y145" s="39"/>
    </row>
    <row r="146" spans="1:25" s="12" customFormat="1" ht="30" hidden="1" customHeight="1" x14ac:dyDescent="0.2">
      <c r="A146" s="32" t="s">
        <v>110</v>
      </c>
      <c r="B146" s="23"/>
      <c r="C146" s="27">
        <f>SUM(E146:Y146)</f>
        <v>0</v>
      </c>
      <c r="D146" s="15" t="e">
        <f t="shared" si="68"/>
        <v>#DIV/0!</v>
      </c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115"/>
      <c r="Q146" s="39"/>
      <c r="R146" s="39"/>
      <c r="S146" s="39"/>
      <c r="T146" s="39"/>
      <c r="U146" s="39"/>
      <c r="V146" s="39"/>
      <c r="W146" s="39"/>
      <c r="X146" s="39"/>
      <c r="Y146" s="39"/>
    </row>
    <row r="147" spans="1:25" s="12" customFormat="1" ht="30" hidden="1" customHeight="1" x14ac:dyDescent="0.2">
      <c r="A147" s="13" t="s">
        <v>52</v>
      </c>
      <c r="B147" s="30" t="e">
        <f>B146/B145</f>
        <v>#DIV/0!</v>
      </c>
      <c r="C147" s="30" t="e">
        <f>C146/C145</f>
        <v>#DIV/0!</v>
      </c>
      <c r="D147" s="9"/>
      <c r="E147" s="30" t="e">
        <f t="shared" ref="E147:M147" si="75">E146/E145</f>
        <v>#DIV/0!</v>
      </c>
      <c r="F147" s="30" t="e">
        <f t="shared" si="75"/>
        <v>#DIV/0!</v>
      </c>
      <c r="G147" s="30" t="e">
        <f t="shared" si="75"/>
        <v>#DIV/0!</v>
      </c>
      <c r="H147" s="30" t="e">
        <f t="shared" si="75"/>
        <v>#DIV/0!</v>
      </c>
      <c r="I147" s="30" t="e">
        <f t="shared" si="75"/>
        <v>#DIV/0!</v>
      </c>
      <c r="J147" s="30" t="e">
        <f t="shared" si="75"/>
        <v>#DIV/0!</v>
      </c>
      <c r="K147" s="30" t="e">
        <f t="shared" si="75"/>
        <v>#DIV/0!</v>
      </c>
      <c r="L147" s="30" t="e">
        <f t="shared" si="75"/>
        <v>#DIV/0!</v>
      </c>
      <c r="M147" s="30" t="e">
        <f t="shared" si="75"/>
        <v>#DIV/0!</v>
      </c>
      <c r="N147" s="30"/>
      <c r="O147" s="30" t="e">
        <f>O146/O145</f>
        <v>#DIV/0!</v>
      </c>
      <c r="P147" s="117" t="e">
        <f>P146/P145</f>
        <v>#DIV/0!</v>
      </c>
      <c r="Q147" s="30"/>
      <c r="R147" s="30" t="e">
        <f>R146/R145</f>
        <v>#DIV/0!</v>
      </c>
      <c r="S147" s="30" t="e">
        <f>S146/S145</f>
        <v>#DIV/0!</v>
      </c>
      <c r="T147" s="30" t="e">
        <f>T146/T145</f>
        <v>#DIV/0!</v>
      </c>
      <c r="U147" s="30" t="e">
        <f>U146/U145</f>
        <v>#DIV/0!</v>
      </c>
      <c r="V147" s="30"/>
      <c r="W147" s="30" t="e">
        <f>W146/W145</f>
        <v>#DIV/0!</v>
      </c>
      <c r="X147" s="30" t="e">
        <f>X146/X145</f>
        <v>#DIV/0!</v>
      </c>
      <c r="Y147" s="30" t="e">
        <f>Y146/Y145</f>
        <v>#DIV/0!</v>
      </c>
    </row>
    <row r="148" spans="1:25" s="12" customFormat="1" ht="30" hidden="1" customHeight="1" x14ac:dyDescent="0.2">
      <c r="A148" s="32" t="s">
        <v>98</v>
      </c>
      <c r="B148" s="60" t="e">
        <f>B146/B143*10</f>
        <v>#DIV/0!</v>
      </c>
      <c r="C148" s="60" t="e">
        <f>C146/C143*10</f>
        <v>#DIV/0!</v>
      </c>
      <c r="D148" s="15" t="e">
        <f t="shared" si="68"/>
        <v>#DIV/0!</v>
      </c>
      <c r="E148" s="58" t="e">
        <f>E146/E143*10</f>
        <v>#DIV/0!</v>
      </c>
      <c r="F148" s="58" t="e">
        <f>F146/F143*10</f>
        <v>#DIV/0!</v>
      </c>
      <c r="G148" s="58" t="e">
        <f>G146/G143*10</f>
        <v>#DIV/0!</v>
      </c>
      <c r="H148" s="58" t="e">
        <f t="shared" ref="H148:N148" si="76">H146/H143*10</f>
        <v>#DIV/0!</v>
      </c>
      <c r="I148" s="58" t="e">
        <f t="shared" si="76"/>
        <v>#DIV/0!</v>
      </c>
      <c r="J148" s="58" t="e">
        <f t="shared" si="76"/>
        <v>#DIV/0!</v>
      </c>
      <c r="K148" s="58" t="e">
        <f t="shared" si="76"/>
        <v>#DIV/0!</v>
      </c>
      <c r="L148" s="58" t="e">
        <f t="shared" si="76"/>
        <v>#DIV/0!</v>
      </c>
      <c r="M148" s="58" t="e">
        <f t="shared" si="76"/>
        <v>#DIV/0!</v>
      </c>
      <c r="N148" s="58" t="e">
        <f t="shared" si="76"/>
        <v>#DIV/0!</v>
      </c>
      <c r="O148" s="58" t="e">
        <f>O146/O143*10</f>
        <v>#DIV/0!</v>
      </c>
      <c r="P148" s="132" t="e">
        <f>P146/P143*10</f>
        <v>#DIV/0!</v>
      </c>
      <c r="Q148" s="58"/>
      <c r="R148" s="58" t="e">
        <f t="shared" ref="R148:Y148" si="77">R146/R143*10</f>
        <v>#DIV/0!</v>
      </c>
      <c r="S148" s="58" t="e">
        <f t="shared" si="77"/>
        <v>#DIV/0!</v>
      </c>
      <c r="T148" s="58" t="e">
        <f t="shared" si="77"/>
        <v>#DIV/0!</v>
      </c>
      <c r="U148" s="58" t="e">
        <f t="shared" si="77"/>
        <v>#DIV/0!</v>
      </c>
      <c r="V148" s="58" t="e">
        <f t="shared" si="77"/>
        <v>#DIV/0!</v>
      </c>
      <c r="W148" s="58" t="e">
        <f t="shared" si="77"/>
        <v>#DIV/0!</v>
      </c>
      <c r="X148" s="58" t="e">
        <f t="shared" si="77"/>
        <v>#DIV/0!</v>
      </c>
      <c r="Y148" s="58" t="e">
        <f t="shared" si="77"/>
        <v>#DIV/0!</v>
      </c>
    </row>
    <row r="149" spans="1:25" s="12" customFormat="1" ht="30" hidden="1" customHeight="1" outlineLevel="1" x14ac:dyDescent="0.2">
      <c r="A149" s="55" t="s">
        <v>180</v>
      </c>
      <c r="B149" s="23"/>
      <c r="C149" s="27">
        <f>SUM(E149:Y149)</f>
        <v>0</v>
      </c>
      <c r="D149" s="15" t="e">
        <f t="shared" si="68"/>
        <v>#DIV/0!</v>
      </c>
      <c r="E149" s="38"/>
      <c r="F149" s="37"/>
      <c r="G149" s="57"/>
      <c r="H149" s="37"/>
      <c r="I149" s="37"/>
      <c r="J149" s="37"/>
      <c r="K149" s="37"/>
      <c r="L149" s="37"/>
      <c r="M149" s="37"/>
      <c r="N149" s="37"/>
      <c r="O149" s="37"/>
      <c r="P149" s="119"/>
      <c r="Q149" s="37"/>
      <c r="R149" s="37"/>
      <c r="S149" s="61"/>
      <c r="T149" s="37"/>
      <c r="U149" s="37"/>
      <c r="V149" s="37"/>
      <c r="W149" s="37"/>
      <c r="X149" s="37"/>
      <c r="Y149" s="37"/>
    </row>
    <row r="150" spans="1:25" s="12" customFormat="1" ht="30" hidden="1" customHeight="1" x14ac:dyDescent="0.2">
      <c r="A150" s="32" t="s">
        <v>181</v>
      </c>
      <c r="B150" s="23"/>
      <c r="C150" s="27">
        <f>SUM(E150:Y150)</f>
        <v>0</v>
      </c>
      <c r="D150" s="15" t="e">
        <f t="shared" si="68"/>
        <v>#DIV/0!</v>
      </c>
      <c r="E150" s="38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119"/>
      <c r="Q150" s="37"/>
      <c r="R150" s="37"/>
      <c r="S150" s="61"/>
      <c r="T150" s="37"/>
      <c r="U150" s="37"/>
      <c r="V150" s="37"/>
      <c r="W150" s="37"/>
      <c r="X150" s="37"/>
      <c r="Y150" s="37"/>
    </row>
    <row r="151" spans="1:25" s="12" customFormat="1" ht="30" hidden="1" customHeight="1" x14ac:dyDescent="0.2">
      <c r="A151" s="32" t="s">
        <v>98</v>
      </c>
      <c r="B151" s="60" t="e">
        <f>B150/B149*10</f>
        <v>#DIV/0!</v>
      </c>
      <c r="C151" s="60" t="e">
        <f>C150/C149*10</f>
        <v>#DIV/0!</v>
      </c>
      <c r="D151" s="15" t="e">
        <f t="shared" si="68"/>
        <v>#DIV/0!</v>
      </c>
      <c r="E151" s="38"/>
      <c r="F151" s="58"/>
      <c r="G151" s="58" t="e">
        <f>G150/G149*10</f>
        <v>#DIV/0!</v>
      </c>
      <c r="H151" s="58"/>
      <c r="I151" s="58"/>
      <c r="J151" s="58"/>
      <c r="K151" s="58"/>
      <c r="L151" s="58" t="e">
        <f>L150/L149*10</f>
        <v>#DIV/0!</v>
      </c>
      <c r="M151" s="58"/>
      <c r="N151" s="58"/>
      <c r="O151" s="58"/>
      <c r="P151" s="132"/>
      <c r="Q151" s="58"/>
      <c r="R151" s="58"/>
      <c r="S151" s="58"/>
      <c r="T151" s="58"/>
      <c r="U151" s="58"/>
      <c r="V151" s="38"/>
      <c r="W151" s="58"/>
      <c r="X151" s="38"/>
      <c r="Y151" s="58" t="e">
        <f>Y150/Y149*10</f>
        <v>#DIV/0!</v>
      </c>
    </row>
    <row r="152" spans="1:25" s="12" customFormat="1" ht="30" hidden="1" customHeight="1" outlineLevel="1" x14ac:dyDescent="0.2">
      <c r="A152" s="55" t="s">
        <v>111</v>
      </c>
      <c r="B152" s="19"/>
      <c r="C152" s="53">
        <f>SUM(E152:Y152)</f>
        <v>0</v>
      </c>
      <c r="D152" s="15" t="e">
        <f t="shared" si="68"/>
        <v>#DIV/0!</v>
      </c>
      <c r="E152" s="38"/>
      <c r="F152" s="37"/>
      <c r="G152" s="58"/>
      <c r="H152" s="37"/>
      <c r="I152" s="37"/>
      <c r="J152" s="37"/>
      <c r="K152" s="37"/>
      <c r="L152" s="37"/>
      <c r="M152" s="37"/>
      <c r="N152" s="37"/>
      <c r="O152" s="37"/>
      <c r="P152" s="119"/>
      <c r="Q152" s="37"/>
      <c r="R152" s="37"/>
      <c r="S152" s="61"/>
      <c r="T152" s="37"/>
      <c r="U152" s="37"/>
      <c r="V152" s="37"/>
      <c r="W152" s="37"/>
      <c r="X152" s="37"/>
      <c r="Y152" s="37"/>
    </row>
    <row r="153" spans="1:25" s="12" customFormat="1" ht="30" hidden="1" customHeight="1" x14ac:dyDescent="0.2">
      <c r="A153" s="32" t="s">
        <v>112</v>
      </c>
      <c r="B153" s="19"/>
      <c r="C153" s="53">
        <f>SUM(E153:Y153)</f>
        <v>0</v>
      </c>
      <c r="D153" s="15" t="e">
        <f t="shared" si="68"/>
        <v>#DIV/0!</v>
      </c>
      <c r="E153" s="38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119"/>
      <c r="Q153" s="37"/>
      <c r="R153" s="37"/>
      <c r="S153" s="61"/>
      <c r="T153" s="37"/>
      <c r="U153" s="37"/>
      <c r="V153" s="37"/>
      <c r="W153" s="61"/>
      <c r="X153" s="37"/>
      <c r="Y153" s="37"/>
    </row>
    <row r="154" spans="1:25" s="12" customFormat="1" ht="30" hidden="1" customHeight="1" x14ac:dyDescent="0.2">
      <c r="A154" s="32" t="s">
        <v>98</v>
      </c>
      <c r="B154" s="60" t="e">
        <f>B153/B152*10</f>
        <v>#DIV/0!</v>
      </c>
      <c r="C154" s="60" t="e">
        <f>C153/C152*10</f>
        <v>#DIV/0!</v>
      </c>
      <c r="D154" s="15" t="e">
        <f t="shared" si="68"/>
        <v>#DIV/0!</v>
      </c>
      <c r="E154" s="38"/>
      <c r="F154" s="58"/>
      <c r="G154" s="58"/>
      <c r="H154" s="58" t="e">
        <f>H153/H152*10</f>
        <v>#DIV/0!</v>
      </c>
      <c r="I154" s="58"/>
      <c r="J154" s="58"/>
      <c r="K154" s="58"/>
      <c r="L154" s="58"/>
      <c r="M154" s="58"/>
      <c r="N154" s="58" t="e">
        <f>N153/N152*10</f>
        <v>#DIV/0!</v>
      </c>
      <c r="O154" s="58"/>
      <c r="P154" s="132"/>
      <c r="Q154" s="58"/>
      <c r="R154" s="58" t="e">
        <f>R153/R152*10</f>
        <v>#DIV/0!</v>
      </c>
      <c r="S154" s="58" t="e">
        <f>S153/S152*10</f>
        <v>#DIV/0!</v>
      </c>
      <c r="T154" s="58"/>
      <c r="U154" s="58"/>
      <c r="V154" s="58"/>
      <c r="W154" s="58" t="e">
        <f>W153/W152*10</f>
        <v>#DIV/0!</v>
      </c>
      <c r="X154" s="38"/>
      <c r="Y154" s="38"/>
    </row>
    <row r="155" spans="1:25" s="12" customFormat="1" ht="30" hidden="1" customHeight="1" x14ac:dyDescent="0.2">
      <c r="A155" s="55" t="s">
        <v>156</v>
      </c>
      <c r="B155" s="60"/>
      <c r="C155" s="53">
        <f>SUM(E155:Y155)</f>
        <v>0</v>
      </c>
      <c r="D155" s="15" t="e">
        <f t="shared" si="68"/>
        <v>#DIV/0!</v>
      </c>
      <c r="E155" s="3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132"/>
      <c r="Q155" s="58"/>
      <c r="R155" s="58"/>
      <c r="S155" s="58"/>
      <c r="T155" s="58"/>
      <c r="U155" s="57"/>
      <c r="V155" s="38"/>
      <c r="W155" s="58"/>
      <c r="X155" s="38"/>
      <c r="Y155" s="38"/>
    </row>
    <row r="156" spans="1:25" s="12" customFormat="1" ht="30" hidden="1" customHeight="1" x14ac:dyDescent="0.2">
      <c r="A156" s="32" t="s">
        <v>157</v>
      </c>
      <c r="B156" s="60"/>
      <c r="C156" s="53">
        <f>SUM(E156:Y156)</f>
        <v>0</v>
      </c>
      <c r="D156" s="15" t="e">
        <f t="shared" si="68"/>
        <v>#DIV/0!</v>
      </c>
      <c r="E156" s="3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132"/>
      <c r="Q156" s="58"/>
      <c r="R156" s="58"/>
      <c r="S156" s="58"/>
      <c r="T156" s="58"/>
      <c r="U156" s="57"/>
      <c r="V156" s="38"/>
      <c r="W156" s="58"/>
      <c r="X156" s="38"/>
      <c r="Y156" s="38"/>
    </row>
    <row r="157" spans="1:25" s="12" customFormat="1" ht="30" hidden="1" customHeight="1" x14ac:dyDescent="0.2">
      <c r="A157" s="32" t="s">
        <v>98</v>
      </c>
      <c r="B157" s="60" t="e">
        <f>B156/B155*10</f>
        <v>#DIV/0!</v>
      </c>
      <c r="C157" s="60" t="e">
        <f>C156/C155*10</f>
        <v>#DIV/0!</v>
      </c>
      <c r="D157" s="15" t="e">
        <f t="shared" si="68"/>
        <v>#DIV/0!</v>
      </c>
      <c r="E157" s="38"/>
      <c r="F157" s="58"/>
      <c r="G157" s="58"/>
      <c r="H157" s="58"/>
      <c r="I157" s="58"/>
      <c r="J157" s="58"/>
      <c r="K157" s="58"/>
      <c r="L157" s="58"/>
      <c r="M157" s="58" t="e">
        <f>M156/M155*10</f>
        <v>#DIV/0!</v>
      </c>
      <c r="N157" s="58"/>
      <c r="O157" s="58"/>
      <c r="P157" s="132"/>
      <c r="Q157" s="58"/>
      <c r="R157" s="58"/>
      <c r="S157" s="58"/>
      <c r="T157" s="58" t="e">
        <f>T156/T155*10</f>
        <v>#DIV/0!</v>
      </c>
      <c r="U157" s="58" t="e">
        <f>U156/U155*10</f>
        <v>#DIV/0!</v>
      </c>
      <c r="V157" s="38"/>
      <c r="W157" s="58"/>
      <c r="X157" s="38"/>
      <c r="Y157" s="38"/>
    </row>
    <row r="158" spans="1:25" s="12" customFormat="1" ht="30" hidden="1" customHeight="1" x14ac:dyDescent="0.2">
      <c r="A158" s="55" t="s">
        <v>113</v>
      </c>
      <c r="B158" s="27"/>
      <c r="C158" s="27">
        <f>SUM(E158:Y158)</f>
        <v>0</v>
      </c>
      <c r="D158" s="15" t="e">
        <f t="shared" si="68"/>
        <v>#DIV/0!</v>
      </c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119"/>
      <c r="Q158" s="37"/>
      <c r="R158" s="37"/>
      <c r="S158" s="37"/>
      <c r="T158" s="37"/>
      <c r="U158" s="37"/>
      <c r="V158" s="37"/>
      <c r="W158" s="37"/>
      <c r="X158" s="37"/>
      <c r="Y158" s="37"/>
    </row>
    <row r="159" spans="1:25" s="12" customFormat="1" ht="30" hidden="1" customHeight="1" x14ac:dyDescent="0.2">
      <c r="A159" s="32" t="s">
        <v>114</v>
      </c>
      <c r="B159" s="27"/>
      <c r="C159" s="27">
        <f>SUM(E159:Y159)</f>
        <v>0</v>
      </c>
      <c r="D159" s="15" t="e">
        <f t="shared" si="68"/>
        <v>#DIV/0!</v>
      </c>
      <c r="E159" s="37"/>
      <c r="F159" s="35"/>
      <c r="G159" s="58"/>
      <c r="H159" s="26"/>
      <c r="I159" s="26"/>
      <c r="J159" s="26"/>
      <c r="K159" s="26"/>
      <c r="L159" s="38"/>
      <c r="M159" s="38"/>
      <c r="N159" s="35"/>
      <c r="O159" s="35"/>
      <c r="P159" s="124"/>
      <c r="Q159" s="38"/>
      <c r="R159" s="38"/>
      <c r="S159" s="38"/>
      <c r="T159" s="38"/>
      <c r="U159" s="38"/>
      <c r="V159" s="38"/>
      <c r="W159" s="38"/>
      <c r="X159" s="38"/>
      <c r="Y159" s="35"/>
    </row>
    <row r="160" spans="1:25" s="12" customFormat="1" ht="30" hidden="1" customHeight="1" x14ac:dyDescent="0.2">
      <c r="A160" s="32" t="s">
        <v>98</v>
      </c>
      <c r="B160" s="53" t="e">
        <f>B159/B158*10</f>
        <v>#DIV/0!</v>
      </c>
      <c r="C160" s="53" t="e">
        <f>C159/C158*10</f>
        <v>#DIV/0!</v>
      </c>
      <c r="D160" s="15" t="e">
        <f t="shared" si="68"/>
        <v>#DIV/0!</v>
      </c>
      <c r="E160" s="54" t="e">
        <f>E159/E158*10</f>
        <v>#DIV/0!</v>
      </c>
      <c r="F160" s="54"/>
      <c r="G160" s="54"/>
      <c r="H160" s="54" t="e">
        <f t="shared" ref="H160:M160" si="78">H159/H158*10</f>
        <v>#DIV/0!</v>
      </c>
      <c r="I160" s="54" t="e">
        <f t="shared" si="78"/>
        <v>#DIV/0!</v>
      </c>
      <c r="J160" s="54" t="e">
        <f t="shared" si="78"/>
        <v>#DIV/0!</v>
      </c>
      <c r="K160" s="54" t="e">
        <f t="shared" si="78"/>
        <v>#DIV/0!</v>
      </c>
      <c r="L160" s="54" t="e">
        <f t="shared" si="78"/>
        <v>#DIV/0!</v>
      </c>
      <c r="M160" s="54" t="e">
        <f t="shared" si="78"/>
        <v>#DIV/0!</v>
      </c>
      <c r="N160" s="26"/>
      <c r="O160" s="26"/>
      <c r="P160" s="131" t="e">
        <f>P159/P158*10</f>
        <v>#DIV/0!</v>
      </c>
      <c r="Q160" s="54" t="e">
        <f>Q159/Q158*10</f>
        <v>#DIV/0!</v>
      </c>
      <c r="R160" s="54"/>
      <c r="S160" s="54" t="e">
        <f t="shared" ref="S160:X160" si="79">S159/S158*10</f>
        <v>#DIV/0!</v>
      </c>
      <c r="T160" s="54" t="e">
        <f t="shared" si="79"/>
        <v>#DIV/0!</v>
      </c>
      <c r="U160" s="54" t="e">
        <f t="shared" si="79"/>
        <v>#DIV/0!</v>
      </c>
      <c r="V160" s="54" t="e">
        <f t="shared" si="79"/>
        <v>#DIV/0!</v>
      </c>
      <c r="W160" s="54" t="e">
        <f t="shared" si="79"/>
        <v>#DIV/0!</v>
      </c>
      <c r="X160" s="54" t="e">
        <f t="shared" si="79"/>
        <v>#DIV/0!</v>
      </c>
      <c r="Y160" s="26"/>
    </row>
    <row r="161" spans="1:25" s="12" customFormat="1" ht="30" hidden="1" customHeight="1" x14ac:dyDescent="0.2">
      <c r="A161" s="55" t="s">
        <v>186</v>
      </c>
      <c r="B161" s="27"/>
      <c r="C161" s="27">
        <f>SUM(E161:Y161)</f>
        <v>0</v>
      </c>
      <c r="D161" s="15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119"/>
      <c r="Q161" s="37"/>
      <c r="R161" s="37"/>
      <c r="S161" s="37"/>
      <c r="T161" s="37"/>
      <c r="U161" s="37"/>
      <c r="V161" s="37"/>
      <c r="W161" s="37"/>
      <c r="X161" s="37"/>
      <c r="Y161" s="37"/>
    </row>
    <row r="162" spans="1:25" s="12" customFormat="1" ht="30" hidden="1" customHeight="1" x14ac:dyDescent="0.2">
      <c r="A162" s="32" t="s">
        <v>187</v>
      </c>
      <c r="B162" s="27"/>
      <c r="C162" s="27">
        <f>SUM(E162:Y162)</f>
        <v>0</v>
      </c>
      <c r="D162" s="15"/>
      <c r="E162" s="37"/>
      <c r="F162" s="35"/>
      <c r="G162" s="58"/>
      <c r="H162" s="26"/>
      <c r="I162" s="26"/>
      <c r="J162" s="26"/>
      <c r="K162" s="26"/>
      <c r="L162" s="38"/>
      <c r="M162" s="38"/>
      <c r="N162" s="26"/>
      <c r="O162" s="35"/>
      <c r="P162" s="122"/>
      <c r="Q162" s="38"/>
      <c r="R162" s="38"/>
      <c r="S162" s="38"/>
      <c r="T162" s="35"/>
      <c r="U162" s="35"/>
      <c r="V162" s="38"/>
      <c r="W162" s="35"/>
      <c r="X162" s="38"/>
      <c r="Y162" s="35"/>
    </row>
    <row r="163" spans="1:25" s="12" customFormat="1" ht="30" hidden="1" customHeight="1" x14ac:dyDescent="0.2">
      <c r="A163" s="32" t="s">
        <v>98</v>
      </c>
      <c r="B163" s="53"/>
      <c r="C163" s="53" t="e">
        <f>C162/C161*10</f>
        <v>#DIV/0!</v>
      </c>
      <c r="D163" s="15"/>
      <c r="E163" s="54"/>
      <c r="F163" s="54"/>
      <c r="G163" s="54"/>
      <c r="H163" s="54" t="e">
        <f>H162/H161*10</f>
        <v>#DIV/0!</v>
      </c>
      <c r="I163" s="54" t="e">
        <f>I162/I161*10</f>
        <v>#DIV/0!</v>
      </c>
      <c r="J163" s="54" t="e">
        <f>J162/J161*10</f>
        <v>#DIV/0!</v>
      </c>
      <c r="K163" s="54" t="e">
        <f>K162/K161*10</f>
        <v>#DIV/0!</v>
      </c>
      <c r="L163" s="54"/>
      <c r="M163" s="54" t="e">
        <f>M162/M161*10</f>
        <v>#DIV/0!</v>
      </c>
      <c r="N163" s="54"/>
      <c r="O163" s="26"/>
      <c r="P163" s="116"/>
      <c r="Q163" s="54" t="e">
        <f>Q162/Q161*10</f>
        <v>#DIV/0!</v>
      </c>
      <c r="R163" s="54" t="e">
        <f>R162/R161*10</f>
        <v>#DIV/0!</v>
      </c>
      <c r="S163" s="54"/>
      <c r="T163" s="26"/>
      <c r="U163" s="26"/>
      <c r="V163" s="54" t="e">
        <f>V162/V161*10</f>
        <v>#DIV/0!</v>
      </c>
      <c r="W163" s="54"/>
      <c r="X163" s="54" t="e">
        <f>X162/X161*10</f>
        <v>#DIV/0!</v>
      </c>
      <c r="Y163" s="26"/>
    </row>
    <row r="164" spans="1:25" s="12" customFormat="1" ht="30" hidden="1" customHeight="1" x14ac:dyDescent="0.2">
      <c r="A164" s="55" t="s">
        <v>182</v>
      </c>
      <c r="B164" s="27">
        <v>75</v>
      </c>
      <c r="C164" s="27">
        <f>SUM(E164:Y164)</f>
        <v>165</v>
      </c>
      <c r="D164" s="15">
        <f>C164/B164</f>
        <v>2.2000000000000002</v>
      </c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119"/>
      <c r="Q164" s="37">
        <v>50</v>
      </c>
      <c r="R164" s="37"/>
      <c r="S164" s="37"/>
      <c r="T164" s="37">
        <v>115</v>
      </c>
      <c r="U164" s="37"/>
      <c r="V164" s="37"/>
      <c r="W164" s="37"/>
      <c r="X164" s="37"/>
      <c r="Y164" s="37"/>
    </row>
    <row r="165" spans="1:25" s="12" customFormat="1" ht="30" hidden="1" customHeight="1" x14ac:dyDescent="0.2">
      <c r="A165" s="32" t="s">
        <v>183</v>
      </c>
      <c r="B165" s="27">
        <v>83</v>
      </c>
      <c r="C165" s="27">
        <f>SUM(E165:Y165)</f>
        <v>104</v>
      </c>
      <c r="D165" s="15">
        <f t="shared" si="68"/>
        <v>1.2530120481927711</v>
      </c>
      <c r="E165" s="37"/>
      <c r="F165" s="35"/>
      <c r="G165" s="58"/>
      <c r="H165" s="35"/>
      <c r="I165" s="35"/>
      <c r="J165" s="35"/>
      <c r="K165" s="38"/>
      <c r="L165" s="38"/>
      <c r="M165" s="38"/>
      <c r="N165" s="35"/>
      <c r="O165" s="35"/>
      <c r="P165" s="122"/>
      <c r="Q165" s="38">
        <v>20</v>
      </c>
      <c r="R165" s="38"/>
      <c r="S165" s="38"/>
      <c r="T165" s="38">
        <v>84</v>
      </c>
      <c r="U165" s="35"/>
      <c r="V165" s="38"/>
      <c r="W165" s="35"/>
      <c r="X165" s="38"/>
      <c r="Y165" s="35"/>
    </row>
    <row r="166" spans="1:25" s="12" customFormat="1" ht="30" hidden="1" customHeight="1" x14ac:dyDescent="0.2">
      <c r="A166" s="32" t="s">
        <v>98</v>
      </c>
      <c r="B166" s="53">
        <f>B165/B164*10</f>
        <v>11.066666666666666</v>
      </c>
      <c r="C166" s="53">
        <f>C165/C164*10</f>
        <v>6.3030303030303028</v>
      </c>
      <c r="D166" s="15">
        <f t="shared" si="68"/>
        <v>0.56955093099671417</v>
      </c>
      <c r="E166" s="54"/>
      <c r="F166" s="54"/>
      <c r="G166" s="54"/>
      <c r="H166" s="26"/>
      <c r="I166" s="26"/>
      <c r="J166" s="26"/>
      <c r="K166" s="54"/>
      <c r="L166" s="54"/>
      <c r="M166" s="54"/>
      <c r="N166" s="26"/>
      <c r="O166" s="26"/>
      <c r="P166" s="116"/>
      <c r="Q166" s="54">
        <f>Q165/Q164*10</f>
        <v>4</v>
      </c>
      <c r="R166" s="54"/>
      <c r="S166" s="54"/>
      <c r="T166" s="54">
        <f>T165/T164*10</f>
        <v>7.304347826086957</v>
      </c>
      <c r="U166" s="26"/>
      <c r="V166" s="54"/>
      <c r="W166" s="54"/>
      <c r="X166" s="54"/>
      <c r="Y166" s="26"/>
    </row>
    <row r="167" spans="1:25" s="12" customFormat="1" ht="30" hidden="1" customHeight="1" outlineLevel="1" x14ac:dyDescent="0.2">
      <c r="A167" s="55" t="s">
        <v>115</v>
      </c>
      <c r="B167" s="27"/>
      <c r="C167" s="27">
        <f>SUM(E167:Y167)</f>
        <v>0</v>
      </c>
      <c r="D167" s="15" t="e">
        <f t="shared" si="68"/>
        <v>#DIV/0!</v>
      </c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119"/>
      <c r="Q167" s="37"/>
      <c r="R167" s="37"/>
      <c r="S167" s="37"/>
      <c r="T167" s="37"/>
      <c r="U167" s="37"/>
      <c r="V167" s="37"/>
      <c r="W167" s="37"/>
      <c r="X167" s="37"/>
      <c r="Y167" s="37"/>
    </row>
    <row r="168" spans="1:25" s="12" customFormat="1" ht="30" hidden="1" customHeight="1" outlineLevel="1" x14ac:dyDescent="0.2">
      <c r="A168" s="32" t="s">
        <v>116</v>
      </c>
      <c r="B168" s="27"/>
      <c r="C168" s="27">
        <f>SUM(E168:Y168)</f>
        <v>0</v>
      </c>
      <c r="D168" s="15" t="e">
        <f t="shared" si="68"/>
        <v>#DIV/0!</v>
      </c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119"/>
      <c r="Q168" s="37"/>
      <c r="R168" s="37"/>
      <c r="S168" s="37"/>
      <c r="T168" s="37"/>
      <c r="U168" s="37"/>
      <c r="V168" s="37"/>
      <c r="W168" s="37"/>
      <c r="X168" s="37"/>
      <c r="Y168" s="37"/>
    </row>
    <row r="169" spans="1:25" s="12" customFormat="1" ht="30" hidden="1" customHeight="1" x14ac:dyDescent="0.2">
      <c r="A169" s="32" t="s">
        <v>98</v>
      </c>
      <c r="B169" s="60" t="e">
        <f>B168/B167*10</f>
        <v>#DIV/0!</v>
      </c>
      <c r="C169" s="60" t="e">
        <f>C168/C167*10</f>
        <v>#DIV/0!</v>
      </c>
      <c r="D169" s="15" t="e">
        <f t="shared" si="68"/>
        <v>#DIV/0!</v>
      </c>
      <c r="E169" s="58"/>
      <c r="F169" s="58"/>
      <c r="G169" s="58" t="e">
        <f>G168/G167*10</f>
        <v>#DIV/0!</v>
      </c>
      <c r="H169" s="58"/>
      <c r="I169" s="58"/>
      <c r="J169" s="58"/>
      <c r="K169" s="58"/>
      <c r="L169" s="58" t="e">
        <f>L168/L167*10</f>
        <v>#DIV/0!</v>
      </c>
      <c r="M169" s="58"/>
      <c r="N169" s="58"/>
      <c r="O169" s="58"/>
      <c r="P169" s="132"/>
      <c r="Q169" s="58"/>
      <c r="R169" s="58"/>
      <c r="S169" s="58"/>
      <c r="T169" s="58"/>
      <c r="U169" s="58" t="e">
        <f>U168/U167*10</f>
        <v>#DIV/0!</v>
      </c>
      <c r="V169" s="58"/>
      <c r="W169" s="58"/>
      <c r="X169" s="58"/>
      <c r="Y169" s="58"/>
    </row>
    <row r="170" spans="1:25" s="12" customFormat="1" ht="30" hidden="1" customHeight="1" outlineLevel="1" x14ac:dyDescent="0.2">
      <c r="A170" s="55" t="s">
        <v>117</v>
      </c>
      <c r="B170" s="27"/>
      <c r="C170" s="27">
        <f>SUM(E170:Y170)</f>
        <v>0</v>
      </c>
      <c r="D170" s="15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119"/>
      <c r="Q170" s="37"/>
      <c r="R170" s="37"/>
      <c r="S170" s="37"/>
      <c r="T170" s="37"/>
      <c r="U170" s="37"/>
      <c r="V170" s="37"/>
      <c r="W170" s="37"/>
      <c r="X170" s="37"/>
      <c r="Y170" s="37"/>
    </row>
    <row r="171" spans="1:25" s="12" customFormat="1" ht="30" hidden="1" customHeight="1" outlineLevel="1" x14ac:dyDescent="0.2">
      <c r="A171" s="32" t="s">
        <v>118</v>
      </c>
      <c r="B171" s="27"/>
      <c r="C171" s="27">
        <f>SUM(E171:Y171)</f>
        <v>0</v>
      </c>
      <c r="D171" s="15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119"/>
      <c r="Q171" s="37"/>
      <c r="R171" s="37"/>
      <c r="S171" s="37"/>
      <c r="T171" s="37"/>
      <c r="U171" s="37"/>
      <c r="V171" s="37"/>
      <c r="W171" s="37"/>
      <c r="X171" s="37"/>
      <c r="Y171" s="37"/>
    </row>
    <row r="172" spans="1:25" s="12" customFormat="1" ht="30" hidden="1" customHeight="1" x14ac:dyDescent="0.2">
      <c r="A172" s="32" t="s">
        <v>98</v>
      </c>
      <c r="B172" s="60" t="e">
        <f>B171/B170*10</f>
        <v>#DIV/0!</v>
      </c>
      <c r="C172" s="60" t="e">
        <f>C171/C170*10</f>
        <v>#DIV/0!</v>
      </c>
      <c r="D172" s="15" t="e">
        <f t="shared" si="68"/>
        <v>#DIV/0!</v>
      </c>
      <c r="E172" s="60"/>
      <c r="F172" s="60"/>
      <c r="G172" s="58" t="e">
        <f>G171/G170*10</f>
        <v>#DIV/0!</v>
      </c>
      <c r="H172" s="60"/>
      <c r="I172" s="60"/>
      <c r="J172" s="58" t="e">
        <f>J171/J170*10</f>
        <v>#DIV/0!</v>
      </c>
      <c r="K172" s="58" t="e">
        <f>K171/K170*10</f>
        <v>#DIV/0!</v>
      </c>
      <c r="L172" s="58" t="e">
        <f>L171/L170*10</f>
        <v>#DIV/0!</v>
      </c>
      <c r="M172" s="58"/>
      <c r="N172" s="58"/>
      <c r="O172" s="58"/>
      <c r="P172" s="132"/>
      <c r="Q172" s="58"/>
      <c r="R172" s="58" t="e">
        <f>R171/R170*10</f>
        <v>#DIV/0!</v>
      </c>
      <c r="S172" s="58"/>
      <c r="T172" s="58"/>
      <c r="U172" s="58" t="e">
        <f>U171/U170*10</f>
        <v>#DIV/0!</v>
      </c>
      <c r="V172" s="58"/>
      <c r="W172" s="58"/>
      <c r="X172" s="58" t="e">
        <f>X171/X170*10</f>
        <v>#DIV/0!</v>
      </c>
      <c r="Y172" s="58"/>
    </row>
    <row r="173" spans="1:25" s="12" customFormat="1" ht="30" hidden="1" customHeight="1" x14ac:dyDescent="0.2">
      <c r="A173" s="55" t="s">
        <v>119</v>
      </c>
      <c r="B173" s="23"/>
      <c r="C173" s="27">
        <f>SUM(E173:Y173)</f>
        <v>0</v>
      </c>
      <c r="D173" s="15" t="e">
        <f t="shared" si="68"/>
        <v>#DIV/0!</v>
      </c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136"/>
      <c r="Q173" s="37"/>
      <c r="R173" s="37"/>
      <c r="S173" s="37"/>
      <c r="T173" s="37"/>
      <c r="U173" s="37"/>
      <c r="V173" s="37"/>
      <c r="W173" s="37"/>
      <c r="X173" s="37"/>
      <c r="Y173" s="37"/>
    </row>
    <row r="174" spans="1:25" s="12" customFormat="1" ht="30" hidden="1" customHeight="1" x14ac:dyDescent="0.2">
      <c r="A174" s="55" t="s">
        <v>120</v>
      </c>
      <c r="B174" s="23"/>
      <c r="C174" s="27"/>
      <c r="D174" s="15" t="e">
        <f>C174/B174</f>
        <v>#DIV/0!</v>
      </c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119"/>
      <c r="Q174" s="37"/>
      <c r="R174" s="37"/>
      <c r="S174" s="37"/>
      <c r="T174" s="37"/>
      <c r="U174" s="37"/>
      <c r="V174" s="37"/>
      <c r="W174" s="37"/>
      <c r="X174" s="37"/>
      <c r="Y174" s="37"/>
    </row>
    <row r="175" spans="1:25" s="12" customFormat="1" ht="30" hidden="1" customHeight="1" x14ac:dyDescent="0.2">
      <c r="A175" s="55" t="s">
        <v>121</v>
      </c>
      <c r="B175" s="23"/>
      <c r="C175" s="27"/>
      <c r="D175" s="15" t="e">
        <f>C175/B175</f>
        <v>#DIV/0!</v>
      </c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119"/>
      <c r="Q175" s="37"/>
      <c r="R175" s="37"/>
      <c r="S175" s="37"/>
      <c r="T175" s="37"/>
      <c r="U175" s="37"/>
      <c r="V175" s="37"/>
      <c r="W175" s="37"/>
      <c r="X175" s="37"/>
      <c r="Y175" s="37"/>
    </row>
    <row r="176" spans="1:25" s="50" customFormat="1" ht="30" hidden="1" customHeight="1" x14ac:dyDescent="0.2">
      <c r="A176" s="32" t="s">
        <v>122</v>
      </c>
      <c r="B176" s="23"/>
      <c r="C176" s="27">
        <f>SUM(E176:Y176)</f>
        <v>0</v>
      </c>
      <c r="D176" s="15" t="e">
        <f>C176/B176</f>
        <v>#DIV/0!</v>
      </c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115"/>
      <c r="Q176" s="39"/>
      <c r="R176" s="39"/>
      <c r="S176" s="39"/>
      <c r="T176" s="39"/>
      <c r="U176" s="39"/>
      <c r="V176" s="39"/>
      <c r="W176" s="39"/>
      <c r="X176" s="39"/>
      <c r="Y176" s="39"/>
    </row>
    <row r="177" spans="1:25" s="50" customFormat="1" ht="30" hidden="1" customHeight="1" x14ac:dyDescent="0.2">
      <c r="A177" s="13" t="s">
        <v>123</v>
      </c>
      <c r="B177" s="91"/>
      <c r="C177" s="91" t="e">
        <f>C176/C179</f>
        <v>#DIV/0!</v>
      </c>
      <c r="D177" s="9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117"/>
      <c r="Q177" s="30"/>
      <c r="R177" s="30"/>
      <c r="S177" s="30"/>
      <c r="T177" s="30"/>
      <c r="U177" s="30"/>
      <c r="V177" s="30"/>
      <c r="W177" s="30"/>
      <c r="X177" s="30"/>
      <c r="Y177" s="30"/>
    </row>
    <row r="178" spans="1:25" s="12" customFormat="1" ht="30" hidden="1" customHeight="1" x14ac:dyDescent="0.2">
      <c r="A178" s="32" t="s">
        <v>124</v>
      </c>
      <c r="B178" s="23"/>
      <c r="C178" s="27">
        <f>SUM(E178:Y178)</f>
        <v>0</v>
      </c>
      <c r="D178" s="15" t="e">
        <f t="shared" ref="D178:D190" si="80">C178/B178</f>
        <v>#DIV/0!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13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s="12" customFormat="1" ht="30" hidden="1" customHeight="1" outlineLevel="1" x14ac:dyDescent="0.2">
      <c r="A179" s="32" t="s">
        <v>125</v>
      </c>
      <c r="B179" s="23"/>
      <c r="C179" s="23"/>
      <c r="D179" s="15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13"/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 s="12" customFormat="1" ht="30" hidden="1" customHeight="1" outlineLevel="1" x14ac:dyDescent="0.2">
      <c r="A180" s="32" t="s">
        <v>126</v>
      </c>
      <c r="B180" s="23"/>
      <c r="C180" s="27">
        <f>SUM(E180:Y180)</f>
        <v>0</v>
      </c>
      <c r="D180" s="15" t="e">
        <f t="shared" si="80"/>
        <v>#DIV/0!</v>
      </c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115"/>
      <c r="Q180" s="39"/>
      <c r="R180" s="39"/>
      <c r="S180" s="39"/>
      <c r="T180" s="39"/>
      <c r="U180" s="39"/>
      <c r="V180" s="39"/>
      <c r="W180" s="39"/>
      <c r="X180" s="39"/>
      <c r="Y180" s="39"/>
    </row>
    <row r="181" spans="1:25" s="12" customFormat="1" ht="30" hidden="1" customHeight="1" x14ac:dyDescent="0.2">
      <c r="A181" s="13" t="s">
        <v>52</v>
      </c>
      <c r="B181" s="92" t="e">
        <f>B180/B179</f>
        <v>#DIV/0!</v>
      </c>
      <c r="C181" s="92" t="e">
        <f>C180/C179</f>
        <v>#DIV/0!</v>
      </c>
      <c r="D181" s="15"/>
      <c r="E181" s="16" t="e">
        <f>E180/E179</f>
        <v>#DIV/0!</v>
      </c>
      <c r="F181" s="16" t="e">
        <f t="shared" ref="F181:Y181" si="81">F180/F179</f>
        <v>#DIV/0!</v>
      </c>
      <c r="G181" s="16" t="e">
        <f t="shared" si="81"/>
        <v>#DIV/0!</v>
      </c>
      <c r="H181" s="16" t="e">
        <f t="shared" si="81"/>
        <v>#DIV/0!</v>
      </c>
      <c r="I181" s="16" t="e">
        <f t="shared" si="81"/>
        <v>#DIV/0!</v>
      </c>
      <c r="J181" s="16" t="e">
        <f t="shared" si="81"/>
        <v>#DIV/0!</v>
      </c>
      <c r="K181" s="16" t="e">
        <f t="shared" si="81"/>
        <v>#DIV/0!</v>
      </c>
      <c r="L181" s="16" t="e">
        <f t="shared" si="81"/>
        <v>#DIV/0!</v>
      </c>
      <c r="M181" s="16" t="e">
        <f t="shared" si="81"/>
        <v>#DIV/0!</v>
      </c>
      <c r="N181" s="16" t="e">
        <f t="shared" si="81"/>
        <v>#DIV/0!</v>
      </c>
      <c r="O181" s="16" t="e">
        <f t="shared" si="81"/>
        <v>#DIV/0!</v>
      </c>
      <c r="P181" s="114" t="e">
        <f t="shared" si="81"/>
        <v>#DIV/0!</v>
      </c>
      <c r="Q181" s="16" t="e">
        <f t="shared" si="81"/>
        <v>#DIV/0!</v>
      </c>
      <c r="R181" s="16" t="e">
        <f t="shared" si="81"/>
        <v>#DIV/0!</v>
      </c>
      <c r="S181" s="16" t="e">
        <f t="shared" si="81"/>
        <v>#DIV/0!</v>
      </c>
      <c r="T181" s="16" t="e">
        <f t="shared" si="81"/>
        <v>#DIV/0!</v>
      </c>
      <c r="U181" s="16" t="e">
        <f t="shared" si="81"/>
        <v>#DIV/0!</v>
      </c>
      <c r="V181" s="16" t="e">
        <f t="shared" si="81"/>
        <v>#DIV/0!</v>
      </c>
      <c r="W181" s="16" t="e">
        <f t="shared" si="81"/>
        <v>#DIV/0!</v>
      </c>
      <c r="X181" s="16" t="e">
        <f t="shared" si="81"/>
        <v>#DIV/0!</v>
      </c>
      <c r="Y181" s="16" t="e">
        <f t="shared" si="81"/>
        <v>#DIV/0!</v>
      </c>
    </row>
    <row r="182" spans="1:25" s="12" customFormat="1" ht="30" hidden="1" customHeight="1" x14ac:dyDescent="0.2">
      <c r="A182" s="11" t="s">
        <v>127</v>
      </c>
      <c r="B182" s="26"/>
      <c r="C182" s="26">
        <f>SUM(E182:Y182)</f>
        <v>0</v>
      </c>
      <c r="D182" s="15" t="e">
        <f t="shared" si="80"/>
        <v>#DIV/0!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13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s="12" customFormat="1" ht="30" hidden="1" customHeight="1" x14ac:dyDescent="0.2">
      <c r="A183" s="11" t="s">
        <v>128</v>
      </c>
      <c r="B183" s="26"/>
      <c r="C183" s="26">
        <f>SUM(E183:Y183)</f>
        <v>0</v>
      </c>
      <c r="D183" s="15" t="e">
        <f t="shared" si="80"/>
        <v>#DIV/0!</v>
      </c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13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s="12" customFormat="1" ht="30" hidden="1" customHeight="1" x14ac:dyDescent="0.2">
      <c r="A184" s="32" t="s">
        <v>151</v>
      </c>
      <c r="B184" s="23"/>
      <c r="C184" s="27">
        <f>SUM(E184:Y184)</f>
        <v>0</v>
      </c>
      <c r="D184" s="15" t="e">
        <f t="shared" si="80"/>
        <v>#DIV/0!</v>
      </c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137"/>
      <c r="Q184" s="62"/>
      <c r="R184" s="62"/>
      <c r="S184" s="62"/>
      <c r="T184" s="62"/>
      <c r="U184" s="62"/>
      <c r="V184" s="62"/>
      <c r="W184" s="62"/>
      <c r="X184" s="62"/>
      <c r="Y184" s="62"/>
    </row>
    <row r="185" spans="1:25" s="50" customFormat="1" ht="30" hidden="1" customHeight="1" outlineLevel="1" x14ac:dyDescent="0.2">
      <c r="A185" s="11" t="s">
        <v>172</v>
      </c>
      <c r="B185" s="27"/>
      <c r="C185" s="27">
        <f>SUM(E185:Y185)</f>
        <v>101088</v>
      </c>
      <c r="D185" s="15" t="e">
        <f t="shared" si="80"/>
        <v>#DIV/0!</v>
      </c>
      <c r="E185" s="31">
        <v>1366</v>
      </c>
      <c r="F185" s="31">
        <v>2847</v>
      </c>
      <c r="G185" s="31">
        <v>5196</v>
      </c>
      <c r="H185" s="31">
        <v>6543</v>
      </c>
      <c r="I185" s="31">
        <v>7357</v>
      </c>
      <c r="J185" s="31">
        <v>5788</v>
      </c>
      <c r="K185" s="31">
        <v>3545</v>
      </c>
      <c r="L185" s="31">
        <v>5170</v>
      </c>
      <c r="M185" s="31">
        <v>3029</v>
      </c>
      <c r="N185" s="31">
        <v>3517</v>
      </c>
      <c r="O185" s="31">
        <v>3888</v>
      </c>
      <c r="P185" s="120">
        <v>6744</v>
      </c>
      <c r="Q185" s="31">
        <v>6037</v>
      </c>
      <c r="R185" s="31">
        <v>3845</v>
      </c>
      <c r="S185" s="31">
        <v>3946</v>
      </c>
      <c r="T185" s="31">
        <v>5043</v>
      </c>
      <c r="U185" s="31">
        <v>2005</v>
      </c>
      <c r="V185" s="31">
        <v>1351</v>
      </c>
      <c r="W185" s="31">
        <v>8708</v>
      </c>
      <c r="X185" s="31">
        <v>9901</v>
      </c>
      <c r="Y185" s="31">
        <v>5262</v>
      </c>
    </row>
    <row r="186" spans="1:25" s="63" customFormat="1" ht="30" hidden="1" customHeight="1" outlineLevel="1" x14ac:dyDescent="0.2">
      <c r="A186" s="32" t="s">
        <v>129</v>
      </c>
      <c r="B186" s="27"/>
      <c r="C186" s="27">
        <f>SUM(E186:Y186)</f>
        <v>99561</v>
      </c>
      <c r="D186" s="15" t="e">
        <f t="shared" si="80"/>
        <v>#DIV/0!</v>
      </c>
      <c r="E186" s="37">
        <v>1366</v>
      </c>
      <c r="F186" s="37">
        <v>2847</v>
      </c>
      <c r="G186" s="37">
        <v>5196</v>
      </c>
      <c r="H186" s="37">
        <v>6543</v>
      </c>
      <c r="I186" s="37">
        <v>7250</v>
      </c>
      <c r="J186" s="37">
        <v>5539</v>
      </c>
      <c r="K186" s="37">
        <v>3467</v>
      </c>
      <c r="L186" s="37">
        <v>5170</v>
      </c>
      <c r="M186" s="37">
        <v>3029</v>
      </c>
      <c r="N186" s="37">
        <v>3517</v>
      </c>
      <c r="O186" s="37">
        <v>3752</v>
      </c>
      <c r="P186" s="119">
        <v>6565</v>
      </c>
      <c r="Q186" s="37">
        <v>6037</v>
      </c>
      <c r="R186" s="37">
        <v>3845</v>
      </c>
      <c r="S186" s="37">
        <v>3946</v>
      </c>
      <c r="T186" s="37">
        <v>5043</v>
      </c>
      <c r="U186" s="37">
        <v>1980</v>
      </c>
      <c r="V186" s="37">
        <v>1351</v>
      </c>
      <c r="W186" s="37">
        <v>8708</v>
      </c>
      <c r="X186" s="37">
        <v>9350</v>
      </c>
      <c r="Y186" s="37">
        <v>5060</v>
      </c>
    </row>
    <row r="187" spans="1:25" s="50" customFormat="1" ht="30" hidden="1" customHeight="1" x14ac:dyDescent="0.2">
      <c r="A187" s="11" t="s">
        <v>130</v>
      </c>
      <c r="B187" s="52"/>
      <c r="C187" s="52">
        <f>C186/C185</f>
        <v>0.98489434947768284</v>
      </c>
      <c r="D187" s="15" t="e">
        <f t="shared" si="80"/>
        <v>#DIV/0!</v>
      </c>
      <c r="E187" s="73">
        <f t="shared" ref="E187:Y187" si="82">E186/E185</f>
        <v>1</v>
      </c>
      <c r="F187" s="73">
        <f t="shared" si="82"/>
        <v>1</v>
      </c>
      <c r="G187" s="73">
        <f t="shared" si="82"/>
        <v>1</v>
      </c>
      <c r="H187" s="73">
        <f t="shared" si="82"/>
        <v>1</v>
      </c>
      <c r="I187" s="73">
        <f t="shared" si="82"/>
        <v>0.98545602827239365</v>
      </c>
      <c r="J187" s="73">
        <f t="shared" si="82"/>
        <v>0.95697995853489981</v>
      </c>
      <c r="K187" s="73">
        <f t="shared" si="82"/>
        <v>0.97799717912552886</v>
      </c>
      <c r="L187" s="73">
        <f t="shared" si="82"/>
        <v>1</v>
      </c>
      <c r="M187" s="73">
        <f t="shared" si="82"/>
        <v>1</v>
      </c>
      <c r="N187" s="73">
        <f t="shared" si="82"/>
        <v>1</v>
      </c>
      <c r="O187" s="73">
        <f t="shared" si="82"/>
        <v>0.96502057613168724</v>
      </c>
      <c r="P187" s="138">
        <f t="shared" si="82"/>
        <v>0.9734578884934757</v>
      </c>
      <c r="Q187" s="73">
        <f t="shared" si="82"/>
        <v>1</v>
      </c>
      <c r="R187" s="73">
        <f t="shared" si="82"/>
        <v>1</v>
      </c>
      <c r="S187" s="73">
        <f t="shared" si="82"/>
        <v>1</v>
      </c>
      <c r="T187" s="73">
        <f t="shared" si="82"/>
        <v>1</v>
      </c>
      <c r="U187" s="73">
        <f t="shared" si="82"/>
        <v>0.98753117206982544</v>
      </c>
      <c r="V187" s="73">
        <f t="shared" si="82"/>
        <v>1</v>
      </c>
      <c r="W187" s="73">
        <f t="shared" si="82"/>
        <v>1</v>
      </c>
      <c r="X187" s="73">
        <f t="shared" si="82"/>
        <v>0.9443490556509444</v>
      </c>
      <c r="Y187" s="73">
        <f t="shared" si="82"/>
        <v>0.9616115545419992</v>
      </c>
    </row>
    <row r="188" spans="1:25" s="50" customFormat="1" ht="30" hidden="1" customHeight="1" outlineLevel="1" x14ac:dyDescent="0.2">
      <c r="A188" s="11" t="s">
        <v>131</v>
      </c>
      <c r="B188" s="27"/>
      <c r="C188" s="27">
        <f>SUM(E188:Y188)</f>
        <v>0</v>
      </c>
      <c r="D188" s="15" t="e">
        <f t="shared" si="80"/>
        <v>#DIV/0!</v>
      </c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139"/>
      <c r="Q188" s="49"/>
      <c r="R188" s="49"/>
      <c r="S188" s="49"/>
      <c r="T188" s="49"/>
      <c r="U188" s="49"/>
      <c r="V188" s="49"/>
      <c r="W188" s="49"/>
      <c r="X188" s="49"/>
      <c r="Y188" s="49"/>
    </row>
    <row r="189" spans="1:25" s="63" customFormat="1" ht="30" hidden="1" customHeight="1" outlineLevel="1" x14ac:dyDescent="0.2">
      <c r="A189" s="32" t="s">
        <v>132</v>
      </c>
      <c r="B189" s="23"/>
      <c r="C189" s="27">
        <f>SUM(E189:Y189)</f>
        <v>15599</v>
      </c>
      <c r="D189" s="15" t="e">
        <f t="shared" si="80"/>
        <v>#DIV/0!</v>
      </c>
      <c r="E189" s="49">
        <v>17</v>
      </c>
      <c r="F189" s="37">
        <v>360</v>
      </c>
      <c r="G189" s="37">
        <v>2381</v>
      </c>
      <c r="H189" s="37">
        <v>435</v>
      </c>
      <c r="I189" s="37">
        <v>387</v>
      </c>
      <c r="J189" s="37">
        <v>1130</v>
      </c>
      <c r="K189" s="37"/>
      <c r="L189" s="37">
        <v>1360</v>
      </c>
      <c r="M189" s="37">
        <v>202</v>
      </c>
      <c r="N189" s="37">
        <v>581</v>
      </c>
      <c r="O189" s="49">
        <v>217</v>
      </c>
      <c r="P189" s="119">
        <v>663</v>
      </c>
      <c r="Q189" s="37">
        <v>1813</v>
      </c>
      <c r="R189" s="37">
        <v>170</v>
      </c>
      <c r="S189" s="37">
        <v>630</v>
      </c>
      <c r="T189" s="37"/>
      <c r="U189" s="37">
        <v>110</v>
      </c>
      <c r="V189" s="37"/>
      <c r="W189" s="37">
        <v>1225</v>
      </c>
      <c r="X189" s="37">
        <v>3778</v>
      </c>
      <c r="Y189" s="37">
        <v>140</v>
      </c>
    </row>
    <row r="190" spans="1:25" s="50" customFormat="1" ht="30" hidden="1" customHeight="1" x14ac:dyDescent="0.2">
      <c r="A190" s="11" t="s">
        <v>133</v>
      </c>
      <c r="B190" s="15"/>
      <c r="C190" s="15" t="e">
        <f>C189/C188</f>
        <v>#DIV/0!</v>
      </c>
      <c r="D190" s="15" t="e">
        <f t="shared" si="80"/>
        <v>#DIV/0!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14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1:25" s="50" customFormat="1" ht="30" hidden="1" customHeight="1" x14ac:dyDescent="0.2">
      <c r="A191" s="13" t="s">
        <v>134</v>
      </c>
      <c r="B191" s="23"/>
      <c r="C191" s="27"/>
      <c r="D191" s="2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119"/>
      <c r="Q191" s="37"/>
      <c r="R191" s="37"/>
      <c r="S191" s="37"/>
      <c r="T191" s="37"/>
      <c r="U191" s="37"/>
      <c r="V191" s="37"/>
      <c r="W191" s="37"/>
      <c r="X191" s="37"/>
      <c r="Y191" s="37"/>
    </row>
    <row r="192" spans="1:25" s="63" customFormat="1" ht="30" hidden="1" customHeight="1" outlineLevel="1" x14ac:dyDescent="0.2">
      <c r="A192" s="55" t="s">
        <v>135</v>
      </c>
      <c r="B192" s="23"/>
      <c r="C192" s="27">
        <f>SUM(E192:Y192)</f>
        <v>0</v>
      </c>
      <c r="D192" s="9" t="e">
        <f t="shared" ref="D192:D211" si="83">C192/B192</f>
        <v>#DIV/0!</v>
      </c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116"/>
      <c r="Q192" s="26"/>
      <c r="R192" s="26"/>
      <c r="S192" s="26"/>
      <c r="T192" s="26"/>
      <c r="U192" s="26"/>
      <c r="V192" s="26"/>
      <c r="W192" s="26"/>
      <c r="X192" s="26"/>
      <c r="Y192" s="26"/>
    </row>
    <row r="193" spans="1:35" s="50" customFormat="1" ht="30" hidden="1" customHeight="1" outlineLevel="1" x14ac:dyDescent="0.2">
      <c r="A193" s="13" t="s">
        <v>136</v>
      </c>
      <c r="B193" s="23"/>
      <c r="C193" s="27">
        <f>SUM(E193:Y193)</f>
        <v>0</v>
      </c>
      <c r="D193" s="9" t="e">
        <f t="shared" si="83"/>
        <v>#DIV/0!</v>
      </c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139"/>
      <c r="Q193" s="49"/>
      <c r="R193" s="49"/>
      <c r="S193" s="49"/>
      <c r="T193" s="49"/>
      <c r="U193" s="49"/>
      <c r="V193" s="49"/>
      <c r="W193" s="49"/>
      <c r="X193" s="49"/>
      <c r="Y193" s="49"/>
      <c r="AI193" s="50" t="s">
        <v>0</v>
      </c>
    </row>
    <row r="194" spans="1:35" s="50" customFormat="1" ht="30" hidden="1" customHeight="1" outlineLevel="1" x14ac:dyDescent="0.2">
      <c r="A194" s="13" t="s">
        <v>137</v>
      </c>
      <c r="B194" s="27">
        <f>B192*0.45</f>
        <v>0</v>
      </c>
      <c r="C194" s="27">
        <f>C192*0.45</f>
        <v>0</v>
      </c>
      <c r="D194" s="9" t="e">
        <f t="shared" si="83"/>
        <v>#DIV/0!</v>
      </c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116"/>
      <c r="Q194" s="26"/>
      <c r="R194" s="26"/>
      <c r="S194" s="26"/>
      <c r="T194" s="26"/>
      <c r="U194" s="26"/>
      <c r="V194" s="26"/>
      <c r="W194" s="26"/>
      <c r="X194" s="26"/>
      <c r="Y194" s="26"/>
      <c r="Z194" s="64"/>
    </row>
    <row r="195" spans="1:35" s="50" customFormat="1" ht="30" hidden="1" customHeight="1" x14ac:dyDescent="0.2">
      <c r="A195" s="13" t="s">
        <v>138</v>
      </c>
      <c r="B195" s="52" t="e">
        <f>B192/B193</f>
        <v>#DIV/0!</v>
      </c>
      <c r="C195" s="52" t="e">
        <f>C192/C193</f>
        <v>#DIV/0!</v>
      </c>
      <c r="D195" s="9"/>
      <c r="E195" s="73" t="e">
        <f t="shared" ref="E195:Y195" si="84">E192/E193</f>
        <v>#DIV/0!</v>
      </c>
      <c r="F195" s="73" t="e">
        <f t="shared" si="84"/>
        <v>#DIV/0!</v>
      </c>
      <c r="G195" s="73" t="e">
        <f t="shared" si="84"/>
        <v>#DIV/0!</v>
      </c>
      <c r="H195" s="73" t="e">
        <f t="shared" si="84"/>
        <v>#DIV/0!</v>
      </c>
      <c r="I195" s="73" t="e">
        <f t="shared" si="84"/>
        <v>#DIV/0!</v>
      </c>
      <c r="J195" s="73" t="e">
        <f t="shared" si="84"/>
        <v>#DIV/0!</v>
      </c>
      <c r="K195" s="73" t="e">
        <f t="shared" si="84"/>
        <v>#DIV/0!</v>
      </c>
      <c r="L195" s="73" t="e">
        <f t="shared" si="84"/>
        <v>#DIV/0!</v>
      </c>
      <c r="M195" s="73" t="e">
        <f t="shared" si="84"/>
        <v>#DIV/0!</v>
      </c>
      <c r="N195" s="73" t="e">
        <f t="shared" si="84"/>
        <v>#DIV/0!</v>
      </c>
      <c r="O195" s="73" t="e">
        <f t="shared" si="84"/>
        <v>#DIV/0!</v>
      </c>
      <c r="P195" s="138" t="e">
        <f t="shared" si="84"/>
        <v>#DIV/0!</v>
      </c>
      <c r="Q195" s="73" t="e">
        <f t="shared" si="84"/>
        <v>#DIV/0!</v>
      </c>
      <c r="R195" s="73" t="e">
        <f t="shared" si="84"/>
        <v>#DIV/0!</v>
      </c>
      <c r="S195" s="73" t="e">
        <f t="shared" si="84"/>
        <v>#DIV/0!</v>
      </c>
      <c r="T195" s="73" t="e">
        <f t="shared" si="84"/>
        <v>#DIV/0!</v>
      </c>
      <c r="U195" s="73" t="e">
        <f t="shared" si="84"/>
        <v>#DIV/0!</v>
      </c>
      <c r="V195" s="73" t="e">
        <f t="shared" si="84"/>
        <v>#DIV/0!</v>
      </c>
      <c r="W195" s="73" t="e">
        <f t="shared" si="84"/>
        <v>#DIV/0!</v>
      </c>
      <c r="X195" s="73" t="e">
        <f t="shared" si="84"/>
        <v>#DIV/0!</v>
      </c>
      <c r="Y195" s="73" t="e">
        <f t="shared" si="84"/>
        <v>#DIV/0!</v>
      </c>
    </row>
    <row r="196" spans="1:35" s="63" customFormat="1" ht="30" hidden="1" customHeight="1" outlineLevel="1" x14ac:dyDescent="0.2">
      <c r="A196" s="55" t="s">
        <v>139</v>
      </c>
      <c r="B196" s="23"/>
      <c r="C196" s="27">
        <f>SUM(E196:Y196)</f>
        <v>0</v>
      </c>
      <c r="D196" s="9" t="e">
        <f t="shared" si="83"/>
        <v>#DIV/0!</v>
      </c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116"/>
      <c r="Q196" s="26"/>
      <c r="R196" s="26"/>
      <c r="S196" s="26"/>
      <c r="T196" s="26"/>
      <c r="U196" s="26"/>
      <c r="V196" s="26"/>
      <c r="W196" s="26"/>
      <c r="X196" s="26"/>
      <c r="Y196" s="26"/>
    </row>
    <row r="197" spans="1:35" s="50" customFormat="1" ht="28.15" hidden="1" customHeight="1" outlineLevel="1" x14ac:dyDescent="0.2">
      <c r="A197" s="13" t="s">
        <v>136</v>
      </c>
      <c r="B197" s="23"/>
      <c r="C197" s="27">
        <f>SUM(E197:Y197)</f>
        <v>0</v>
      </c>
      <c r="D197" s="9" t="e">
        <f t="shared" si="83"/>
        <v>#DIV/0!</v>
      </c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139"/>
      <c r="Q197" s="49"/>
      <c r="R197" s="49"/>
      <c r="S197" s="49"/>
      <c r="T197" s="49"/>
      <c r="U197" s="49"/>
      <c r="V197" s="49"/>
      <c r="W197" s="49"/>
      <c r="X197" s="49"/>
      <c r="Y197" s="49"/>
    </row>
    <row r="198" spans="1:35" s="50" customFormat="1" ht="27" hidden="1" customHeight="1" outlineLevel="1" x14ac:dyDescent="0.2">
      <c r="A198" s="13" t="s">
        <v>137</v>
      </c>
      <c r="B198" s="27">
        <f>B196*0.3</f>
        <v>0</v>
      </c>
      <c r="C198" s="27">
        <f>C196*0.3</f>
        <v>0</v>
      </c>
      <c r="D198" s="9" t="e">
        <f t="shared" si="83"/>
        <v>#DIV/0!</v>
      </c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116"/>
      <c r="Q198" s="26"/>
      <c r="R198" s="26"/>
      <c r="S198" s="26"/>
      <c r="T198" s="26"/>
      <c r="U198" s="26"/>
      <c r="V198" s="26"/>
      <c r="W198" s="26"/>
      <c r="X198" s="26"/>
      <c r="Y198" s="26"/>
    </row>
    <row r="199" spans="1:35" s="63" customFormat="1" ht="30" hidden="1" customHeight="1" x14ac:dyDescent="0.2">
      <c r="A199" s="13" t="s">
        <v>138</v>
      </c>
      <c r="B199" s="9" t="e">
        <f>B196/B197</f>
        <v>#DIV/0!</v>
      </c>
      <c r="C199" s="9" t="e">
        <f>C196/C197</f>
        <v>#DIV/0!</v>
      </c>
      <c r="D199" s="9"/>
      <c r="E199" s="30" t="e">
        <f t="shared" ref="E199:Y199" si="85">E196/E197</f>
        <v>#DIV/0!</v>
      </c>
      <c r="F199" s="30" t="e">
        <f t="shared" si="85"/>
        <v>#DIV/0!</v>
      </c>
      <c r="G199" s="30" t="e">
        <f t="shared" si="85"/>
        <v>#DIV/0!</v>
      </c>
      <c r="H199" s="30" t="e">
        <f t="shared" si="85"/>
        <v>#DIV/0!</v>
      </c>
      <c r="I199" s="30" t="e">
        <f t="shared" si="85"/>
        <v>#DIV/0!</v>
      </c>
      <c r="J199" s="30" t="e">
        <f t="shared" si="85"/>
        <v>#DIV/0!</v>
      </c>
      <c r="K199" s="30" t="e">
        <f t="shared" si="85"/>
        <v>#DIV/0!</v>
      </c>
      <c r="L199" s="30" t="e">
        <f t="shared" si="85"/>
        <v>#DIV/0!</v>
      </c>
      <c r="M199" s="30" t="e">
        <f t="shared" si="85"/>
        <v>#DIV/0!</v>
      </c>
      <c r="N199" s="30" t="e">
        <f t="shared" si="85"/>
        <v>#DIV/0!</v>
      </c>
      <c r="O199" s="30" t="e">
        <f t="shared" si="85"/>
        <v>#DIV/0!</v>
      </c>
      <c r="P199" s="117" t="e">
        <f t="shared" si="85"/>
        <v>#DIV/0!</v>
      </c>
      <c r="Q199" s="30" t="e">
        <f t="shared" si="85"/>
        <v>#DIV/0!</v>
      </c>
      <c r="R199" s="30" t="e">
        <f t="shared" si="85"/>
        <v>#DIV/0!</v>
      </c>
      <c r="S199" s="30" t="e">
        <f t="shared" si="85"/>
        <v>#DIV/0!</v>
      </c>
      <c r="T199" s="30" t="e">
        <f t="shared" si="85"/>
        <v>#DIV/0!</v>
      </c>
      <c r="U199" s="30" t="e">
        <f t="shared" si="85"/>
        <v>#DIV/0!</v>
      </c>
      <c r="V199" s="30" t="e">
        <f t="shared" si="85"/>
        <v>#DIV/0!</v>
      </c>
      <c r="W199" s="30" t="e">
        <f t="shared" si="85"/>
        <v>#DIV/0!</v>
      </c>
      <c r="X199" s="30" t="e">
        <f t="shared" si="85"/>
        <v>#DIV/0!</v>
      </c>
      <c r="Y199" s="30" t="e">
        <f t="shared" si="85"/>
        <v>#DIV/0!</v>
      </c>
    </row>
    <row r="200" spans="1:35" s="63" customFormat="1" ht="30" hidden="1" customHeight="1" outlineLevel="1" x14ac:dyDescent="0.2">
      <c r="A200" s="55" t="s">
        <v>140</v>
      </c>
      <c r="B200" s="23"/>
      <c r="C200" s="27">
        <f>SUM(E200:Y200)</f>
        <v>0</v>
      </c>
      <c r="D200" s="9" t="e">
        <f t="shared" si="83"/>
        <v>#DIV/0!</v>
      </c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116"/>
      <c r="Q200" s="26"/>
      <c r="R200" s="26"/>
      <c r="S200" s="26"/>
      <c r="T200" s="26"/>
      <c r="U200" s="26"/>
      <c r="V200" s="26"/>
      <c r="W200" s="26"/>
      <c r="X200" s="26"/>
      <c r="Y200" s="26"/>
    </row>
    <row r="201" spans="1:35" s="50" customFormat="1" ht="30" hidden="1" customHeight="1" outlineLevel="1" x14ac:dyDescent="0.2">
      <c r="A201" s="13" t="s">
        <v>136</v>
      </c>
      <c r="B201" s="23"/>
      <c r="C201" s="27">
        <f>SUM(E201:Y201)</f>
        <v>0</v>
      </c>
      <c r="D201" s="9" t="e">
        <f t="shared" si="83"/>
        <v>#DIV/0!</v>
      </c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139"/>
      <c r="Q201" s="49"/>
      <c r="R201" s="49"/>
      <c r="S201" s="49"/>
      <c r="T201" s="49"/>
      <c r="U201" s="49"/>
      <c r="V201" s="49"/>
      <c r="W201" s="49"/>
      <c r="X201" s="49"/>
      <c r="Y201" s="49"/>
    </row>
    <row r="202" spans="1:35" s="50" customFormat="1" ht="30" hidden="1" customHeight="1" outlineLevel="1" x14ac:dyDescent="0.2">
      <c r="A202" s="13" t="s">
        <v>141</v>
      </c>
      <c r="B202" s="27">
        <f>B200*0.19</f>
        <v>0</v>
      </c>
      <c r="C202" s="27">
        <f>C200*0.19</f>
        <v>0</v>
      </c>
      <c r="D202" s="9" t="e">
        <f t="shared" si="83"/>
        <v>#DIV/0!</v>
      </c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116"/>
      <c r="Q202" s="26"/>
      <c r="R202" s="26"/>
      <c r="S202" s="26"/>
      <c r="T202" s="26"/>
      <c r="U202" s="26"/>
      <c r="V202" s="26"/>
      <c r="W202" s="26"/>
      <c r="X202" s="26"/>
      <c r="Y202" s="26"/>
    </row>
    <row r="203" spans="1:35" s="63" customFormat="1" ht="30" hidden="1" customHeight="1" x14ac:dyDescent="0.2">
      <c r="A203" s="13" t="s">
        <v>142</v>
      </c>
      <c r="B203" s="9" t="e">
        <f>B200/B201</f>
        <v>#DIV/0!</v>
      </c>
      <c r="C203" s="9" t="e">
        <f>C200/C201</f>
        <v>#DIV/0!</v>
      </c>
      <c r="D203" s="9"/>
      <c r="E203" s="30" t="e">
        <f>E200/E201</f>
        <v>#DIV/0!</v>
      </c>
      <c r="F203" s="30" t="e">
        <f>F200/F201</f>
        <v>#DIV/0!</v>
      </c>
      <c r="G203" s="30" t="e">
        <f t="shared" ref="G203:Y203" si="86">G200/G201</f>
        <v>#DIV/0!</v>
      </c>
      <c r="H203" s="30" t="e">
        <f t="shared" si="86"/>
        <v>#DIV/0!</v>
      </c>
      <c r="I203" s="30" t="e">
        <f t="shared" si="86"/>
        <v>#DIV/0!</v>
      </c>
      <c r="J203" s="30" t="e">
        <f t="shared" si="86"/>
        <v>#DIV/0!</v>
      </c>
      <c r="K203" s="30" t="e">
        <f t="shared" si="86"/>
        <v>#DIV/0!</v>
      </c>
      <c r="L203" s="30" t="e">
        <f t="shared" si="86"/>
        <v>#DIV/0!</v>
      </c>
      <c r="M203" s="30" t="e">
        <f t="shared" si="86"/>
        <v>#DIV/0!</v>
      </c>
      <c r="N203" s="30" t="e">
        <f t="shared" si="86"/>
        <v>#DIV/0!</v>
      </c>
      <c r="O203" s="30" t="e">
        <f t="shared" si="86"/>
        <v>#DIV/0!</v>
      </c>
      <c r="P203" s="117" t="e">
        <f t="shared" si="86"/>
        <v>#DIV/0!</v>
      </c>
      <c r="Q203" s="30" t="e">
        <f t="shared" si="86"/>
        <v>#DIV/0!</v>
      </c>
      <c r="R203" s="30" t="e">
        <f t="shared" si="86"/>
        <v>#DIV/0!</v>
      </c>
      <c r="S203" s="30" t="e">
        <f t="shared" si="86"/>
        <v>#DIV/0!</v>
      </c>
      <c r="T203" s="30" t="e">
        <f t="shared" si="86"/>
        <v>#DIV/0!</v>
      </c>
      <c r="U203" s="30" t="e">
        <f t="shared" si="86"/>
        <v>#DIV/0!</v>
      </c>
      <c r="V203" s="30" t="e">
        <f t="shared" si="86"/>
        <v>#DIV/0!</v>
      </c>
      <c r="W203" s="30" t="e">
        <f t="shared" si="86"/>
        <v>#DIV/0!</v>
      </c>
      <c r="X203" s="30" t="e">
        <f t="shared" si="86"/>
        <v>#DIV/0!</v>
      </c>
      <c r="Y203" s="30" t="e">
        <f t="shared" si="86"/>
        <v>#DIV/0!</v>
      </c>
    </row>
    <row r="204" spans="1:35" s="50" customFormat="1" ht="30" hidden="1" customHeight="1" x14ac:dyDescent="0.2">
      <c r="A204" s="55" t="s">
        <v>143</v>
      </c>
      <c r="B204" s="27"/>
      <c r="C204" s="27">
        <f>SUM(E204:Y204)</f>
        <v>0</v>
      </c>
      <c r="D204" s="9" t="e">
        <f t="shared" si="83"/>
        <v>#DIV/0!</v>
      </c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119"/>
      <c r="Q204" s="37"/>
      <c r="R204" s="37"/>
      <c r="S204" s="37"/>
      <c r="T204" s="37"/>
      <c r="U204" s="37"/>
      <c r="V204" s="37"/>
      <c r="W204" s="37"/>
      <c r="X204" s="37"/>
      <c r="Y204" s="37"/>
    </row>
    <row r="205" spans="1:35" s="50" customFormat="1" ht="30" hidden="1" customHeight="1" x14ac:dyDescent="0.2">
      <c r="A205" s="13" t="s">
        <v>141</v>
      </c>
      <c r="B205" s="27"/>
      <c r="C205" s="27">
        <f>C204*0.7</f>
        <v>0</v>
      </c>
      <c r="D205" s="9" t="e">
        <f t="shared" si="83"/>
        <v>#DIV/0!</v>
      </c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116"/>
      <c r="Q205" s="26"/>
      <c r="R205" s="26"/>
      <c r="S205" s="26"/>
      <c r="T205" s="26"/>
      <c r="U205" s="26"/>
      <c r="V205" s="26"/>
      <c r="W205" s="26"/>
      <c r="X205" s="26"/>
      <c r="Y205" s="26"/>
    </row>
    <row r="206" spans="1:35" s="50" customFormat="1" ht="30" hidden="1" customHeight="1" x14ac:dyDescent="0.2">
      <c r="A206" s="32" t="s">
        <v>144</v>
      </c>
      <c r="B206" s="27"/>
      <c r="C206" s="27">
        <f>SUM(E206:Y206)</f>
        <v>0</v>
      </c>
      <c r="D206" s="9" t="e">
        <f t="shared" si="83"/>
        <v>#DIV/0!</v>
      </c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139"/>
      <c r="Q206" s="49"/>
      <c r="R206" s="49"/>
      <c r="S206" s="49"/>
      <c r="T206" s="49"/>
      <c r="U206" s="49"/>
      <c r="V206" s="49"/>
      <c r="W206" s="49"/>
      <c r="X206" s="49"/>
      <c r="Y206" s="49"/>
    </row>
    <row r="207" spans="1:35" s="50" customFormat="1" ht="30" hidden="1" customHeight="1" x14ac:dyDescent="0.2">
      <c r="A207" s="13" t="s">
        <v>141</v>
      </c>
      <c r="B207" s="27">
        <f>B206*0.2</f>
        <v>0</v>
      </c>
      <c r="C207" s="27">
        <f>C206*0.2</f>
        <v>0</v>
      </c>
      <c r="D207" s="9" t="e">
        <f t="shared" si="83"/>
        <v>#DIV/0!</v>
      </c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116"/>
      <c r="Q207" s="26"/>
      <c r="R207" s="26"/>
      <c r="S207" s="26"/>
      <c r="T207" s="26"/>
      <c r="U207" s="26"/>
      <c r="V207" s="26"/>
      <c r="W207" s="26"/>
      <c r="X207" s="26"/>
      <c r="Y207" s="26"/>
    </row>
    <row r="208" spans="1:35" s="50" customFormat="1" ht="30" hidden="1" customHeight="1" x14ac:dyDescent="0.2">
      <c r="A208" s="32" t="s">
        <v>165</v>
      </c>
      <c r="B208" s="27"/>
      <c r="C208" s="27">
        <f>SUM(E208:Y208)</f>
        <v>0</v>
      </c>
      <c r="D208" s="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139"/>
      <c r="Q208" s="49"/>
      <c r="R208" s="49"/>
      <c r="S208" s="49"/>
      <c r="T208" s="49"/>
      <c r="U208" s="49"/>
      <c r="V208" s="49"/>
      <c r="W208" s="49"/>
      <c r="X208" s="49"/>
      <c r="Y208" s="49"/>
    </row>
    <row r="209" spans="1:25" s="50" customFormat="1" ht="30" hidden="1" customHeight="1" x14ac:dyDescent="0.2">
      <c r="A209" s="32" t="s">
        <v>145</v>
      </c>
      <c r="B209" s="27">
        <f>B207+B205+B202+B198+B194</f>
        <v>0</v>
      </c>
      <c r="C209" s="27">
        <f>C207+C205+C202+C198+C194</f>
        <v>0</v>
      </c>
      <c r="D209" s="9" t="e">
        <f t="shared" si="83"/>
        <v>#DIV/0!</v>
      </c>
      <c r="E209" s="26">
        <f>E207+E205+E202+E198+E194</f>
        <v>0</v>
      </c>
      <c r="F209" s="26">
        <f t="shared" ref="F209:Y209" si="87">F207+F205+F202+F198+F194</f>
        <v>0</v>
      </c>
      <c r="G209" s="26">
        <f t="shared" si="87"/>
        <v>0</v>
      </c>
      <c r="H209" s="26">
        <f t="shared" si="87"/>
        <v>0</v>
      </c>
      <c r="I209" s="26">
        <f t="shared" si="87"/>
        <v>0</v>
      </c>
      <c r="J209" s="26">
        <f t="shared" si="87"/>
        <v>0</v>
      </c>
      <c r="K209" s="26">
        <f t="shared" si="87"/>
        <v>0</v>
      </c>
      <c r="L209" s="26">
        <f t="shared" si="87"/>
        <v>0</v>
      </c>
      <c r="M209" s="26">
        <f t="shared" si="87"/>
        <v>0</v>
      </c>
      <c r="N209" s="26">
        <f t="shared" si="87"/>
        <v>0</v>
      </c>
      <c r="O209" s="26">
        <f t="shared" si="87"/>
        <v>0</v>
      </c>
      <c r="P209" s="116">
        <f t="shared" si="87"/>
        <v>0</v>
      </c>
      <c r="Q209" s="26">
        <f t="shared" si="87"/>
        <v>0</v>
      </c>
      <c r="R209" s="26">
        <f t="shared" si="87"/>
        <v>0</v>
      </c>
      <c r="S209" s="26">
        <f t="shared" si="87"/>
        <v>0</v>
      </c>
      <c r="T209" s="26">
        <f t="shared" si="87"/>
        <v>0</v>
      </c>
      <c r="U209" s="26">
        <f t="shared" si="87"/>
        <v>0</v>
      </c>
      <c r="V209" s="26">
        <f t="shared" si="87"/>
        <v>0</v>
      </c>
      <c r="W209" s="26">
        <f t="shared" si="87"/>
        <v>0</v>
      </c>
      <c r="X209" s="26">
        <f t="shared" si="87"/>
        <v>0</v>
      </c>
      <c r="Y209" s="26">
        <f t="shared" si="87"/>
        <v>0</v>
      </c>
    </row>
    <row r="210" spans="1:25" s="50" customFormat="1" ht="6" hidden="1" customHeight="1" x14ac:dyDescent="0.2">
      <c r="A210" s="13" t="s">
        <v>171</v>
      </c>
      <c r="B210" s="26"/>
      <c r="C210" s="26">
        <f>SUM(E210:Y210)</f>
        <v>0</v>
      </c>
      <c r="D210" s="9" t="e">
        <f t="shared" si="83"/>
        <v>#DIV/0!</v>
      </c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116"/>
      <c r="Q210" s="26"/>
      <c r="R210" s="26"/>
      <c r="S210" s="26"/>
      <c r="T210" s="26"/>
      <c r="U210" s="26"/>
      <c r="V210" s="26"/>
      <c r="W210" s="26"/>
      <c r="X210" s="26"/>
      <c r="Y210" s="26"/>
    </row>
    <row r="211" spans="1:25" s="50" customFormat="1" ht="0.6" hidden="1" customHeight="1" x14ac:dyDescent="0.2">
      <c r="A211" s="55" t="s">
        <v>164</v>
      </c>
      <c r="B211" s="53" t="e">
        <f>B209/B210*10</f>
        <v>#DIV/0!</v>
      </c>
      <c r="C211" s="53" t="e">
        <f>C209/C210*10</f>
        <v>#DIV/0!</v>
      </c>
      <c r="D211" s="9" t="e">
        <f t="shared" si="83"/>
        <v>#DIV/0!</v>
      </c>
      <c r="E211" s="54" t="e">
        <f>E209/E210*10</f>
        <v>#DIV/0!</v>
      </c>
      <c r="F211" s="54" t="e">
        <f t="shared" ref="F211:Y211" si="88">F209/F210*10</f>
        <v>#DIV/0!</v>
      </c>
      <c r="G211" s="54" t="e">
        <f t="shared" si="88"/>
        <v>#DIV/0!</v>
      </c>
      <c r="H211" s="54" t="e">
        <f t="shared" si="88"/>
        <v>#DIV/0!</v>
      </c>
      <c r="I211" s="54" t="e">
        <f t="shared" si="88"/>
        <v>#DIV/0!</v>
      </c>
      <c r="J211" s="54" t="e">
        <f t="shared" si="88"/>
        <v>#DIV/0!</v>
      </c>
      <c r="K211" s="54" t="e">
        <f t="shared" si="88"/>
        <v>#DIV/0!</v>
      </c>
      <c r="L211" s="54" t="e">
        <f t="shared" si="88"/>
        <v>#DIV/0!</v>
      </c>
      <c r="M211" s="54" t="e">
        <f t="shared" si="88"/>
        <v>#DIV/0!</v>
      </c>
      <c r="N211" s="54" t="e">
        <f t="shared" si="88"/>
        <v>#DIV/0!</v>
      </c>
      <c r="O211" s="54" t="e">
        <f t="shared" si="88"/>
        <v>#DIV/0!</v>
      </c>
      <c r="P211" s="131" t="e">
        <f t="shared" si="88"/>
        <v>#DIV/0!</v>
      </c>
      <c r="Q211" s="54" t="e">
        <f t="shared" si="88"/>
        <v>#DIV/0!</v>
      </c>
      <c r="R211" s="54" t="e">
        <f t="shared" si="88"/>
        <v>#DIV/0!</v>
      </c>
      <c r="S211" s="54" t="e">
        <f t="shared" si="88"/>
        <v>#DIV/0!</v>
      </c>
      <c r="T211" s="54" t="e">
        <f t="shared" si="88"/>
        <v>#DIV/0!</v>
      </c>
      <c r="U211" s="54" t="e">
        <f t="shared" si="88"/>
        <v>#DIV/0!</v>
      </c>
      <c r="V211" s="54" t="e">
        <f t="shared" si="88"/>
        <v>#DIV/0!</v>
      </c>
      <c r="W211" s="54" t="e">
        <f t="shared" si="88"/>
        <v>#DIV/0!</v>
      </c>
      <c r="X211" s="54" t="e">
        <f t="shared" si="88"/>
        <v>#DIV/0!</v>
      </c>
      <c r="Y211" s="54" t="e">
        <f t="shared" si="88"/>
        <v>#DIV/0!</v>
      </c>
    </row>
    <row r="212" spans="1:25" ht="18" hidden="1" customHeight="1" x14ac:dyDescent="0.25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140"/>
      <c r="Q212" s="90"/>
      <c r="R212" s="90"/>
      <c r="S212" s="90"/>
      <c r="T212" s="90"/>
      <c r="U212" s="90"/>
      <c r="V212" s="90"/>
      <c r="W212" s="90"/>
      <c r="X212" s="90"/>
      <c r="Y212" s="90"/>
    </row>
    <row r="213" spans="1:25" ht="27" hidden="1" customHeight="1" x14ac:dyDescent="0.25">
      <c r="A213" s="13" t="s">
        <v>185</v>
      </c>
      <c r="B213" s="85"/>
      <c r="C213" s="85">
        <f>SUM(E213:Y213)</f>
        <v>273</v>
      </c>
      <c r="D213" s="85"/>
      <c r="E213" s="85">
        <v>11</v>
      </c>
      <c r="F213" s="85">
        <v>12</v>
      </c>
      <c r="G213" s="85">
        <v>15</v>
      </c>
      <c r="H213" s="85">
        <v>20</v>
      </c>
      <c r="I213" s="85">
        <v>12</v>
      </c>
      <c r="J213" s="85">
        <v>36</v>
      </c>
      <c r="K213" s="85">
        <v>18</v>
      </c>
      <c r="L213" s="85">
        <v>20</v>
      </c>
      <c r="M213" s="85">
        <v>5</v>
      </c>
      <c r="N213" s="85">
        <v>4</v>
      </c>
      <c r="O213" s="85">
        <v>5</v>
      </c>
      <c r="P213" s="141">
        <v>16</v>
      </c>
      <c r="Q213" s="85">
        <v>16</v>
      </c>
      <c r="R213" s="85">
        <v>13</v>
      </c>
      <c r="S213" s="85">
        <v>18</v>
      </c>
      <c r="T213" s="85">
        <v>10</v>
      </c>
      <c r="U213" s="85">
        <v>3</v>
      </c>
      <c r="V213" s="85">
        <v>4</v>
      </c>
      <c r="W213" s="85">
        <v>3</v>
      </c>
      <c r="X213" s="85">
        <v>23</v>
      </c>
      <c r="Y213" s="85">
        <v>9</v>
      </c>
    </row>
    <row r="214" spans="1:25" ht="18" hidden="1" customHeight="1" x14ac:dyDescent="0.25">
      <c r="A214" s="13" t="s">
        <v>189</v>
      </c>
      <c r="B214" s="85">
        <v>108</v>
      </c>
      <c r="C214" s="85">
        <f>SUM(E214:Y214)</f>
        <v>450</v>
      </c>
      <c r="D214" s="85"/>
      <c r="E214" s="85">
        <v>20</v>
      </c>
      <c r="F214" s="85">
        <v>5</v>
      </c>
      <c r="G214" s="85">
        <v>59</v>
      </c>
      <c r="H214" s="85">
        <v>16</v>
      </c>
      <c r="I214" s="85">
        <v>21</v>
      </c>
      <c r="J214" s="85">
        <v>28</v>
      </c>
      <c r="K214" s="85">
        <v>9</v>
      </c>
      <c r="L214" s="85">
        <v>20</v>
      </c>
      <c r="M214" s="85">
        <v>22</v>
      </c>
      <c r="N214" s="85">
        <v>5</v>
      </c>
      <c r="O214" s="85">
        <v>5</v>
      </c>
      <c r="P214" s="141">
        <v>28</v>
      </c>
      <c r="Q214" s="85">
        <v>25</v>
      </c>
      <c r="R214" s="85">
        <v>57</v>
      </c>
      <c r="S214" s="85">
        <v>7</v>
      </c>
      <c r="T214" s="85">
        <v>17</v>
      </c>
      <c r="U214" s="85">
        <v>25</v>
      </c>
      <c r="V214" s="85">
        <v>11</v>
      </c>
      <c r="W214" s="85">
        <v>5</v>
      </c>
      <c r="X214" s="85">
        <v>50</v>
      </c>
      <c r="Y214" s="85">
        <v>15</v>
      </c>
    </row>
    <row r="215" spans="1:25" ht="24.6" hidden="1" customHeight="1" x14ac:dyDescent="0.35">
      <c r="A215" s="86" t="s">
        <v>146</v>
      </c>
      <c r="B215" s="66"/>
      <c r="C215" s="66">
        <f>SUM(E215:Y215)</f>
        <v>0</v>
      </c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142"/>
      <c r="Q215" s="66"/>
      <c r="R215" s="66"/>
      <c r="S215" s="66"/>
      <c r="T215" s="66"/>
      <c r="U215" s="66"/>
      <c r="V215" s="66"/>
      <c r="W215" s="66"/>
      <c r="X215" s="66"/>
      <c r="Y215" s="66"/>
    </row>
    <row r="216" spans="1:25" s="68" customFormat="1" ht="21.6" hidden="1" customHeight="1" x14ac:dyDescent="0.35">
      <c r="A216" s="67" t="s">
        <v>147</v>
      </c>
      <c r="B216" s="67"/>
      <c r="C216" s="67">
        <f>SUM(E216:Y216)</f>
        <v>0</v>
      </c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143"/>
      <c r="Q216" s="67"/>
      <c r="R216" s="67"/>
      <c r="S216" s="67"/>
      <c r="T216" s="67"/>
      <c r="U216" s="67"/>
      <c r="V216" s="67"/>
      <c r="W216" s="67"/>
      <c r="X216" s="67"/>
      <c r="Y216" s="67"/>
    </row>
    <row r="217" spans="1:25" s="68" customFormat="1" ht="21.6" hidden="1" customHeight="1" x14ac:dyDescent="0.35">
      <c r="A217" s="67" t="s">
        <v>148</v>
      </c>
      <c r="B217" s="67"/>
      <c r="C217" s="67">
        <f>SUM(E217:Y217)</f>
        <v>0</v>
      </c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143"/>
      <c r="Q217" s="67"/>
      <c r="R217" s="67"/>
      <c r="S217" s="67"/>
      <c r="T217" s="67"/>
      <c r="U217" s="67"/>
      <c r="V217" s="67"/>
      <c r="W217" s="67"/>
      <c r="X217" s="67"/>
      <c r="Y217" s="67"/>
    </row>
    <row r="218" spans="1:25" s="68" customFormat="1" ht="21.6" hidden="1" customHeight="1" x14ac:dyDescent="0.35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144"/>
      <c r="Q218" s="69"/>
      <c r="R218" s="69"/>
      <c r="S218" s="69"/>
      <c r="T218" s="69"/>
      <c r="U218" s="69"/>
      <c r="V218" s="69"/>
      <c r="W218" s="69"/>
      <c r="X218" s="69"/>
      <c r="Y218" s="69"/>
    </row>
    <row r="219" spans="1:25" s="68" customFormat="1" ht="21.6" hidden="1" customHeight="1" x14ac:dyDescent="0.35">
      <c r="A219" s="69" t="s">
        <v>149</v>
      </c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144"/>
      <c r="Q219" s="69"/>
      <c r="R219" s="69"/>
      <c r="S219" s="69"/>
      <c r="T219" s="69"/>
      <c r="U219" s="69"/>
      <c r="V219" s="69"/>
      <c r="W219" s="69"/>
      <c r="X219" s="69"/>
      <c r="Y219" s="69"/>
    </row>
    <row r="220" spans="1:25" ht="16.899999999999999" hidden="1" customHeight="1" x14ac:dyDescent="0.25">
      <c r="A220" s="87"/>
      <c r="B220" s="88"/>
      <c r="C220" s="88"/>
      <c r="D220" s="88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145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41.45" hidden="1" customHeight="1" x14ac:dyDescent="0.35">
      <c r="A221" s="151"/>
      <c r="B221" s="151"/>
      <c r="C221" s="151"/>
      <c r="D221" s="151"/>
      <c r="E221" s="151"/>
      <c r="F221" s="151"/>
      <c r="G221" s="151"/>
      <c r="H221" s="151"/>
      <c r="I221" s="151"/>
      <c r="J221" s="151"/>
      <c r="K221" s="151"/>
      <c r="L221" s="151"/>
      <c r="M221" s="151"/>
      <c r="N221" s="151"/>
      <c r="O221" s="151"/>
      <c r="P221" s="151"/>
      <c r="Q221" s="151"/>
      <c r="R221" s="151"/>
      <c r="S221" s="151"/>
      <c r="T221" s="151"/>
      <c r="U221" s="151"/>
      <c r="V221" s="151"/>
      <c r="W221" s="151"/>
      <c r="X221" s="151"/>
      <c r="Y221" s="151"/>
    </row>
    <row r="222" spans="1:25" ht="20.45" hidden="1" customHeight="1" x14ac:dyDescent="0.25">
      <c r="A222" s="149"/>
      <c r="B222" s="150"/>
      <c r="C222" s="150"/>
      <c r="D222" s="150"/>
      <c r="E222" s="150"/>
      <c r="F222" s="150"/>
      <c r="G222" s="150"/>
      <c r="H222" s="150"/>
      <c r="I222" s="150"/>
      <c r="J222" s="150"/>
      <c r="K222" s="4"/>
      <c r="L222" s="4"/>
      <c r="M222" s="4"/>
      <c r="N222" s="4"/>
      <c r="O222" s="4"/>
      <c r="P222" s="145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6.899999999999999" hidden="1" customHeight="1" x14ac:dyDescent="0.25">
      <c r="A223" s="89"/>
      <c r="B223" s="6"/>
      <c r="C223" s="6"/>
      <c r="D223" s="6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145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9" hidden="1" customHeight="1" x14ac:dyDescent="0.25">
      <c r="A224" s="70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146"/>
      <c r="Q224" s="71"/>
      <c r="R224" s="71"/>
      <c r="S224" s="71"/>
      <c r="T224" s="71"/>
      <c r="U224" s="71"/>
      <c r="V224" s="71"/>
      <c r="W224" s="71"/>
      <c r="X224" s="71"/>
      <c r="Y224" s="71"/>
    </row>
    <row r="225" spans="1:25" s="12" customFormat="1" ht="49.15" hidden="1" customHeight="1" x14ac:dyDescent="0.2">
      <c r="A225" s="32" t="s">
        <v>150</v>
      </c>
      <c r="B225" s="27"/>
      <c r="C225" s="27">
        <f>SUM(E225:Y225)</f>
        <v>259083</v>
      </c>
      <c r="D225" s="27"/>
      <c r="E225" s="39">
        <v>9345</v>
      </c>
      <c r="F225" s="39">
        <v>9100</v>
      </c>
      <c r="G225" s="39">
        <v>16579</v>
      </c>
      <c r="H225" s="39">
        <v>16195</v>
      </c>
      <c r="I225" s="39">
        <v>7250</v>
      </c>
      <c r="J225" s="39">
        <v>17539</v>
      </c>
      <c r="K225" s="39">
        <v>12001</v>
      </c>
      <c r="L225" s="39">
        <v>14609</v>
      </c>
      <c r="M225" s="39">
        <v>13004</v>
      </c>
      <c r="N225" s="39">
        <v>3780</v>
      </c>
      <c r="O225" s="39">
        <v>8536</v>
      </c>
      <c r="P225" s="115">
        <v>11438</v>
      </c>
      <c r="Q225" s="39">
        <v>16561</v>
      </c>
      <c r="R225" s="39">
        <v>15418</v>
      </c>
      <c r="S225" s="39">
        <v>18986</v>
      </c>
      <c r="T225" s="39">
        <v>13238</v>
      </c>
      <c r="U225" s="39">
        <v>7143</v>
      </c>
      <c r="V225" s="39">
        <v>4504</v>
      </c>
      <c r="W225" s="39">
        <v>11688</v>
      </c>
      <c r="X225" s="39">
        <v>21385</v>
      </c>
      <c r="Y225" s="39">
        <v>10784</v>
      </c>
    </row>
    <row r="226" spans="1:25" ht="21" hidden="1" customHeight="1" x14ac:dyDescent="0.25">
      <c r="A226" s="65" t="s">
        <v>152</v>
      </c>
      <c r="B226" s="72"/>
      <c r="C226" s="27">
        <f>SUM(E226:Y226)</f>
        <v>380</v>
      </c>
      <c r="D226" s="27"/>
      <c r="E226" s="65">
        <v>16</v>
      </c>
      <c r="F226" s="65">
        <v>21</v>
      </c>
      <c r="G226" s="65">
        <v>32</v>
      </c>
      <c r="H226" s="65">
        <v>25</v>
      </c>
      <c r="I226" s="65">
        <v>16</v>
      </c>
      <c r="J226" s="65">
        <v>31</v>
      </c>
      <c r="K226" s="65">
        <v>14</v>
      </c>
      <c r="L226" s="65">
        <v>29</v>
      </c>
      <c r="M226" s="65">
        <v>18</v>
      </c>
      <c r="N226" s="65">
        <v>8</v>
      </c>
      <c r="O226" s="65">
        <v>7</v>
      </c>
      <c r="P226" s="147">
        <v>15</v>
      </c>
      <c r="Q226" s="65">
        <v>25</v>
      </c>
      <c r="R226" s="65">
        <v>31</v>
      </c>
      <c r="S226" s="65">
        <v>10</v>
      </c>
      <c r="T226" s="65">
        <v>8</v>
      </c>
      <c r="U226" s="65">
        <v>8</v>
      </c>
      <c r="V226" s="65">
        <v>6</v>
      </c>
      <c r="W226" s="65">
        <v>12</v>
      </c>
      <c r="X226" s="65">
        <v>35</v>
      </c>
      <c r="Y226" s="65">
        <v>13</v>
      </c>
    </row>
    <row r="227" spans="1:25" ht="0.6" hidden="1" customHeight="1" x14ac:dyDescent="0.25">
      <c r="A227" s="65" t="s">
        <v>153</v>
      </c>
      <c r="B227" s="72"/>
      <c r="C227" s="27">
        <f>SUM(E227:Y227)</f>
        <v>208</v>
      </c>
      <c r="D227" s="27"/>
      <c r="E227" s="65">
        <v>10</v>
      </c>
      <c r="F227" s="65">
        <v>2</v>
      </c>
      <c r="G227" s="65">
        <v>42</v>
      </c>
      <c r="H227" s="65">
        <v>11</v>
      </c>
      <c r="I227" s="65">
        <v>9</v>
      </c>
      <c r="J227" s="65">
        <v>30</v>
      </c>
      <c r="K227" s="65">
        <v>9</v>
      </c>
      <c r="L227" s="65">
        <v>15</v>
      </c>
      <c r="M227" s="65">
        <v>1</v>
      </c>
      <c r="N227" s="65">
        <v>2</v>
      </c>
      <c r="O227" s="65">
        <v>5</v>
      </c>
      <c r="P227" s="147">
        <v>1</v>
      </c>
      <c r="Q227" s="65">
        <v>4</v>
      </c>
      <c r="R227" s="65">
        <v>8</v>
      </c>
      <c r="S227" s="65">
        <v>14</v>
      </c>
      <c r="T227" s="65">
        <v>2</v>
      </c>
      <c r="U227" s="65">
        <v>1</v>
      </c>
      <c r="V227" s="65">
        <v>2</v>
      </c>
      <c r="W227" s="65">
        <v>16</v>
      </c>
      <c r="X227" s="65">
        <v>16</v>
      </c>
      <c r="Y227" s="65">
        <v>8</v>
      </c>
    </row>
    <row r="228" spans="1:25" ht="2.4500000000000002" hidden="1" customHeight="1" x14ac:dyDescent="0.25">
      <c r="A228" s="65" t="s">
        <v>153</v>
      </c>
      <c r="B228" s="72"/>
      <c r="C228" s="27">
        <f>SUM(E228:Y228)</f>
        <v>194</v>
      </c>
      <c r="D228" s="27"/>
      <c r="E228" s="65">
        <v>10</v>
      </c>
      <c r="F228" s="65">
        <v>2</v>
      </c>
      <c r="G228" s="65">
        <v>42</v>
      </c>
      <c r="H228" s="65">
        <v>11</v>
      </c>
      <c r="I228" s="65">
        <v>2</v>
      </c>
      <c r="J228" s="65">
        <v>30</v>
      </c>
      <c r="K228" s="65">
        <v>9</v>
      </c>
      <c r="L228" s="65">
        <v>15</v>
      </c>
      <c r="M228" s="65">
        <v>1</v>
      </c>
      <c r="N228" s="65">
        <v>2</v>
      </c>
      <c r="O228" s="65">
        <v>5</v>
      </c>
      <c r="P228" s="147">
        <v>1</v>
      </c>
      <c r="Q228" s="65">
        <v>4</v>
      </c>
      <c r="R228" s="65">
        <v>1</v>
      </c>
      <c r="S228" s="65">
        <v>14</v>
      </c>
      <c r="T228" s="65">
        <v>2</v>
      </c>
      <c r="U228" s="65">
        <v>1</v>
      </c>
      <c r="V228" s="65">
        <v>2</v>
      </c>
      <c r="W228" s="65">
        <v>16</v>
      </c>
      <c r="X228" s="65">
        <v>16</v>
      </c>
      <c r="Y228" s="65">
        <v>8</v>
      </c>
    </row>
    <row r="229" spans="1:25" ht="24" hidden="1" customHeight="1" x14ac:dyDescent="0.25">
      <c r="A229" s="65" t="s">
        <v>78</v>
      </c>
      <c r="B229" s="27">
        <v>554</v>
      </c>
      <c r="C229" s="27">
        <f>SUM(E229:Y229)</f>
        <v>574</v>
      </c>
      <c r="D229" s="27"/>
      <c r="E229" s="82">
        <v>11</v>
      </c>
      <c r="F229" s="82">
        <v>15</v>
      </c>
      <c r="G229" s="82">
        <v>93</v>
      </c>
      <c r="H229" s="82">
        <v>30</v>
      </c>
      <c r="I229" s="82">
        <v>15</v>
      </c>
      <c r="J229" s="82">
        <v>55</v>
      </c>
      <c r="K229" s="82">
        <v>16</v>
      </c>
      <c r="L229" s="82">
        <v>18</v>
      </c>
      <c r="M229" s="82">
        <v>16</v>
      </c>
      <c r="N229" s="82">
        <v>10</v>
      </c>
      <c r="O229" s="82">
        <v>11</v>
      </c>
      <c r="P229" s="148">
        <v>40</v>
      </c>
      <c r="Q229" s="82">
        <v>22</v>
      </c>
      <c r="R229" s="82">
        <v>55</v>
      </c>
      <c r="S229" s="82">
        <v>14</v>
      </c>
      <c r="T229" s="82">
        <v>29</v>
      </c>
      <c r="U229" s="82">
        <v>22</v>
      </c>
      <c r="V229" s="82">
        <v>9</v>
      </c>
      <c r="W229" s="82">
        <v>7</v>
      </c>
      <c r="X229" s="82">
        <v>60</v>
      </c>
      <c r="Y229" s="82">
        <v>26</v>
      </c>
    </row>
    <row r="230" spans="1:25" hidden="1" x14ac:dyDescent="0.25"/>
    <row r="231" spans="1:25" s="65" customFormat="1" hidden="1" x14ac:dyDescent="0.25">
      <c r="A231" s="65" t="s">
        <v>160</v>
      </c>
      <c r="B231" s="72"/>
      <c r="C231" s="65">
        <f>SUM(E231:Y231)</f>
        <v>40</v>
      </c>
      <c r="E231" s="65">
        <v>3</v>
      </c>
      <c r="G231" s="65">
        <v>1</v>
      </c>
      <c r="H231" s="65">
        <v>6</v>
      </c>
      <c r="J231" s="65">
        <v>1</v>
      </c>
      <c r="M231" s="65">
        <v>1</v>
      </c>
      <c r="O231" s="65">
        <v>2</v>
      </c>
      <c r="P231" s="147">
        <v>1</v>
      </c>
      <c r="Q231" s="65">
        <v>3</v>
      </c>
      <c r="R231" s="65">
        <v>1</v>
      </c>
      <c r="S231" s="65">
        <v>3</v>
      </c>
      <c r="T231" s="65">
        <v>7</v>
      </c>
      <c r="U231" s="65">
        <v>1</v>
      </c>
      <c r="V231" s="65">
        <v>1</v>
      </c>
      <c r="W231" s="65">
        <v>1</v>
      </c>
      <c r="X231" s="65">
        <v>4</v>
      </c>
      <c r="Y231" s="65">
        <v>4</v>
      </c>
    </row>
    <row r="232" spans="1:25" hidden="1" x14ac:dyDescent="0.25"/>
    <row r="233" spans="1:25" ht="21.6" hidden="1" customHeight="1" x14ac:dyDescent="0.25">
      <c r="A233" s="65" t="s">
        <v>163</v>
      </c>
      <c r="B233" s="27">
        <v>45</v>
      </c>
      <c r="C233" s="27">
        <f>SUM(E233:Y233)</f>
        <v>58</v>
      </c>
      <c r="D233" s="27"/>
      <c r="E233" s="82">
        <v>5</v>
      </c>
      <c r="F233" s="82">
        <v>3</v>
      </c>
      <c r="G233" s="82"/>
      <c r="H233" s="82">
        <v>5</v>
      </c>
      <c r="I233" s="82">
        <v>2</v>
      </c>
      <c r="J233" s="82"/>
      <c r="K233" s="82">
        <v>2</v>
      </c>
      <c r="L233" s="82">
        <v>0</v>
      </c>
      <c r="M233" s="82">
        <v>3</v>
      </c>
      <c r="N233" s="82">
        <v>3</v>
      </c>
      <c r="O233" s="82">
        <v>3</v>
      </c>
      <c r="P233" s="148">
        <v>2</v>
      </c>
      <c r="Q233" s="82">
        <v>2</v>
      </c>
      <c r="R233" s="82">
        <v>10</v>
      </c>
      <c r="S233" s="82">
        <v>6</v>
      </c>
      <c r="T233" s="82">
        <v>6</v>
      </c>
      <c r="U233" s="82">
        <v>1</v>
      </c>
      <c r="V233" s="82">
        <v>1</v>
      </c>
      <c r="W233" s="82">
        <v>4</v>
      </c>
      <c r="X233" s="82"/>
      <c r="Y233" s="82"/>
    </row>
    <row r="234" spans="1:25" hidden="1" x14ac:dyDescent="0.25"/>
    <row r="235" spans="1:25" hidden="1" x14ac:dyDescent="0.25"/>
    <row r="236" spans="1:25" ht="13.9" hidden="1" customHeight="1" x14ac:dyDescent="0.25"/>
    <row r="237" spans="1:25" hidden="1" x14ac:dyDescent="0.25">
      <c r="J237" s="1" t="s">
        <v>174</v>
      </c>
      <c r="S237" s="1" t="s">
        <v>177</v>
      </c>
      <c r="U237" s="1" t="s">
        <v>175</v>
      </c>
      <c r="X237" s="1" t="s">
        <v>176</v>
      </c>
      <c r="Y237" s="1" t="s">
        <v>173</v>
      </c>
    </row>
    <row r="238" spans="1:25" hidden="1" x14ac:dyDescent="0.25"/>
    <row r="239" spans="1:25" ht="22.5" hidden="1" x14ac:dyDescent="0.25">
      <c r="A239" s="13" t="s">
        <v>190</v>
      </c>
      <c r="B239" s="72"/>
      <c r="C239" s="85">
        <f>SUM(E239:Y239)</f>
        <v>49</v>
      </c>
      <c r="D239" s="72"/>
      <c r="E239" s="65">
        <v>1</v>
      </c>
      <c r="F239" s="65">
        <v>2</v>
      </c>
      <c r="G239" s="65"/>
      <c r="H239" s="65">
        <v>2</v>
      </c>
      <c r="I239" s="65"/>
      <c r="J239" s="65">
        <v>3</v>
      </c>
      <c r="K239" s="65">
        <v>1</v>
      </c>
      <c r="L239" s="65">
        <v>1</v>
      </c>
      <c r="M239" s="65">
        <v>8</v>
      </c>
      <c r="N239" s="65">
        <v>6</v>
      </c>
      <c r="O239" s="65">
        <v>1</v>
      </c>
      <c r="P239" s="147">
        <v>0</v>
      </c>
      <c r="Q239" s="65">
        <v>1</v>
      </c>
      <c r="R239" s="65">
        <v>4</v>
      </c>
      <c r="S239" s="65">
        <v>3</v>
      </c>
      <c r="T239" s="65">
        <v>2</v>
      </c>
      <c r="U239" s="65">
        <v>1</v>
      </c>
      <c r="V239" s="65">
        <v>1</v>
      </c>
      <c r="W239" s="65">
        <v>7</v>
      </c>
      <c r="X239" s="65"/>
      <c r="Y239" s="65">
        <v>5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22:J222"/>
    <mergeCell ref="A221:Y221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оперативка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2022-04-29T12:34:08Z</cp:lastPrinted>
  <dcterms:created xsi:type="dcterms:W3CDTF">2017-06-08T05:54:08Z</dcterms:created>
  <dcterms:modified xsi:type="dcterms:W3CDTF">2022-04-29T12:34:58Z</dcterms:modified>
</cp:coreProperties>
</file>