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2980" windowHeight="9525" activeTab="1"/>
  </bookViews>
  <sheets>
    <sheet name="СПО" sheetId="4" r:id="rId1"/>
    <sheet name="НПО" sheetId="5" r:id="rId2"/>
  </sheets>
  <definedNames>
    <definedName name="_xlnm.Print_Titles" localSheetId="0">СПО!$3:$4</definedName>
    <definedName name="_xlnm.Print_Area" localSheetId="1">НПО!$A$1:$C$44</definedName>
    <definedName name="_xlnm.Print_Area" localSheetId="0">СПО!$A$1:$F$87</definedName>
  </definedNames>
  <calcPr calcId="145621"/>
</workbook>
</file>

<file path=xl/calcChain.xml><?xml version="1.0" encoding="utf-8"?>
<calcChain xmlns="http://schemas.openxmlformats.org/spreadsheetml/2006/main">
  <c r="D65" i="4" l="1"/>
  <c r="E65" i="4"/>
  <c r="F65" i="4"/>
  <c r="C65" i="4"/>
  <c r="C44" i="5"/>
  <c r="C4" i="5"/>
  <c r="C60" i="4" l="1"/>
  <c r="C62" i="4"/>
  <c r="D51" i="4"/>
  <c r="E51" i="4"/>
  <c r="F51" i="4"/>
  <c r="C52" i="4"/>
  <c r="D17" i="4"/>
  <c r="E17" i="4"/>
  <c r="F17" i="4"/>
  <c r="C17" i="4"/>
  <c r="C5" i="5"/>
  <c r="C51" i="4" l="1"/>
  <c r="D27" i="4" l="1"/>
  <c r="E27" i="4"/>
  <c r="C28" i="4"/>
  <c r="C23" i="5"/>
  <c r="C42" i="5"/>
  <c r="C41" i="5" s="1"/>
  <c r="C21" i="4"/>
  <c r="F14" i="4"/>
  <c r="E14" i="4"/>
  <c r="D14" i="4"/>
  <c r="F53" i="4"/>
  <c r="E53" i="4"/>
  <c r="D53" i="4"/>
  <c r="F39" i="4"/>
  <c r="E39" i="4"/>
  <c r="F33" i="4"/>
  <c r="E33" i="4"/>
  <c r="D33" i="4"/>
  <c r="C34" i="4"/>
  <c r="C16" i="4"/>
  <c r="C15" i="4"/>
  <c r="C53" i="4" l="1"/>
  <c r="C14" i="4"/>
  <c r="C71" i="4" l="1"/>
  <c r="C61" i="4" l="1"/>
  <c r="C49" i="4"/>
  <c r="C40" i="4"/>
  <c r="C32" i="4"/>
  <c r="C17" i="5" l="1"/>
  <c r="C39" i="5"/>
  <c r="C38" i="5" s="1"/>
  <c r="C35" i="5"/>
  <c r="C32" i="5"/>
  <c r="C28" i="5"/>
  <c r="C19" i="5"/>
  <c r="C15" i="5"/>
  <c r="E70" i="4"/>
  <c r="F70" i="4"/>
  <c r="D70" i="4"/>
  <c r="C72" i="4"/>
  <c r="E85" i="4"/>
  <c r="F85" i="4"/>
  <c r="D85" i="4"/>
  <c r="E83" i="4"/>
  <c r="F83" i="4"/>
  <c r="D83" i="4"/>
  <c r="E80" i="4"/>
  <c r="F80" i="4"/>
  <c r="D80" i="4"/>
  <c r="E78" i="4"/>
  <c r="F78" i="4"/>
  <c r="D78" i="4"/>
  <c r="E74" i="4"/>
  <c r="E73" i="4" s="1"/>
  <c r="F74" i="4"/>
  <c r="F73" i="4" s="1"/>
  <c r="D74" i="4"/>
  <c r="D73" i="4" s="1"/>
  <c r="E66" i="4"/>
  <c r="F66" i="4"/>
  <c r="D66" i="4"/>
  <c r="E58" i="4"/>
  <c r="E57" i="4" s="1"/>
  <c r="F58" i="4"/>
  <c r="F57" i="4" s="1"/>
  <c r="E55" i="4"/>
  <c r="F55" i="4"/>
  <c r="D55" i="4"/>
  <c r="E48" i="4"/>
  <c r="F48" i="4"/>
  <c r="D48" i="4"/>
  <c r="E46" i="4"/>
  <c r="F46" i="4"/>
  <c r="D46" i="4"/>
  <c r="E43" i="4"/>
  <c r="F43" i="4"/>
  <c r="D43" i="4"/>
  <c r="E36" i="4"/>
  <c r="F36" i="4"/>
  <c r="D36" i="4"/>
  <c r="E23" i="4"/>
  <c r="F23" i="4"/>
  <c r="D23" i="4"/>
  <c r="F27" i="4"/>
  <c r="E20" i="4"/>
  <c r="F20" i="4"/>
  <c r="D20" i="4"/>
  <c r="E8" i="4"/>
  <c r="F8" i="4"/>
  <c r="D8" i="4"/>
  <c r="C22" i="4"/>
  <c r="C86" i="4"/>
  <c r="C85" i="4" s="1"/>
  <c r="C84" i="4"/>
  <c r="C83" i="4" s="1"/>
  <c r="C81" i="4"/>
  <c r="C80" i="4" s="1"/>
  <c r="C78" i="4"/>
  <c r="C76" i="4"/>
  <c r="C75" i="4"/>
  <c r="C68" i="4"/>
  <c r="C69" i="4"/>
  <c r="C59" i="4"/>
  <c r="C56" i="4"/>
  <c r="C55" i="4" s="1"/>
  <c r="C50" i="4"/>
  <c r="C47" i="4"/>
  <c r="C45" i="4"/>
  <c r="C44" i="4"/>
  <c r="C38" i="4"/>
  <c r="C35" i="4"/>
  <c r="C33" i="4" s="1"/>
  <c r="C30" i="4"/>
  <c r="C25" i="4"/>
  <c r="C26" i="4"/>
  <c r="C24" i="4"/>
  <c r="C10" i="4"/>
  <c r="C11" i="4"/>
  <c r="C13" i="4"/>
  <c r="D5" i="4" l="1"/>
  <c r="E87" i="4"/>
  <c r="F5" i="4"/>
  <c r="E5" i="4"/>
  <c r="C27" i="4"/>
  <c r="C20" i="4"/>
  <c r="C70" i="4"/>
  <c r="E77" i="4"/>
  <c r="D82" i="4"/>
  <c r="F82" i="4"/>
  <c r="D77" i="4"/>
  <c r="E82" i="4"/>
  <c r="F77" i="4"/>
  <c r="C8" i="4"/>
  <c r="C82" i="4"/>
  <c r="C77" i="4"/>
  <c r="C74" i="4"/>
  <c r="C66" i="4"/>
  <c r="C48" i="4"/>
  <c r="C46" i="4"/>
  <c r="C43" i="4"/>
  <c r="C36" i="4"/>
  <c r="C23" i="4"/>
  <c r="C5" i="4" l="1"/>
  <c r="F87" i="4"/>
  <c r="D87" i="4"/>
  <c r="C87" i="4" l="1"/>
  <c r="C34" i="5" l="1"/>
</calcChain>
</file>

<file path=xl/sharedStrings.xml><?xml version="1.0" encoding="utf-8"?>
<sst xmlns="http://schemas.openxmlformats.org/spreadsheetml/2006/main" count="212" uniqueCount="183">
  <si>
    <t>Код</t>
  </si>
  <si>
    <t>ИНЖЕНЕРНОЕ ДЕЛО, ТЕХНОЛОГИИ И ТЕХНИЧЕСКИЕ НАУКИ</t>
  </si>
  <si>
    <t>08.00.00</t>
  </si>
  <si>
    <t>ТЕХНИКА И ТЕХНОЛОГИИ СТРОИТЕЛЬСТВА</t>
  </si>
  <si>
    <t>Строительство и эксплуатация зданий и сооружений</t>
  </si>
  <si>
    <t>Строительство и эксплуатация  автомобильных дорог и аэродромов</t>
  </si>
  <si>
    <t>08.02.07</t>
  </si>
  <si>
    <t>Монтаж и эксплуатация 
внутренних сантехнических устройств, кондиционирования воздуха и вентиляции</t>
  </si>
  <si>
    <t>08.02.09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</si>
  <si>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</si>
  <si>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</si>
  <si>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</si>
  <si>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</si>
  <si>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</si>
  <si>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</si>
  <si>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13.00.00</t>
  </si>
  <si>
    <t>ЭЛЕКТРО- И ТЕПЛОЭНЕРГЕТИКА</t>
  </si>
  <si>
    <t>13.02.02</t>
  </si>
  <si>
    <t>13.02.07</t>
  </si>
  <si>
    <t xml:space="preserve"> Электроснабжение (по отраслям)</t>
  </si>
  <si>
    <t>13.02.11</t>
  </si>
  <si>
    <t>15.00.00</t>
  </si>
  <si>
    <t>МАШИНОСТРОЕНИЕ</t>
  </si>
  <si>
    <t>18.00.00</t>
  </si>
  <si>
    <t>ХИМИЧЕСКИЕ ТЕХНОЛОГИИ</t>
  </si>
  <si>
    <t>19.00.00</t>
  </si>
  <si>
    <t>ПРОМЫШЛЕННАЯ ЭКОЛОГИЯ И БИОТЕХНОЛОГИИ</t>
  </si>
  <si>
    <t>Технология хлеба, кондитерских и макаронных изделий</t>
  </si>
  <si>
    <t>Технология мяса и мясных продуктов</t>
  </si>
  <si>
    <t>20.00.00</t>
  </si>
  <si>
    <t>ТЕХНОСФЕРНАЯ БЕЗОПАСНОСТЬ И ПРИРОДООБУСТРОЙСТВО</t>
  </si>
  <si>
    <t>20.02.01</t>
  </si>
  <si>
    <t>Рациональное использование природохозяйственных комплексов</t>
  </si>
  <si>
    <t>21.00.00</t>
  </si>
  <si>
    <t>ПРИКЛАДНАЯ ГЕОЛОГИЯ, ГОРНОЕ ДЕЛО, НЕФТЕГАЗОВОЕ ДЕЛО И ГЕОДЕЗИЯ</t>
  </si>
  <si>
    <t>Сооружение и эксплуатация газонефтепроводов и газонефтехранилищ</t>
  </si>
  <si>
    <t>21.02.08</t>
  </si>
  <si>
    <t>Прикладная геодезия</t>
  </si>
  <si>
    <t>22.00.00</t>
  </si>
  <si>
    <t>ТЕХНОЛОГИИ МАТЕРИАЛОВ</t>
  </si>
  <si>
    <t>Сварочное производство</t>
  </si>
  <si>
    <t>23.00.00</t>
  </si>
  <si>
    <t>ТЕХНИКА И ТЕХНОЛОГИИ НАЗЕМНОГО ТРАНСПОРТА</t>
  </si>
  <si>
    <t>23.02.04</t>
  </si>
  <si>
    <t>29.00.00</t>
  </si>
  <si>
    <t>ТЕХНОЛОГИИ ЛЕГКОЙ ПРОМЫШЛЕННОСТИ</t>
  </si>
  <si>
    <t>Конструирование, моделирование и технология швейных изделий</t>
  </si>
  <si>
    <t>33.00.00</t>
  </si>
  <si>
    <t>ФАРМАЦИЯ</t>
  </si>
  <si>
    <t>33.02.01</t>
  </si>
  <si>
    <t>СЕЛЬСКОЕ ХОЗЯЙСТВО И СЕЛЬСКОХОЗЯЙСТВЕННЫЕ НАУКИ</t>
  </si>
  <si>
    <t>35.00.00</t>
  </si>
  <si>
    <t>СЕЛЬСКОЕ, ЛЕСНОЕ И РЫБНОЕ ХОЗЯЙСТВО</t>
  </si>
  <si>
    <t>35.02.08</t>
  </si>
  <si>
    <t>Электрификация и автоматизация сельского хозяйства</t>
  </si>
  <si>
    <t>НАУКИ ОБ ОБЩЕСТВЕ</t>
  </si>
  <si>
    <t>38.00.00</t>
  </si>
  <si>
    <t>ЭКОНОМИКА И УПРАВЛЕНИЕ</t>
  </si>
  <si>
    <t>38.02.01</t>
  </si>
  <si>
    <t>Экономика и бухгалтерский учет</t>
  </si>
  <si>
    <t>38.02.05</t>
  </si>
  <si>
    <t>Товароведение и экспертиза качества потребительских товаров</t>
  </si>
  <si>
    <t>43.00.00</t>
  </si>
  <si>
    <t>СЕРВИС И ТУРИЗМ</t>
  </si>
  <si>
    <t>ОБРАЗОВАНИЕ И ПЕДАГОГИЧЕСКИЕ НАУКИ</t>
  </si>
  <si>
    <t>44.00.00</t>
  </si>
  <si>
    <t>44.02.01</t>
  </si>
  <si>
    <t>Дошкольное образование</t>
  </si>
  <si>
    <t>44.02.02</t>
  </si>
  <si>
    <t>Преподавание в начальных классах</t>
  </si>
  <si>
    <t>ГУМАНИТАРНЫЕ НАУКИ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</si>
  <si>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</si>
  <si>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</si>
  <si>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</si>
  <si>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</si>
  <si>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49.00.00</t>
  </si>
  <si>
    <t>ФИЗИЧЕСКАЯ КУЛЬТУРА И СПОРТ</t>
  </si>
  <si>
    <t>49.02.01</t>
  </si>
  <si>
    <t>Физическая культура</t>
  </si>
  <si>
    <t>ИСКУССТВО И КУЛЬТУРА</t>
  </si>
  <si>
    <t>53.00.00</t>
  </si>
  <si>
    <t>МУЗЫКАЛЬНОЕ ИСКУССТВО</t>
  </si>
  <si>
    <t>53.02.01</t>
  </si>
  <si>
    <t>Музыкальное образование</t>
  </si>
  <si>
    <t>ИТОГО</t>
  </si>
  <si>
    <t>очно</t>
  </si>
  <si>
    <t>заочно</t>
  </si>
  <si>
    <t>очно-заочно</t>
  </si>
  <si>
    <t>Полное наименование специальности</t>
  </si>
  <si>
    <t>всего</t>
  </si>
  <si>
    <t>08.01.06</t>
  </si>
  <si>
    <t>Мастер сухого строительства</t>
  </si>
  <si>
    <t>Мастер  общестроительных работ</t>
  </si>
  <si>
    <t>Мастер по обработке цифровой информации</t>
  </si>
  <si>
    <t>Монтажник радиоэлектронной аппаратуры и приборов</t>
  </si>
  <si>
    <t>13.01.10</t>
  </si>
  <si>
    <t>Электромонтер по ремонту и обслуживанию электрооборудования</t>
  </si>
  <si>
    <t>Оператор нефтепереработки</t>
  </si>
  <si>
    <t>Повар, кондитер</t>
  </si>
  <si>
    <t>23.01.06</t>
  </si>
  <si>
    <t>Машинист дорожных и строительных машин</t>
  </si>
  <si>
    <t>23.01.07</t>
  </si>
  <si>
    <t>Машинист крана (крановщик)</t>
  </si>
  <si>
    <t>Портной</t>
  </si>
  <si>
    <t>35.01.13</t>
  </si>
  <si>
    <t>Тракторист-машинист  сельскохозяйственного  производства</t>
  </si>
  <si>
    <t>35.01.14</t>
  </si>
  <si>
    <t>Мастер по техническому обслуживанию и ремонту машинно-тракторного парка</t>
  </si>
  <si>
    <t>54.00.00</t>
  </si>
  <si>
    <t>ИЗОБРАЗИТЕЛЬНОЕ И ПРИКЛАДНЫЕ ВИДЫ ИСКУССТВ</t>
  </si>
  <si>
    <t>Полное наименование профессии</t>
  </si>
  <si>
    <t>Мастер по обслуживанию магистральных трубопроводов</t>
  </si>
  <si>
    <t>35.02.03</t>
  </si>
  <si>
    <t>Технология деревообработки</t>
  </si>
  <si>
    <t>38.02.03</t>
  </si>
  <si>
    <t>Фармация</t>
  </si>
  <si>
    <t>Операционная деятельность в логистике</t>
  </si>
  <si>
    <t>Сварщик  (ручной и частично механизированной сварки (наплавки)</t>
  </si>
  <si>
    <t>54.02.01</t>
  </si>
  <si>
    <t>Дизайн (по отраслям)</t>
  </si>
  <si>
    <t>Монтаж, техническое обслуживание и ремонт электронных приборов и устройств</t>
  </si>
  <si>
    <t>Оснащение средствами автоматизации технологических процессов и производств (по отраслям)</t>
  </si>
  <si>
    <t>43.02.15</t>
  </si>
  <si>
    <t>Поварское и кондитерское дело</t>
  </si>
  <si>
    <t>новые специальности по ФГОС+++</t>
  </si>
  <si>
    <t>43.01.09</t>
  </si>
  <si>
    <t>новые профессии по ФГОС+++</t>
  </si>
  <si>
    <t>Монтаж, наладка и эксплуатация электрооборудования промышленных и гражданских зданий</t>
  </si>
  <si>
    <t>Теплоснабжение и теплотехническое оборудование</t>
  </si>
  <si>
    <t>Техническая эксплуатация и обслуживание электрического и электромеханического оборудования (по отраслям)</t>
  </si>
  <si>
    <t>Сетевое и системное администрирование</t>
  </si>
  <si>
    <t>Информационные системы и программирование</t>
  </si>
  <si>
    <t>Инфокоммуникационные сети и системы связи</t>
  </si>
  <si>
    <t>Монтаж, техническое обслуживание и ремонт промышленного оборудования</t>
  </si>
  <si>
    <t>Технология аналитического контроля химических соединений</t>
  </si>
  <si>
    <t>Пожарная безопасность</t>
  </si>
  <si>
    <t>Техническое обслуживание и ремонт двигателей, систем и агрегатов автомобилей</t>
  </si>
  <si>
    <t>27.00.00</t>
  </si>
  <si>
    <t>УПРАВЛЕНИЕ В ТЕХНИЧЕСКИХ СИСТЕМАХ</t>
  </si>
  <si>
    <t>35.02.16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</si>
  <si>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</si>
  <si>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</si>
  <si>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</si>
  <si>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Оператор станков с программным управлением</t>
  </si>
  <si>
    <t>Мастер по ремонту и обслуживанию автомобилей</t>
  </si>
  <si>
    <t>43.02.13</t>
  </si>
  <si>
    <t>Технология парикмахерского искусства</t>
  </si>
  <si>
    <t>Дефектоскопист</t>
  </si>
  <si>
    <t>54.01.20</t>
  </si>
  <si>
    <t>Графический дизайнер</t>
  </si>
  <si>
    <t>Управление, эксплуатация и обслуживание многоквартирного дома</t>
  </si>
  <si>
    <t>Химическая технология органических веществ</t>
  </si>
  <si>
    <t>Объемы контрольных цифр приема, ед.</t>
  </si>
  <si>
    <t>Объемы контрольных цифр приема на очное обучение, ед.</t>
  </si>
  <si>
    <t xml:space="preserve"> </t>
  </si>
  <si>
    <t>Электромонтажник электрических сетей и электрооборудования</t>
  </si>
  <si>
    <t>Лаборант-эколог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</si>
  <si>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</si>
  <si>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Технология машиностроения</t>
  </si>
  <si>
    <t>35.02.06</t>
  </si>
  <si>
    <t>Технология производства и переработки сельскохозяйственной продукции</t>
  </si>
  <si>
    <t>Утверждены                                                  приказом Минобразования Чувашии                                                        от 31.01.2022 № 144                         (приложение № 2)</t>
  </si>
  <si>
    <t>Объемы контрольных цифр приема граждан для обучения по образовательным программам среднего профессионального образования - программам подготовки специалистов среднего звена на 2023  год</t>
  </si>
  <si>
    <t>Наладчик аппаратного и программного обеспечения</t>
  </si>
  <si>
    <t>Объемы контрольных цифр приема граждан для обучения по образовательным программам среднего профессионального образования - программам подготовки квалифицированных рабочих, служащих на 2023 год</t>
  </si>
  <si>
    <t xml:space="preserve">07.00.00 </t>
  </si>
  <si>
    <t>АРХИТЕКТУРА</t>
  </si>
  <si>
    <t>07.02.01</t>
  </si>
  <si>
    <t>Архитектура</t>
  </si>
  <si>
    <t xml:space="preserve">Обеспечение информационной безопасности телекоммуникационных систем </t>
  </si>
  <si>
    <t xml:space="preserve">Обеспечение информационной безопасности автоматизированных систем </t>
  </si>
  <si>
    <t>Техническое обслуживание и ремонт систем вентиляции и кондиционирования</t>
  </si>
  <si>
    <t>20.02.02</t>
  </si>
  <si>
    <t>Защита в чрезвычайных ситуациях</t>
  </si>
  <si>
    <t xml:space="preserve">Управление качеством продукции, процессов и услуг (по отраслям) </t>
  </si>
  <si>
    <t>36.00.00</t>
  </si>
  <si>
    <t>36.02.01</t>
  </si>
  <si>
    <t>Ветеринария</t>
  </si>
  <si>
    <t>ВЕТЕРИНАРИЯ И ЗООТЕХНИЯ</t>
  </si>
  <si>
    <t xml:space="preserve"> Эксплуатация и ремонт сельскохозяйственной техники и оборудования</t>
  </si>
  <si>
    <t>Мехатроника и мобильная робототехника 
(по отраслям)</t>
  </si>
  <si>
    <t>Техническая эксплуатация подъемно-транспортных, дорожных, строительных машин и оборудования 
(по отраслям)</t>
  </si>
  <si>
    <t>Утверждены 
приказом Минобразования Чувашии                                                        от 31.01.2022 № 144                                                        (приложение №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</si>
</sst>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 applyBorder="1" applyAlignment="1">
      <alignment vertical="top" wrapText="1"/>
    </xf>
    <xf numFmtId="0" fontId="0" fillId="3" borderId="0" xfId="0" applyFill="1"/>
    <xf numFmtId="0" fontId="0" fillId="4" borderId="0" xfId="0" applyFill="1" applyBorder="1"/>
    <xf numFmtId="0" fontId="2" fillId="2" borderId="0" xfId="0" applyFont="1" applyFill="1"/>
    <xf numFmtId="0" fontId="3" fillId="0" borderId="0" xfId="0" applyFont="1"/>
    <xf numFmtId="16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/>
    </xf>
    <xf numFmtId="0" fontId="4" fillId="2" borderId="0" xfId="0" applyFont="1" applyFill="1"/>
    <xf numFmtId="0" fontId="3" fillId="4" borderId="3" xfId="0" applyFont="1" applyFill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164" fontId="4" fillId="4" borderId="3" xfId="0" applyNumberFormat="1" applyFont="1" applyFill="1" applyBorder="1" applyAlignment="1">
      <alignment horizontal="left" vertical="center"/>
    </xf>
    <xf numFmtId="0" fontId="3" fillId="4" borderId="0" xfId="0" applyFont="1" applyFill="1"/>
    <xf numFmtId="164" fontId="4" fillId="4" borderId="2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left" vertical="center"/>
    </xf>
    <xf numFmtId="164" fontId="1" fillId="4" borderId="3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5E0EC"/>
      <color rgb="FFDBCE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view="pageBreakPreview" zoomScale="82" zoomScaleNormal="100" zoomScaleSheetLayoutView="82" workbookViewId="0">
      <pane ySplit="4" topLeftCell="A5" activePane="bottomLeft" state="frozen"/>
      <selection pane="bottomLeft" activeCell="E87" sqref="E87"/>
    </sheetView>
  </sheetViews>
  <sheetFormatPr defaultRowHeight="15" x14ac:dyDescent="0.25"/>
  <cols>
    <col min="1" max="1" width="12.7109375" customWidth="1"/>
    <col min="2" max="2" width="52.28515625" customWidth="1"/>
    <col min="6" max="6" width="12.7109375" customWidth="1"/>
  </cols>
  <sheetData>
    <row r="1" spans="1:30" ht="57.6" customHeight="1" x14ac:dyDescent="0.25">
      <c r="A1" s="6"/>
      <c r="B1" s="6"/>
      <c r="C1" s="42" t="s">
        <v>182</v>
      </c>
      <c r="D1" s="43"/>
      <c r="E1" s="43"/>
      <c r="F1" s="43"/>
    </row>
    <row r="2" spans="1:30" ht="34.15" customHeight="1" x14ac:dyDescent="0.25">
      <c r="A2" s="44" t="s">
        <v>162</v>
      </c>
      <c r="B2" s="44"/>
      <c r="C2" s="44"/>
      <c r="D2" s="44"/>
      <c r="E2" s="44"/>
      <c r="F2" s="44"/>
    </row>
    <row r="3" spans="1:30" ht="28.15" customHeight="1" x14ac:dyDescent="0.25">
      <c r="A3" s="51" t="s">
        <v>0</v>
      </c>
      <c r="B3" s="51" t="s">
        <v>88</v>
      </c>
      <c r="C3" s="47" t="s">
        <v>152</v>
      </c>
      <c r="D3" s="48"/>
      <c r="E3" s="48"/>
      <c r="F3" s="49"/>
    </row>
    <row r="4" spans="1:30" ht="17.45" customHeight="1" x14ac:dyDescent="0.25">
      <c r="A4" s="52"/>
      <c r="B4" s="52"/>
      <c r="C4" s="16" t="s">
        <v>89</v>
      </c>
      <c r="D4" s="14" t="s">
        <v>85</v>
      </c>
      <c r="E4" s="14" t="s">
        <v>86</v>
      </c>
      <c r="F4" s="14" t="s">
        <v>87</v>
      </c>
    </row>
    <row r="5" spans="1:30" ht="34.5" customHeight="1" x14ac:dyDescent="0.25">
      <c r="A5" s="45" t="s">
        <v>1</v>
      </c>
      <c r="B5" s="53"/>
      <c r="C5" s="31">
        <f>C6+C8+C14+C17+C20+C23+C27+C33+C36+C39+C43+C46+C48+C51+C53+C55</f>
        <v>2775</v>
      </c>
      <c r="D5" s="31">
        <f>D6+D8+D14+D17+D20+D23+D27+D33+D36+D39+D43+D46+D48+D51+D53+D55</f>
        <v>2600</v>
      </c>
      <c r="E5" s="31">
        <f>SUM(E8,E14,E17,E20,E23,E27,E33,E36,E39,E43,E46,E48,E53,E55)</f>
        <v>175</v>
      </c>
      <c r="F5" s="31">
        <f>SUM(F8,F14,F17,F20,F23,F27,F33,F36,F39,F43,F46,F48,F53,F55)</f>
        <v>0</v>
      </c>
    </row>
    <row r="6" spans="1:30" ht="18.75" customHeight="1" x14ac:dyDescent="0.25">
      <c r="A6" s="31" t="s">
        <v>165</v>
      </c>
      <c r="B6" s="32" t="s">
        <v>166</v>
      </c>
      <c r="C6" s="31">
        <v>50</v>
      </c>
      <c r="D6" s="31">
        <v>50</v>
      </c>
      <c r="E6" s="31">
        <v>0</v>
      </c>
      <c r="F6" s="31">
        <v>0</v>
      </c>
    </row>
    <row r="7" spans="1:30" ht="17.25" customHeight="1" x14ac:dyDescent="0.25">
      <c r="A7" s="36" t="s">
        <v>167</v>
      </c>
      <c r="B7" s="8" t="s">
        <v>168</v>
      </c>
      <c r="C7" s="12">
        <v>50</v>
      </c>
      <c r="D7" s="12">
        <v>50</v>
      </c>
      <c r="E7" s="12">
        <v>0</v>
      </c>
      <c r="F7" s="12">
        <v>0</v>
      </c>
    </row>
    <row r="8" spans="1:30" ht="20.25" customHeight="1" x14ac:dyDescent="0.25">
      <c r="A8" s="16" t="s">
        <v>2</v>
      </c>
      <c r="B8" s="40" t="s">
        <v>3</v>
      </c>
      <c r="C8" s="31">
        <f>SUM(C9:C13)</f>
        <v>650</v>
      </c>
      <c r="D8" s="31">
        <f>SUM(D9:D13)</f>
        <v>550</v>
      </c>
      <c r="E8" s="31">
        <f t="shared" ref="E8:F8" si="0">SUM(E9:E13)</f>
        <v>100</v>
      </c>
      <c r="F8" s="31">
        <f t="shared" si="0"/>
        <v>0</v>
      </c>
    </row>
    <row r="9" spans="1:30" s="3" customFormat="1" ht="22.5" customHeight="1" x14ac:dyDescent="0.25">
      <c r="A9" s="7">
        <v>36930</v>
      </c>
      <c r="B9" s="8" t="s">
        <v>4</v>
      </c>
      <c r="C9" s="12">
        <v>400</v>
      </c>
      <c r="D9" s="14">
        <v>325</v>
      </c>
      <c r="E9" s="14">
        <v>75</v>
      </c>
      <c r="F9" s="14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" customFormat="1" ht="31.5" x14ac:dyDescent="0.25">
      <c r="A10" s="7">
        <v>38391</v>
      </c>
      <c r="B10" s="8" t="s">
        <v>5</v>
      </c>
      <c r="C10" s="12">
        <f t="shared" ref="C10:C13" si="1">SUM(D10:F10)</f>
        <v>25</v>
      </c>
      <c r="D10" s="14">
        <v>25</v>
      </c>
      <c r="E10" s="14">
        <v>0</v>
      </c>
      <c r="F10" s="14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3" customFormat="1" ht="47.25" x14ac:dyDescent="0.25">
      <c r="A11" s="7" t="s">
        <v>6</v>
      </c>
      <c r="B11" s="8" t="s">
        <v>7</v>
      </c>
      <c r="C11" s="12">
        <f t="shared" si="1"/>
        <v>50</v>
      </c>
      <c r="D11" s="14">
        <v>50</v>
      </c>
      <c r="E11" s="14">
        <v>0</v>
      </c>
      <c r="F11" s="14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3" customFormat="1" ht="47.25" x14ac:dyDescent="0.25">
      <c r="A12" s="7" t="s">
        <v>8</v>
      </c>
      <c r="B12" s="8" t="s">
        <v>127</v>
      </c>
      <c r="C12" s="12">
        <v>100</v>
      </c>
      <c r="D12" s="14">
        <v>100</v>
      </c>
      <c r="E12" s="14">
        <v>0</v>
      </c>
      <c r="F12" s="14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" customFormat="1" ht="31.5" x14ac:dyDescent="0.25">
      <c r="A13" s="7">
        <v>40582</v>
      </c>
      <c r="B13" s="8" t="s">
        <v>150</v>
      </c>
      <c r="C13" s="12">
        <f t="shared" si="1"/>
        <v>75</v>
      </c>
      <c r="D13" s="14">
        <v>50</v>
      </c>
      <c r="E13" s="14">
        <v>25</v>
      </c>
      <c r="F13" s="14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31.5" x14ac:dyDescent="0.25">
      <c r="A14" s="13" t="s">
        <v>9</v>
      </c>
      <c r="B14" s="39" t="s">
        <v>10</v>
      </c>
      <c r="C14" s="30">
        <f>SUM(D14:F14)</f>
        <v>400</v>
      </c>
      <c r="D14" s="31">
        <f>SUM(D15:D16)</f>
        <v>400</v>
      </c>
      <c r="E14" s="31">
        <f>SUM(E15:E16)</f>
        <v>0</v>
      </c>
      <c r="F14" s="31">
        <f>SUM(F15:F16)</f>
        <v>0</v>
      </c>
    </row>
    <row r="15" spans="1:30" ht="15.75" x14ac:dyDescent="0.25">
      <c r="A15" s="21">
        <v>38757</v>
      </c>
      <c r="B15" s="22" t="s">
        <v>130</v>
      </c>
      <c r="C15" s="11">
        <f t="shared" ref="C15:C16" si="2">SUM(D15:F15)</f>
        <v>125</v>
      </c>
      <c r="D15" s="14">
        <v>125</v>
      </c>
      <c r="E15" s="14">
        <v>0</v>
      </c>
      <c r="F15" s="14">
        <v>0</v>
      </c>
    </row>
    <row r="16" spans="1:30" ht="15.75" x14ac:dyDescent="0.25">
      <c r="A16" s="21">
        <v>39122</v>
      </c>
      <c r="B16" s="22" t="s">
        <v>131</v>
      </c>
      <c r="C16" s="11">
        <f t="shared" si="2"/>
        <v>275</v>
      </c>
      <c r="D16" s="14">
        <v>275</v>
      </c>
      <c r="E16" s="14">
        <v>0</v>
      </c>
      <c r="F16" s="14">
        <v>0</v>
      </c>
    </row>
    <row r="17" spans="1:6" ht="15.75" x14ac:dyDescent="0.25">
      <c r="A17" s="13" t="s">
        <v>11</v>
      </c>
      <c r="B17" s="39" t="s">
        <v>12</v>
      </c>
      <c r="C17" s="30">
        <f>C18+C19</f>
        <v>75</v>
      </c>
      <c r="D17" s="30">
        <f t="shared" ref="D17:F17" si="3">D18+D19</f>
        <v>75</v>
      </c>
      <c r="E17" s="30">
        <f t="shared" si="3"/>
        <v>0</v>
      </c>
      <c r="F17" s="30">
        <f t="shared" si="3"/>
        <v>0</v>
      </c>
    </row>
    <row r="18" spans="1:6" ht="31.5" x14ac:dyDescent="0.25">
      <c r="A18" s="7">
        <v>38027</v>
      </c>
      <c r="B18" s="38" t="s">
        <v>169</v>
      </c>
      <c r="C18" s="12">
        <v>50</v>
      </c>
      <c r="D18" s="14">
        <v>50</v>
      </c>
      <c r="E18" s="14">
        <v>0</v>
      </c>
      <c r="F18" s="14">
        <v>0</v>
      </c>
    </row>
    <row r="19" spans="1:6" ht="31.5" x14ac:dyDescent="0.25">
      <c r="A19" s="7">
        <v>38393</v>
      </c>
      <c r="B19" s="38" t="s">
        <v>170</v>
      </c>
      <c r="C19" s="12">
        <v>25</v>
      </c>
      <c r="D19" s="14">
        <v>25</v>
      </c>
      <c r="E19" s="14">
        <v>0</v>
      </c>
      <c r="F19" s="14">
        <v>0</v>
      </c>
    </row>
    <row r="20" spans="1:6" ht="31.5" x14ac:dyDescent="0.25">
      <c r="A20" s="13" t="s">
        <v>13</v>
      </c>
      <c r="B20" s="39" t="s">
        <v>14</v>
      </c>
      <c r="C20" s="31">
        <f>SUM(D20:F20)</f>
        <v>100</v>
      </c>
      <c r="D20" s="31">
        <f>SUM(D21:D22)</f>
        <v>100</v>
      </c>
      <c r="E20" s="31">
        <f>SUM(E21:E22)</f>
        <v>0</v>
      </c>
      <c r="F20" s="31">
        <f>SUM(F21:F22)</f>
        <v>0</v>
      </c>
    </row>
    <row r="21" spans="1:6" ht="15.75" x14ac:dyDescent="0.25">
      <c r="A21" s="21">
        <v>42046</v>
      </c>
      <c r="B21" s="10" t="s">
        <v>132</v>
      </c>
      <c r="C21" s="11">
        <f>SUM(D21:F21)</f>
        <v>50</v>
      </c>
      <c r="D21" s="14">
        <v>50</v>
      </c>
      <c r="E21" s="14">
        <v>0</v>
      </c>
      <c r="F21" s="14">
        <v>0</v>
      </c>
    </row>
    <row r="22" spans="1:6" ht="31.5" x14ac:dyDescent="0.25">
      <c r="A22" s="21">
        <v>42411</v>
      </c>
      <c r="B22" s="10" t="s">
        <v>120</v>
      </c>
      <c r="C22" s="11">
        <f t="shared" ref="C22" si="4">SUM(D22:F22)</f>
        <v>50</v>
      </c>
      <c r="D22" s="14">
        <v>50</v>
      </c>
      <c r="E22" s="14">
        <v>0</v>
      </c>
      <c r="F22" s="14">
        <v>0</v>
      </c>
    </row>
    <row r="23" spans="1:6" ht="15.75" x14ac:dyDescent="0.25">
      <c r="A23" s="13" t="s">
        <v>15</v>
      </c>
      <c r="B23" s="39" t="s">
        <v>16</v>
      </c>
      <c r="C23" s="30">
        <f t="shared" ref="C23:F23" si="5">SUM(C24:C26)</f>
        <v>250</v>
      </c>
      <c r="D23" s="31">
        <f t="shared" si="5"/>
        <v>250</v>
      </c>
      <c r="E23" s="31">
        <f t="shared" si="5"/>
        <v>0</v>
      </c>
      <c r="F23" s="31">
        <f t="shared" si="5"/>
        <v>0</v>
      </c>
    </row>
    <row r="24" spans="1:6" ht="21.75" customHeight="1" x14ac:dyDescent="0.25">
      <c r="A24" s="7" t="s">
        <v>17</v>
      </c>
      <c r="B24" s="8" t="s">
        <v>128</v>
      </c>
      <c r="C24" s="12">
        <f>SUM(D24:F24)</f>
        <v>50</v>
      </c>
      <c r="D24" s="14">
        <v>50</v>
      </c>
      <c r="E24" s="14">
        <v>0</v>
      </c>
      <c r="F24" s="14">
        <v>0</v>
      </c>
    </row>
    <row r="25" spans="1:6" ht="15.75" x14ac:dyDescent="0.25">
      <c r="A25" s="7" t="s">
        <v>18</v>
      </c>
      <c r="B25" s="8" t="s">
        <v>19</v>
      </c>
      <c r="C25" s="12">
        <f t="shared" ref="C25:C26" si="6">SUM(D25:F25)</f>
        <v>50</v>
      </c>
      <c r="D25" s="14">
        <v>50</v>
      </c>
      <c r="E25" s="14">
        <v>0</v>
      </c>
      <c r="F25" s="14">
        <v>0</v>
      </c>
    </row>
    <row r="26" spans="1:6" ht="51" customHeight="1" x14ac:dyDescent="0.25">
      <c r="A26" s="7" t="s">
        <v>20</v>
      </c>
      <c r="B26" s="8" t="s">
        <v>129</v>
      </c>
      <c r="C26" s="12">
        <f t="shared" si="6"/>
        <v>150</v>
      </c>
      <c r="D26" s="14">
        <v>150</v>
      </c>
      <c r="E26" s="14">
        <v>0</v>
      </c>
      <c r="F26" s="14">
        <v>0</v>
      </c>
    </row>
    <row r="27" spans="1:6" ht="15.75" x14ac:dyDescent="0.25">
      <c r="A27" s="13" t="s">
        <v>21</v>
      </c>
      <c r="B27" s="39" t="s">
        <v>22</v>
      </c>
      <c r="C27" s="30">
        <f>SUM(C28:C32)</f>
        <v>325</v>
      </c>
      <c r="D27" s="31">
        <f>SUM(D28:D32)</f>
        <v>325</v>
      </c>
      <c r="E27" s="31">
        <f>SUM(E28:E32)</f>
        <v>0</v>
      </c>
      <c r="F27" s="31">
        <f>SUM(F30:F32)</f>
        <v>0</v>
      </c>
    </row>
    <row r="28" spans="1:6" ht="15.75" x14ac:dyDescent="0.25">
      <c r="A28" s="7">
        <v>39493</v>
      </c>
      <c r="B28" s="8" t="s">
        <v>158</v>
      </c>
      <c r="C28" s="12">
        <f t="shared" ref="C28" si="7">SUM(D28:F28)</f>
        <v>75</v>
      </c>
      <c r="D28" s="14">
        <v>75</v>
      </c>
      <c r="E28" s="14">
        <v>0</v>
      </c>
      <c r="F28" s="14">
        <v>0</v>
      </c>
    </row>
    <row r="29" spans="1:6" ht="31.5" x14ac:dyDescent="0.25">
      <c r="A29" s="7">
        <v>40224</v>
      </c>
      <c r="B29" s="8" t="s">
        <v>180</v>
      </c>
      <c r="C29" s="12">
        <v>25</v>
      </c>
      <c r="D29" s="14">
        <v>25</v>
      </c>
      <c r="E29" s="14">
        <v>0</v>
      </c>
      <c r="F29" s="14"/>
    </row>
    <row r="30" spans="1:6" ht="36.75" customHeight="1" x14ac:dyDescent="0.25">
      <c r="A30" s="9">
        <v>40954</v>
      </c>
      <c r="B30" s="10" t="s">
        <v>133</v>
      </c>
      <c r="C30" s="12">
        <f t="shared" ref="C30" si="8">SUM(D30:F30)</f>
        <v>100</v>
      </c>
      <c r="D30" s="14">
        <v>100</v>
      </c>
      <c r="E30" s="14">
        <v>0</v>
      </c>
      <c r="F30" s="14">
        <v>0</v>
      </c>
    </row>
    <row r="31" spans="1:6" ht="36.75" customHeight="1" x14ac:dyDescent="0.25">
      <c r="A31" s="9">
        <v>41320</v>
      </c>
      <c r="B31" s="10" t="s">
        <v>171</v>
      </c>
      <c r="C31" s="11">
        <v>25</v>
      </c>
      <c r="D31" s="14">
        <v>25</v>
      </c>
      <c r="E31" s="14">
        <v>0</v>
      </c>
      <c r="F31" s="14"/>
    </row>
    <row r="32" spans="1:6" ht="47.25" x14ac:dyDescent="0.25">
      <c r="A32" s="21">
        <v>41685</v>
      </c>
      <c r="B32" s="10" t="s">
        <v>121</v>
      </c>
      <c r="C32" s="11">
        <f t="shared" ref="C32" si="9">SUM(D32:F32)</f>
        <v>100</v>
      </c>
      <c r="D32" s="14">
        <v>100</v>
      </c>
      <c r="E32" s="14">
        <v>0</v>
      </c>
      <c r="F32" s="14">
        <v>0</v>
      </c>
    </row>
    <row r="33" spans="1:6" ht="15.75" x14ac:dyDescent="0.25">
      <c r="A33" s="13" t="s">
        <v>23</v>
      </c>
      <c r="B33" s="39" t="s">
        <v>24</v>
      </c>
      <c r="C33" s="30">
        <f t="shared" ref="C33:F33" si="10">SUM(C35+C34)</f>
        <v>75</v>
      </c>
      <c r="D33" s="31">
        <f t="shared" si="10"/>
        <v>50</v>
      </c>
      <c r="E33" s="31">
        <f t="shared" si="10"/>
        <v>25</v>
      </c>
      <c r="F33" s="31">
        <f t="shared" si="10"/>
        <v>0</v>
      </c>
    </row>
    <row r="34" spans="1:6" ht="15.75" x14ac:dyDescent="0.25">
      <c r="A34" s="7">
        <v>38766</v>
      </c>
      <c r="B34" s="8" t="s">
        <v>151</v>
      </c>
      <c r="C34" s="12">
        <f>SUM(D34:F34)</f>
        <v>50</v>
      </c>
      <c r="D34" s="14">
        <v>25</v>
      </c>
      <c r="E34" s="14">
        <v>25</v>
      </c>
      <c r="F34" s="14">
        <v>0</v>
      </c>
    </row>
    <row r="35" spans="1:6" ht="31.5" x14ac:dyDescent="0.25">
      <c r="A35" s="9">
        <v>40957</v>
      </c>
      <c r="B35" s="10" t="s">
        <v>134</v>
      </c>
      <c r="C35" s="12">
        <f>SUM(D35:F35)</f>
        <v>25</v>
      </c>
      <c r="D35" s="14">
        <v>25</v>
      </c>
      <c r="E35" s="14">
        <v>0</v>
      </c>
      <c r="F35" s="14">
        <v>0</v>
      </c>
    </row>
    <row r="36" spans="1:6" ht="31.5" x14ac:dyDescent="0.25">
      <c r="A36" s="13" t="s">
        <v>25</v>
      </c>
      <c r="B36" s="39" t="s">
        <v>26</v>
      </c>
      <c r="C36" s="30">
        <f>SUM(C37:C38)</f>
        <v>75</v>
      </c>
      <c r="D36" s="31">
        <f>SUM(D37:D38)</f>
        <v>75</v>
      </c>
      <c r="E36" s="31">
        <f>SUM(E37:E38)</f>
        <v>0</v>
      </c>
      <c r="F36" s="31">
        <f>SUM(F37:F38)</f>
        <v>0</v>
      </c>
    </row>
    <row r="37" spans="1:6" ht="31.5" x14ac:dyDescent="0.25">
      <c r="A37" s="7">
        <v>37671</v>
      </c>
      <c r="B37" s="8" t="s">
        <v>27</v>
      </c>
      <c r="C37" s="11">
        <v>50</v>
      </c>
      <c r="D37" s="14">
        <v>50</v>
      </c>
      <c r="E37" s="14">
        <v>0</v>
      </c>
      <c r="F37" s="14">
        <v>0</v>
      </c>
    </row>
    <row r="38" spans="1:6" ht="15.75" x14ac:dyDescent="0.25">
      <c r="A38" s="7">
        <v>39497</v>
      </c>
      <c r="B38" s="8" t="s">
        <v>28</v>
      </c>
      <c r="C38" s="11">
        <f t="shared" ref="C38" si="11">SUM(D38:F38)</f>
        <v>25</v>
      </c>
      <c r="D38" s="14">
        <v>25</v>
      </c>
      <c r="E38" s="14">
        <v>0</v>
      </c>
      <c r="F38" s="14">
        <v>0</v>
      </c>
    </row>
    <row r="39" spans="1:6" ht="31.5" x14ac:dyDescent="0.25">
      <c r="A39" s="13" t="s">
        <v>29</v>
      </c>
      <c r="B39" s="39" t="s">
        <v>30</v>
      </c>
      <c r="C39" s="30">
        <v>150</v>
      </c>
      <c r="D39" s="31">
        <v>150</v>
      </c>
      <c r="E39" s="31">
        <f>SUM(E42+E40)</f>
        <v>0</v>
      </c>
      <c r="F39" s="31">
        <f>SUM(F42+F40)</f>
        <v>0</v>
      </c>
    </row>
    <row r="40" spans="1:6" ht="31.5" x14ac:dyDescent="0.25">
      <c r="A40" s="7" t="s">
        <v>31</v>
      </c>
      <c r="B40" s="8" t="s">
        <v>32</v>
      </c>
      <c r="C40" s="12">
        <f>SUM(D40:F40)</f>
        <v>25</v>
      </c>
      <c r="D40" s="14">
        <v>25</v>
      </c>
      <c r="E40" s="14">
        <v>0</v>
      </c>
      <c r="F40" s="14">
        <v>0</v>
      </c>
    </row>
    <row r="41" spans="1:6" ht="15.75" x14ac:dyDescent="0.25">
      <c r="A41" s="7" t="s">
        <v>172</v>
      </c>
      <c r="B41" s="8" t="s">
        <v>173</v>
      </c>
      <c r="C41" s="12">
        <v>50</v>
      </c>
      <c r="D41" s="14">
        <v>50</v>
      </c>
      <c r="E41" s="14">
        <v>0</v>
      </c>
      <c r="F41" s="14">
        <v>0</v>
      </c>
    </row>
    <row r="42" spans="1:6" ht="15.75" x14ac:dyDescent="0.25">
      <c r="A42" s="7">
        <v>38037</v>
      </c>
      <c r="B42" s="8" t="s">
        <v>135</v>
      </c>
      <c r="C42" s="12">
        <v>75</v>
      </c>
      <c r="D42" s="14">
        <v>75</v>
      </c>
      <c r="E42" s="14">
        <v>0</v>
      </c>
      <c r="F42" s="14">
        <v>0</v>
      </c>
    </row>
    <row r="43" spans="1:6" ht="31.5" x14ac:dyDescent="0.25">
      <c r="A43" s="13" t="s">
        <v>33</v>
      </c>
      <c r="B43" s="39" t="s">
        <v>34</v>
      </c>
      <c r="C43" s="30">
        <f>SUM(C44:C45)</f>
        <v>75</v>
      </c>
      <c r="D43" s="31">
        <f>SUM(D44:D45)</f>
        <v>75</v>
      </c>
      <c r="E43" s="31">
        <f>SUM(E44:E45)</f>
        <v>0</v>
      </c>
      <c r="F43" s="31">
        <f>SUM(F44:F45)</f>
        <v>0</v>
      </c>
    </row>
    <row r="44" spans="1:6" ht="31.5" x14ac:dyDescent="0.25">
      <c r="A44" s="7">
        <v>37673</v>
      </c>
      <c r="B44" s="8" t="s">
        <v>35</v>
      </c>
      <c r="C44" s="12">
        <f>SUM(D44:F44)</f>
        <v>25</v>
      </c>
      <c r="D44" s="14">
        <v>25</v>
      </c>
      <c r="E44" s="14">
        <v>0</v>
      </c>
      <c r="F44" s="14">
        <v>0</v>
      </c>
    </row>
    <row r="45" spans="1:6" ht="15.75" x14ac:dyDescent="0.25">
      <c r="A45" s="7" t="s">
        <v>36</v>
      </c>
      <c r="B45" s="8" t="s">
        <v>37</v>
      </c>
      <c r="C45" s="12">
        <f t="shared" ref="C45" si="12">SUM(D45:F45)</f>
        <v>50</v>
      </c>
      <c r="D45" s="14">
        <v>50</v>
      </c>
      <c r="E45" s="14">
        <v>0</v>
      </c>
      <c r="F45" s="14">
        <v>0</v>
      </c>
    </row>
    <row r="46" spans="1:6" ht="15.75" x14ac:dyDescent="0.25">
      <c r="A46" s="13" t="s">
        <v>38</v>
      </c>
      <c r="B46" s="39" t="s">
        <v>39</v>
      </c>
      <c r="C46" s="30">
        <f t="shared" ref="C46:F46" si="13">SUM(C47:C47)</f>
        <v>100</v>
      </c>
      <c r="D46" s="31">
        <f t="shared" si="13"/>
        <v>100</v>
      </c>
      <c r="E46" s="31">
        <f t="shared" si="13"/>
        <v>0</v>
      </c>
      <c r="F46" s="31">
        <f t="shared" si="13"/>
        <v>0</v>
      </c>
    </row>
    <row r="47" spans="1:6" ht="15.75" x14ac:dyDescent="0.25">
      <c r="A47" s="7">
        <v>38770</v>
      </c>
      <c r="B47" s="8" t="s">
        <v>40</v>
      </c>
      <c r="C47" s="11">
        <f>SUM(D47:F47)</f>
        <v>100</v>
      </c>
      <c r="D47" s="14">
        <v>100</v>
      </c>
      <c r="E47" s="14">
        <v>0</v>
      </c>
      <c r="F47" s="14">
        <v>0</v>
      </c>
    </row>
    <row r="48" spans="1:6" ht="31.5" x14ac:dyDescent="0.25">
      <c r="A48" s="13" t="s">
        <v>41</v>
      </c>
      <c r="B48" s="39" t="s">
        <v>42</v>
      </c>
      <c r="C48" s="30">
        <f>SUM(C49:C50)</f>
        <v>325</v>
      </c>
      <c r="D48" s="31">
        <f>SUM(D49:D50)</f>
        <v>275</v>
      </c>
      <c r="E48" s="31">
        <f>SUM(E49:E50)</f>
        <v>50</v>
      </c>
      <c r="F48" s="31">
        <f>SUM(F49:F50)</f>
        <v>0</v>
      </c>
    </row>
    <row r="49" spans="1:6" ht="51.75" customHeight="1" x14ac:dyDescent="0.25">
      <c r="A49" s="7" t="s">
        <v>43</v>
      </c>
      <c r="B49" s="8" t="s">
        <v>181</v>
      </c>
      <c r="C49" s="12">
        <f t="shared" ref="C49" si="14">SUM(D49:F49)</f>
        <v>100</v>
      </c>
      <c r="D49" s="14">
        <v>75</v>
      </c>
      <c r="E49" s="14">
        <v>25</v>
      </c>
      <c r="F49" s="14">
        <v>0</v>
      </c>
    </row>
    <row r="50" spans="1:6" ht="31.5" x14ac:dyDescent="0.25">
      <c r="A50" s="9">
        <v>39136</v>
      </c>
      <c r="B50" s="10" t="s">
        <v>136</v>
      </c>
      <c r="C50" s="12">
        <f t="shared" ref="C50" si="15">SUM(D50:F50)</f>
        <v>225</v>
      </c>
      <c r="D50" s="14">
        <v>200</v>
      </c>
      <c r="E50" s="14">
        <v>25</v>
      </c>
      <c r="F50" s="14">
        <v>0</v>
      </c>
    </row>
    <row r="51" spans="1:6" ht="15.75" x14ac:dyDescent="0.25">
      <c r="A51" s="13" t="s">
        <v>137</v>
      </c>
      <c r="B51" s="13" t="s">
        <v>138</v>
      </c>
      <c r="C51" s="30">
        <f t="shared" ref="C51:C53" si="16">SUM(D51:F51)</f>
        <v>25</v>
      </c>
      <c r="D51" s="31">
        <f>SUM(D52:D52)</f>
        <v>25</v>
      </c>
      <c r="E51" s="31">
        <f>SUM(E52:E52)</f>
        <v>0</v>
      </c>
      <c r="F51" s="31">
        <f>SUM(F52:F52)</f>
        <v>0</v>
      </c>
    </row>
    <row r="52" spans="1:6" ht="31.5" x14ac:dyDescent="0.25">
      <c r="A52" s="9">
        <v>39140</v>
      </c>
      <c r="B52" s="10" t="s">
        <v>174</v>
      </c>
      <c r="C52" s="12">
        <f t="shared" si="16"/>
        <v>25</v>
      </c>
      <c r="D52" s="14">
        <v>25</v>
      </c>
      <c r="E52" s="14">
        <v>0</v>
      </c>
      <c r="F52" s="14">
        <v>0</v>
      </c>
    </row>
    <row r="53" spans="1:6" ht="31.5" x14ac:dyDescent="0.25">
      <c r="A53" s="13" t="s">
        <v>44</v>
      </c>
      <c r="B53" s="30" t="s">
        <v>45</v>
      </c>
      <c r="C53" s="30">
        <f t="shared" si="16"/>
        <v>75</v>
      </c>
      <c r="D53" s="31">
        <f>SUM(D54:D54)</f>
        <v>75</v>
      </c>
      <c r="E53" s="31">
        <f>SUM(E54:E54)</f>
        <v>0</v>
      </c>
      <c r="F53" s="31">
        <f>SUM(F54:F54)</f>
        <v>0</v>
      </c>
    </row>
    <row r="54" spans="1:6" ht="31.5" x14ac:dyDescent="0.25">
      <c r="A54" s="7">
        <v>38046</v>
      </c>
      <c r="B54" s="8" t="s">
        <v>46</v>
      </c>
      <c r="C54" s="12">
        <v>75</v>
      </c>
      <c r="D54" s="14">
        <v>75</v>
      </c>
      <c r="E54" s="14">
        <v>0</v>
      </c>
      <c r="F54" s="14">
        <v>0</v>
      </c>
    </row>
    <row r="55" spans="1:6" ht="15.75" x14ac:dyDescent="0.25">
      <c r="A55" s="13" t="s">
        <v>47</v>
      </c>
      <c r="B55" s="39" t="s">
        <v>48</v>
      </c>
      <c r="C55" s="30">
        <f t="shared" ref="C55:D55" si="17">SUM(C56)</f>
        <v>25</v>
      </c>
      <c r="D55" s="31">
        <f t="shared" si="17"/>
        <v>25</v>
      </c>
      <c r="E55" s="31">
        <f t="shared" ref="E55:F55" si="18">SUM(E56)</f>
        <v>0</v>
      </c>
      <c r="F55" s="31">
        <f t="shared" si="18"/>
        <v>0</v>
      </c>
    </row>
    <row r="56" spans="1:6" ht="15.75" x14ac:dyDescent="0.25">
      <c r="A56" s="7" t="s">
        <v>49</v>
      </c>
      <c r="B56" s="8" t="s">
        <v>115</v>
      </c>
      <c r="C56" s="12">
        <f>SUM(D56:F56)</f>
        <v>25</v>
      </c>
      <c r="D56" s="14">
        <v>25</v>
      </c>
      <c r="E56" s="14">
        <v>0</v>
      </c>
      <c r="F56" s="14">
        <v>0</v>
      </c>
    </row>
    <row r="57" spans="1:6" ht="43.5" customHeight="1" x14ac:dyDescent="0.25">
      <c r="A57" s="45" t="s">
        <v>50</v>
      </c>
      <c r="B57" s="46"/>
      <c r="C57" s="30">
        <v>400</v>
      </c>
      <c r="D57" s="30">
        <v>225</v>
      </c>
      <c r="E57" s="30">
        <f>SUM(E58,)</f>
        <v>175</v>
      </c>
      <c r="F57" s="31">
        <f>SUM(F58,)</f>
        <v>0</v>
      </c>
    </row>
    <row r="58" spans="1:6" ht="31.5" x14ac:dyDescent="0.25">
      <c r="A58" s="13" t="s">
        <v>51</v>
      </c>
      <c r="B58" s="39" t="s">
        <v>52</v>
      </c>
      <c r="C58" s="30">
        <v>375</v>
      </c>
      <c r="D58" s="30">
        <v>200</v>
      </c>
      <c r="E58" s="30">
        <f>SUM(E59:E64)</f>
        <v>175</v>
      </c>
      <c r="F58" s="31">
        <f>SUM(F59:F64)</f>
        <v>0</v>
      </c>
    </row>
    <row r="59" spans="1:6" ht="15.75" x14ac:dyDescent="0.25">
      <c r="A59" s="11" t="s">
        <v>112</v>
      </c>
      <c r="B59" s="8" t="s">
        <v>113</v>
      </c>
      <c r="C59" s="11">
        <f>SUM(D59:F59)</f>
        <v>50</v>
      </c>
      <c r="D59" s="14">
        <v>25</v>
      </c>
      <c r="E59" s="14">
        <v>25</v>
      </c>
      <c r="F59" s="14">
        <v>0</v>
      </c>
    </row>
    <row r="60" spans="1:6" ht="38.25" customHeight="1" x14ac:dyDescent="0.25">
      <c r="A60" s="11" t="s">
        <v>159</v>
      </c>
      <c r="B60" s="8" t="s">
        <v>160</v>
      </c>
      <c r="C60" s="11">
        <f>SUM(D60:F60)</f>
        <v>25</v>
      </c>
      <c r="D60" s="14">
        <v>0</v>
      </c>
      <c r="E60" s="14">
        <v>25</v>
      </c>
      <c r="F60" s="14">
        <v>0</v>
      </c>
    </row>
    <row r="61" spans="1:6" ht="33" customHeight="1" x14ac:dyDescent="0.25">
      <c r="A61" s="7" t="s">
        <v>53</v>
      </c>
      <c r="B61" s="8" t="s">
        <v>54</v>
      </c>
      <c r="C61" s="11">
        <f t="shared" ref="C61" si="19">SUM(D61:F61)</f>
        <v>75</v>
      </c>
      <c r="D61" s="14">
        <v>50</v>
      </c>
      <c r="E61" s="14">
        <v>25</v>
      </c>
      <c r="F61" s="14">
        <v>0</v>
      </c>
    </row>
    <row r="62" spans="1:6" ht="31.5" x14ac:dyDescent="0.25">
      <c r="A62" s="7" t="s">
        <v>139</v>
      </c>
      <c r="B62" s="8" t="s">
        <v>179</v>
      </c>
      <c r="C62" s="11">
        <f t="shared" ref="C62" si="20">SUM(D62:F62)</f>
        <v>225</v>
      </c>
      <c r="D62" s="14">
        <v>125</v>
      </c>
      <c r="E62" s="14">
        <v>100</v>
      </c>
      <c r="F62" s="14">
        <v>0</v>
      </c>
    </row>
    <row r="63" spans="1:6" ht="15.75" x14ac:dyDescent="0.25">
      <c r="A63" s="30" t="s">
        <v>175</v>
      </c>
      <c r="B63" s="39" t="s">
        <v>178</v>
      </c>
      <c r="C63" s="30">
        <v>25</v>
      </c>
      <c r="D63" s="17">
        <v>25</v>
      </c>
      <c r="E63" s="17">
        <v>0</v>
      </c>
      <c r="F63" s="17">
        <v>0</v>
      </c>
    </row>
    <row r="64" spans="1:6" ht="18.75" customHeight="1" x14ac:dyDescent="0.25">
      <c r="A64" s="7" t="s">
        <v>176</v>
      </c>
      <c r="B64" s="8" t="s">
        <v>177</v>
      </c>
      <c r="C64" s="11">
        <v>25</v>
      </c>
      <c r="D64" s="14">
        <v>25</v>
      </c>
      <c r="E64" s="14">
        <v>0</v>
      </c>
      <c r="F64" s="14">
        <v>0</v>
      </c>
    </row>
    <row r="65" spans="1:6" ht="25.5" customHeight="1" x14ac:dyDescent="0.25">
      <c r="A65" s="45" t="s">
        <v>55</v>
      </c>
      <c r="B65" s="46"/>
      <c r="C65" s="30">
        <f>C66+C70</f>
        <v>450</v>
      </c>
      <c r="D65" s="41">
        <f t="shared" ref="D65:F65" si="21">D66+D70</f>
        <v>450</v>
      </c>
      <c r="E65" s="41">
        <f t="shared" si="21"/>
        <v>0</v>
      </c>
      <c r="F65" s="41">
        <f t="shared" si="21"/>
        <v>0</v>
      </c>
    </row>
    <row r="66" spans="1:6" ht="15.75" x14ac:dyDescent="0.25">
      <c r="A66" s="13" t="s">
        <v>56</v>
      </c>
      <c r="B66" s="39" t="s">
        <v>57</v>
      </c>
      <c r="C66" s="30">
        <f>SUM(C67:C69)</f>
        <v>150</v>
      </c>
      <c r="D66" s="30">
        <f>SUM(D67:D69)</f>
        <v>150</v>
      </c>
      <c r="E66" s="30">
        <f>SUM(E67:E69)</f>
        <v>0</v>
      </c>
      <c r="F66" s="30">
        <f>SUM(F67:F69)</f>
        <v>0</v>
      </c>
    </row>
    <row r="67" spans="1:6" ht="15.75" x14ac:dyDescent="0.25">
      <c r="A67" s="7" t="s">
        <v>58</v>
      </c>
      <c r="B67" s="8" t="s">
        <v>59</v>
      </c>
      <c r="C67" s="12">
        <v>50</v>
      </c>
      <c r="D67" s="14">
        <v>50</v>
      </c>
      <c r="E67" s="14">
        <v>0</v>
      </c>
      <c r="F67" s="14">
        <v>0</v>
      </c>
    </row>
    <row r="68" spans="1:6" ht="15.75" x14ac:dyDescent="0.25">
      <c r="A68" s="7" t="s">
        <v>114</v>
      </c>
      <c r="B68" s="8" t="s">
        <v>116</v>
      </c>
      <c r="C68" s="12">
        <f t="shared" ref="C68:C69" si="22">SUM(D68:F68)</f>
        <v>25</v>
      </c>
      <c r="D68" s="14">
        <v>25</v>
      </c>
      <c r="E68" s="14">
        <v>0</v>
      </c>
      <c r="F68" s="14">
        <v>0</v>
      </c>
    </row>
    <row r="69" spans="1:6" ht="31.5" x14ac:dyDescent="0.25">
      <c r="A69" s="7" t="s">
        <v>60</v>
      </c>
      <c r="B69" s="8" t="s">
        <v>61</v>
      </c>
      <c r="C69" s="12">
        <f t="shared" si="22"/>
        <v>75</v>
      </c>
      <c r="D69" s="14">
        <v>75</v>
      </c>
      <c r="E69" s="14">
        <v>0</v>
      </c>
      <c r="F69" s="14">
        <v>0</v>
      </c>
    </row>
    <row r="70" spans="1:6" ht="15.75" x14ac:dyDescent="0.25">
      <c r="A70" s="13" t="s">
        <v>62</v>
      </c>
      <c r="B70" s="39" t="s">
        <v>63</v>
      </c>
      <c r="C70" s="30">
        <f>SUM(C71:C72)</f>
        <v>300</v>
      </c>
      <c r="D70" s="30">
        <f>SUM(D71:D72)</f>
        <v>300</v>
      </c>
      <c r="E70" s="30">
        <f>SUM(E71:E72)</f>
        <v>0</v>
      </c>
      <c r="F70" s="31">
        <f>SUM(F71:F72)</f>
        <v>0</v>
      </c>
    </row>
    <row r="71" spans="1:6" ht="15.75" x14ac:dyDescent="0.25">
      <c r="A71" s="9" t="s">
        <v>145</v>
      </c>
      <c r="B71" s="10" t="s">
        <v>146</v>
      </c>
      <c r="C71" s="12">
        <f t="shared" ref="C71" si="23">SUM(D71:F71)</f>
        <v>50</v>
      </c>
      <c r="D71" s="14">
        <v>50</v>
      </c>
      <c r="E71" s="14">
        <v>0</v>
      </c>
      <c r="F71" s="14">
        <v>0</v>
      </c>
    </row>
    <row r="72" spans="1:6" ht="15.75" x14ac:dyDescent="0.25">
      <c r="A72" s="9" t="s">
        <v>122</v>
      </c>
      <c r="B72" s="23" t="s">
        <v>123</v>
      </c>
      <c r="C72" s="11">
        <f t="shared" ref="C72" si="24">SUM(D72:F72)</f>
        <v>250</v>
      </c>
      <c r="D72" s="37">
        <v>250</v>
      </c>
      <c r="E72" s="37">
        <v>0</v>
      </c>
      <c r="F72" s="14">
        <v>0</v>
      </c>
    </row>
    <row r="73" spans="1:6" ht="33.75" customHeight="1" x14ac:dyDescent="0.25">
      <c r="A73" s="45" t="s">
        <v>64</v>
      </c>
      <c r="B73" s="46"/>
      <c r="C73" s="30">
        <v>500</v>
      </c>
      <c r="D73" s="30">
        <f t="shared" ref="D73:F73" si="25">SUM(D74)</f>
        <v>425</v>
      </c>
      <c r="E73" s="30">
        <f t="shared" si="25"/>
        <v>75</v>
      </c>
      <c r="F73" s="31">
        <f t="shared" si="25"/>
        <v>0</v>
      </c>
    </row>
    <row r="74" spans="1:6" ht="31.5" x14ac:dyDescent="0.25">
      <c r="A74" s="13" t="s">
        <v>65</v>
      </c>
      <c r="B74" s="13" t="s">
        <v>64</v>
      </c>
      <c r="C74" s="30">
        <f t="shared" ref="C74:F74" si="26">SUM(C75:C76)</f>
        <v>500</v>
      </c>
      <c r="D74" s="30">
        <f t="shared" si="26"/>
        <v>425</v>
      </c>
      <c r="E74" s="30">
        <f t="shared" si="26"/>
        <v>75</v>
      </c>
      <c r="F74" s="31">
        <f t="shared" si="26"/>
        <v>0</v>
      </c>
    </row>
    <row r="75" spans="1:6" ht="15.75" x14ac:dyDescent="0.25">
      <c r="A75" s="7" t="s">
        <v>66</v>
      </c>
      <c r="B75" s="8" t="s">
        <v>67</v>
      </c>
      <c r="C75" s="12">
        <f>SUM(D75:F75)</f>
        <v>275</v>
      </c>
      <c r="D75" s="14">
        <v>225</v>
      </c>
      <c r="E75" s="14">
        <v>50</v>
      </c>
      <c r="F75" s="14">
        <v>0</v>
      </c>
    </row>
    <row r="76" spans="1:6" ht="15.75" x14ac:dyDescent="0.25">
      <c r="A76" s="7" t="s">
        <v>68</v>
      </c>
      <c r="B76" s="8" t="s">
        <v>69</v>
      </c>
      <c r="C76" s="12">
        <f>SUM(D76:F76)</f>
        <v>225</v>
      </c>
      <c r="D76" s="14">
        <v>200</v>
      </c>
      <c r="E76" s="14">
        <v>25</v>
      </c>
      <c r="F76" s="14">
        <v>0</v>
      </c>
    </row>
    <row r="77" spans="1:6" ht="15.75" x14ac:dyDescent="0.25">
      <c r="A77" s="45" t="s">
        <v>70</v>
      </c>
      <c r="B77" s="46"/>
      <c r="C77" s="30">
        <f t="shared" ref="C77:F77" si="27">SUM(C78,C80)</f>
        <v>125</v>
      </c>
      <c r="D77" s="30">
        <f t="shared" si="27"/>
        <v>125</v>
      </c>
      <c r="E77" s="30">
        <f t="shared" si="27"/>
        <v>0</v>
      </c>
      <c r="F77" s="31">
        <f t="shared" si="27"/>
        <v>0</v>
      </c>
    </row>
    <row r="78" spans="1:6" ht="15.75" x14ac:dyDescent="0.25">
      <c r="A78" s="13" t="s">
        <v>71</v>
      </c>
      <c r="B78" s="39" t="s">
        <v>72</v>
      </c>
      <c r="C78" s="30">
        <f t="shared" ref="C78:D78" si="28">SUM(C79)</f>
        <v>50</v>
      </c>
      <c r="D78" s="30">
        <f t="shared" si="28"/>
        <v>50</v>
      </c>
      <c r="E78" s="30">
        <f t="shared" ref="E78:F78" si="29">SUM(E79)</f>
        <v>0</v>
      </c>
      <c r="F78" s="31">
        <f t="shared" si="29"/>
        <v>0</v>
      </c>
    </row>
    <row r="79" spans="1:6" ht="31.5" x14ac:dyDescent="0.25">
      <c r="A79" s="7" t="s">
        <v>73</v>
      </c>
      <c r="B79" s="8" t="s">
        <v>74</v>
      </c>
      <c r="C79" s="12">
        <v>50</v>
      </c>
      <c r="D79" s="14">
        <v>50</v>
      </c>
      <c r="E79" s="14">
        <v>0</v>
      </c>
      <c r="F79" s="14">
        <v>0</v>
      </c>
    </row>
    <row r="80" spans="1:6" ht="15.75" x14ac:dyDescent="0.25">
      <c r="A80" s="13" t="s">
        <v>75</v>
      </c>
      <c r="B80" s="39" t="s">
        <v>76</v>
      </c>
      <c r="C80" s="30">
        <f t="shared" ref="C80:D80" si="30">SUM(C81)</f>
        <v>75</v>
      </c>
      <c r="D80" s="30">
        <f t="shared" si="30"/>
        <v>75</v>
      </c>
      <c r="E80" s="30">
        <f t="shared" ref="E80:F80" si="31">SUM(E81)</f>
        <v>0</v>
      </c>
      <c r="F80" s="31">
        <f t="shared" si="31"/>
        <v>0</v>
      </c>
    </row>
    <row r="81" spans="1:6" ht="15.75" x14ac:dyDescent="0.25">
      <c r="A81" s="7" t="s">
        <v>77</v>
      </c>
      <c r="B81" s="8" t="s">
        <v>78</v>
      </c>
      <c r="C81" s="12">
        <f>SUM(D81:F81)</f>
        <v>75</v>
      </c>
      <c r="D81" s="14">
        <v>75</v>
      </c>
      <c r="E81" s="14">
        <v>0</v>
      </c>
      <c r="F81" s="14">
        <v>0</v>
      </c>
    </row>
    <row r="82" spans="1:6" ht="15.75" x14ac:dyDescent="0.25">
      <c r="A82" s="45" t="s">
        <v>79</v>
      </c>
      <c r="B82" s="46"/>
      <c r="C82" s="30">
        <f t="shared" ref="C82:F82" si="32">SUM(C83,C85)</f>
        <v>75</v>
      </c>
      <c r="D82" s="30">
        <f t="shared" si="32"/>
        <v>75</v>
      </c>
      <c r="E82" s="30">
        <f t="shared" si="32"/>
        <v>0</v>
      </c>
      <c r="F82" s="31">
        <f t="shared" si="32"/>
        <v>0</v>
      </c>
    </row>
    <row r="83" spans="1:6" ht="15.75" x14ac:dyDescent="0.25">
      <c r="A83" s="13" t="s">
        <v>80</v>
      </c>
      <c r="B83" s="39" t="s">
        <v>81</v>
      </c>
      <c r="C83" s="30">
        <f t="shared" ref="C83:D83" si="33">SUM(C84)</f>
        <v>25</v>
      </c>
      <c r="D83" s="30">
        <f t="shared" si="33"/>
        <v>25</v>
      </c>
      <c r="E83" s="30">
        <f t="shared" ref="E83:F83" si="34">SUM(E84)</f>
        <v>0</v>
      </c>
      <c r="F83" s="31">
        <f t="shared" si="34"/>
        <v>0</v>
      </c>
    </row>
    <row r="84" spans="1:6" ht="15.75" x14ac:dyDescent="0.25">
      <c r="A84" s="7" t="s">
        <v>82</v>
      </c>
      <c r="B84" s="8" t="s">
        <v>83</v>
      </c>
      <c r="C84" s="12">
        <f>SUM(D84:F84)</f>
        <v>25</v>
      </c>
      <c r="D84" s="14">
        <v>25</v>
      </c>
      <c r="E84" s="14">
        <v>0</v>
      </c>
      <c r="F84" s="14">
        <v>0</v>
      </c>
    </row>
    <row r="85" spans="1:6" ht="31.5" x14ac:dyDescent="0.25">
      <c r="A85" s="7" t="s">
        <v>108</v>
      </c>
      <c r="B85" s="39" t="s">
        <v>109</v>
      </c>
      <c r="C85" s="31">
        <f t="shared" ref="C85:D85" si="35">SUM(C86)</f>
        <v>50</v>
      </c>
      <c r="D85" s="31">
        <f t="shared" si="35"/>
        <v>50</v>
      </c>
      <c r="E85" s="31">
        <f t="shared" ref="E85:F85" si="36">SUM(E86)</f>
        <v>0</v>
      </c>
      <c r="F85" s="31">
        <f t="shared" si="36"/>
        <v>0</v>
      </c>
    </row>
    <row r="86" spans="1:6" ht="15.75" x14ac:dyDescent="0.25">
      <c r="A86" s="7" t="s">
        <v>118</v>
      </c>
      <c r="B86" s="8" t="s">
        <v>119</v>
      </c>
      <c r="C86" s="12">
        <f>SUM(D86:F86)</f>
        <v>50</v>
      </c>
      <c r="D86" s="14">
        <v>50</v>
      </c>
      <c r="E86" s="14">
        <v>0</v>
      </c>
      <c r="F86" s="14">
        <v>0</v>
      </c>
    </row>
    <row r="87" spans="1:6" ht="27" customHeight="1" x14ac:dyDescent="0.25">
      <c r="A87" s="50" t="s">
        <v>84</v>
      </c>
      <c r="B87" s="50"/>
      <c r="C87" s="17">
        <f>SUM(C5,C57,C65,C73,C77,C82)</f>
        <v>4325</v>
      </c>
      <c r="D87" s="17">
        <f>SUM(D5,D57,D65,D73,D77,D82)</f>
        <v>3900</v>
      </c>
      <c r="E87" s="17">
        <f>E8+E33+E48+E57+E74</f>
        <v>425</v>
      </c>
      <c r="F87" s="17">
        <f>SUM(F5,F57,F65,F73,F77,F82)</f>
        <v>0</v>
      </c>
    </row>
    <row r="89" spans="1:6" x14ac:dyDescent="0.25">
      <c r="B89" s="5" t="s">
        <v>124</v>
      </c>
    </row>
  </sheetData>
  <mergeCells count="12">
    <mergeCell ref="C1:F1"/>
    <mergeCell ref="A2:F2"/>
    <mergeCell ref="A82:B82"/>
    <mergeCell ref="C3:F3"/>
    <mergeCell ref="A87:B87"/>
    <mergeCell ref="A3:A4"/>
    <mergeCell ref="B3:B4"/>
    <mergeCell ref="A57:B57"/>
    <mergeCell ref="A65:B65"/>
    <mergeCell ref="A73:B73"/>
    <mergeCell ref="A77:B77"/>
    <mergeCell ref="A5:B5"/>
  </mergeCells>
  <pageMargins left="0.31496062992125984" right="0.31496062992125984" top="0.35433070866141736" bottom="0.35433070866141736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view="pageBreakPreview" zoomScale="78" zoomScaleNormal="100" zoomScaleSheetLayoutView="78" workbookViewId="0">
      <pane xSplit="2" ySplit="3" topLeftCell="C19" activePane="bottomRight" state="frozen"/>
      <selection pane="topRight" activeCell="D1" sqref="D1"/>
      <selection pane="bottomLeft" activeCell="A4" sqref="A4"/>
      <selection pane="bottomRight" activeCell="C45" sqref="C45"/>
    </sheetView>
  </sheetViews>
  <sheetFormatPr defaultRowHeight="15" x14ac:dyDescent="0.25"/>
  <cols>
    <col min="1" max="1" width="12.7109375" customWidth="1"/>
    <col min="2" max="2" width="60.42578125" customWidth="1"/>
    <col min="3" max="3" width="29.42578125" customWidth="1"/>
  </cols>
  <sheetData>
    <row r="1" spans="1:5" ht="66.599999999999994" customHeight="1" x14ac:dyDescent="0.25">
      <c r="A1" s="24"/>
      <c r="B1" s="28"/>
      <c r="C1" s="29" t="s">
        <v>161</v>
      </c>
    </row>
    <row r="2" spans="1:5" ht="50.45" customHeight="1" x14ac:dyDescent="0.25">
      <c r="A2" s="54" t="s">
        <v>164</v>
      </c>
      <c r="B2" s="54"/>
      <c r="C2" s="54"/>
      <c r="D2" s="1"/>
      <c r="E2" s="1"/>
    </row>
    <row r="3" spans="1:5" ht="33.75" customHeight="1" x14ac:dyDescent="0.25">
      <c r="A3" s="12" t="s">
        <v>0</v>
      </c>
      <c r="B3" s="12" t="s">
        <v>110</v>
      </c>
      <c r="C3" s="20" t="s">
        <v>153</v>
      </c>
    </row>
    <row r="4" spans="1:5" ht="20.45" customHeight="1" x14ac:dyDescent="0.25">
      <c r="A4" s="50" t="s">
        <v>1</v>
      </c>
      <c r="B4" s="50"/>
      <c r="C4" s="16">
        <f>SUM(C5+C12+C15+C17+C19+C23+C28+C32)</f>
        <v>1575</v>
      </c>
    </row>
    <row r="5" spans="1:5" ht="15.75" x14ac:dyDescent="0.25">
      <c r="A5" s="16" t="s">
        <v>2</v>
      </c>
      <c r="B5" s="32" t="s">
        <v>3</v>
      </c>
      <c r="C5" s="16">
        <f>SUM(C6:C11)</f>
        <v>425</v>
      </c>
    </row>
    <row r="6" spans="1:5" ht="15.75" x14ac:dyDescent="0.25">
      <c r="A6" s="7" t="s">
        <v>90</v>
      </c>
      <c r="B6" s="8" t="s">
        <v>91</v>
      </c>
      <c r="C6" s="14">
        <v>25</v>
      </c>
      <c r="D6" s="2"/>
    </row>
    <row r="7" spans="1:5" ht="15.75" x14ac:dyDescent="0.25">
      <c r="A7" s="7">
        <v>39090</v>
      </c>
      <c r="B7" s="8" t="s">
        <v>92</v>
      </c>
      <c r="C7" s="14">
        <v>200</v>
      </c>
      <c r="D7" s="2"/>
    </row>
    <row r="8" spans="1:5" ht="31.5" x14ac:dyDescent="0.25">
      <c r="A8" s="7">
        <v>43108</v>
      </c>
      <c r="B8" s="8" t="s">
        <v>155</v>
      </c>
      <c r="C8" s="14">
        <v>25</v>
      </c>
    </row>
    <row r="9" spans="1:5" ht="31.5" x14ac:dyDescent="0.25">
      <c r="A9" s="9">
        <v>45299</v>
      </c>
      <c r="B9" s="10" t="s">
        <v>140</v>
      </c>
      <c r="C9" s="14">
        <v>50</v>
      </c>
    </row>
    <row r="10" spans="1:5" ht="18" customHeight="1" x14ac:dyDescent="0.25">
      <c r="A10" s="9">
        <v>45665</v>
      </c>
      <c r="B10" s="10" t="s">
        <v>141</v>
      </c>
      <c r="C10" s="14">
        <v>100</v>
      </c>
    </row>
    <row r="11" spans="1:5" ht="31.5" x14ac:dyDescent="0.25">
      <c r="A11" s="9">
        <v>46030</v>
      </c>
      <c r="B11" s="10" t="s">
        <v>142</v>
      </c>
      <c r="C11" s="14">
        <v>25</v>
      </c>
    </row>
    <row r="12" spans="1:5" ht="15.75" x14ac:dyDescent="0.25">
      <c r="A12" s="15" t="s">
        <v>9</v>
      </c>
      <c r="B12" s="32" t="s">
        <v>10</v>
      </c>
      <c r="C12" s="17">
        <v>75</v>
      </c>
    </row>
    <row r="13" spans="1:5" ht="15.75" x14ac:dyDescent="0.25">
      <c r="A13" s="7">
        <v>36900</v>
      </c>
      <c r="B13" s="8" t="s">
        <v>163</v>
      </c>
      <c r="C13" s="14">
        <v>25</v>
      </c>
    </row>
    <row r="14" spans="1:5" ht="15.75" x14ac:dyDescent="0.25">
      <c r="A14" s="7">
        <v>37630</v>
      </c>
      <c r="B14" s="8" t="s">
        <v>93</v>
      </c>
      <c r="C14" s="14">
        <v>50</v>
      </c>
    </row>
    <row r="15" spans="1:5" ht="20.25" customHeight="1" x14ac:dyDescent="0.25">
      <c r="A15" s="15" t="s">
        <v>13</v>
      </c>
      <c r="B15" s="32" t="s">
        <v>14</v>
      </c>
      <c r="C15" s="17">
        <f>SUM(C16:C16)</f>
        <v>50</v>
      </c>
    </row>
    <row r="16" spans="1:5" ht="15.75" x14ac:dyDescent="0.25">
      <c r="A16" s="7">
        <v>36902</v>
      </c>
      <c r="B16" s="18" t="s">
        <v>94</v>
      </c>
      <c r="C16" s="14">
        <v>50</v>
      </c>
    </row>
    <row r="17" spans="1:3" ht="15.6" customHeight="1" x14ac:dyDescent="0.25">
      <c r="A17" s="15" t="s">
        <v>15</v>
      </c>
      <c r="B17" s="33" t="s">
        <v>16</v>
      </c>
      <c r="C17" s="17">
        <f t="shared" ref="C17" si="0">SUM(C18)</f>
        <v>175</v>
      </c>
    </row>
    <row r="18" spans="1:3" ht="31.9" customHeight="1" x14ac:dyDescent="0.25">
      <c r="A18" s="7" t="s">
        <v>95</v>
      </c>
      <c r="B18" s="8" t="s">
        <v>96</v>
      </c>
      <c r="C18" s="14">
        <v>175</v>
      </c>
    </row>
    <row r="19" spans="1:3" ht="16.899999999999999" customHeight="1" x14ac:dyDescent="0.25">
      <c r="A19" s="15" t="s">
        <v>21</v>
      </c>
      <c r="B19" s="32" t="s">
        <v>22</v>
      </c>
      <c r="C19" s="17">
        <f>SUM(C20:C22)</f>
        <v>250</v>
      </c>
    </row>
    <row r="20" spans="1:3" ht="30.75" customHeight="1" x14ac:dyDescent="0.25">
      <c r="A20" s="9">
        <v>38367</v>
      </c>
      <c r="B20" s="10" t="s">
        <v>117</v>
      </c>
      <c r="C20" s="14">
        <v>175</v>
      </c>
    </row>
    <row r="21" spans="1:3" ht="15.75" x14ac:dyDescent="0.25">
      <c r="A21" s="9">
        <v>11703</v>
      </c>
      <c r="B21" s="10" t="s">
        <v>143</v>
      </c>
      <c r="C21" s="14">
        <v>50</v>
      </c>
    </row>
    <row r="22" spans="1:3" ht="15.75" x14ac:dyDescent="0.25">
      <c r="A22" s="9">
        <v>13164</v>
      </c>
      <c r="B22" s="10" t="s">
        <v>147</v>
      </c>
      <c r="C22" s="14">
        <v>25</v>
      </c>
    </row>
    <row r="23" spans="1:3" ht="21" customHeight="1" x14ac:dyDescent="0.25">
      <c r="A23" s="15" t="s">
        <v>23</v>
      </c>
      <c r="B23" s="33" t="s">
        <v>24</v>
      </c>
      <c r="C23" s="17">
        <f>SUM(C24:C27)</f>
        <v>125</v>
      </c>
    </row>
    <row r="24" spans="1:3" ht="15.75" x14ac:dyDescent="0.25">
      <c r="A24" s="7">
        <v>37274</v>
      </c>
      <c r="B24" s="8" t="s">
        <v>156</v>
      </c>
      <c r="C24" s="14">
        <v>25</v>
      </c>
    </row>
    <row r="25" spans="1:3" ht="15.75" x14ac:dyDescent="0.25">
      <c r="A25" s="7">
        <v>46770</v>
      </c>
      <c r="B25" s="8" t="s">
        <v>97</v>
      </c>
      <c r="C25" s="14">
        <v>50</v>
      </c>
    </row>
    <row r="26" spans="1:3" ht="17.45" customHeight="1" x14ac:dyDescent="0.25">
      <c r="A26" s="7">
        <v>47136</v>
      </c>
      <c r="B26" s="8" t="s">
        <v>111</v>
      </c>
      <c r="C26" s="14">
        <v>25</v>
      </c>
    </row>
    <row r="27" spans="1:3" ht="50.45" customHeight="1" x14ac:dyDescent="0.25">
      <c r="A27" s="9">
        <v>12072</v>
      </c>
      <c r="B27" s="10" t="s">
        <v>157</v>
      </c>
      <c r="C27" s="14">
        <v>25</v>
      </c>
    </row>
    <row r="28" spans="1:3" ht="34.5" customHeight="1" x14ac:dyDescent="0.25">
      <c r="A28" s="15" t="s">
        <v>41</v>
      </c>
      <c r="B28" s="34" t="s">
        <v>42</v>
      </c>
      <c r="C28" s="17">
        <f>SUM(C29:C31)</f>
        <v>375</v>
      </c>
    </row>
    <row r="29" spans="1:3" ht="15.75" x14ac:dyDescent="0.25">
      <c r="A29" s="7" t="s">
        <v>99</v>
      </c>
      <c r="B29" s="8" t="s">
        <v>100</v>
      </c>
      <c r="C29" s="14">
        <v>75</v>
      </c>
    </row>
    <row r="30" spans="1:3" ht="16.149999999999999" customHeight="1" x14ac:dyDescent="0.25">
      <c r="A30" s="7" t="s">
        <v>101</v>
      </c>
      <c r="B30" s="8" t="s">
        <v>102</v>
      </c>
      <c r="C30" s="14">
        <v>50</v>
      </c>
    </row>
    <row r="31" spans="1:3" ht="16.149999999999999" customHeight="1" x14ac:dyDescent="0.25">
      <c r="A31" s="9">
        <v>42758</v>
      </c>
      <c r="B31" s="10" t="s">
        <v>144</v>
      </c>
      <c r="C31" s="14">
        <v>250</v>
      </c>
    </row>
    <row r="32" spans="1:3" ht="15.75" x14ac:dyDescent="0.25">
      <c r="A32" s="15" t="s">
        <v>44</v>
      </c>
      <c r="B32" s="33" t="s">
        <v>45</v>
      </c>
      <c r="C32" s="17">
        <f>SUM(C33:C33)</f>
        <v>100</v>
      </c>
    </row>
    <row r="33" spans="1:6" ht="15.75" x14ac:dyDescent="0.25">
      <c r="A33" s="7">
        <v>39111</v>
      </c>
      <c r="B33" s="8" t="s">
        <v>103</v>
      </c>
      <c r="C33" s="14">
        <v>100</v>
      </c>
    </row>
    <row r="34" spans="1:6" ht="22.5" customHeight="1" x14ac:dyDescent="0.25">
      <c r="A34" s="50" t="s">
        <v>50</v>
      </c>
      <c r="B34" s="50"/>
      <c r="C34" s="16">
        <f t="shared" ref="C34" si="1">SUM(C35)</f>
        <v>225</v>
      </c>
    </row>
    <row r="35" spans="1:6" ht="19.149999999999999" customHeight="1" x14ac:dyDescent="0.25">
      <c r="A35" s="16" t="s">
        <v>51</v>
      </c>
      <c r="B35" s="32" t="s">
        <v>52</v>
      </c>
      <c r="C35" s="16">
        <f>SUM(C36:C37)</f>
        <v>225</v>
      </c>
    </row>
    <row r="36" spans="1:6" ht="23.25" customHeight="1" x14ac:dyDescent="0.25">
      <c r="A36" s="7" t="s">
        <v>104</v>
      </c>
      <c r="B36" s="8" t="s">
        <v>105</v>
      </c>
      <c r="C36" s="14">
        <v>75</v>
      </c>
    </row>
    <row r="37" spans="1:6" ht="33.75" customHeight="1" x14ac:dyDescent="0.25">
      <c r="A37" s="7" t="s">
        <v>106</v>
      </c>
      <c r="B37" s="8" t="s">
        <v>107</v>
      </c>
      <c r="C37" s="14">
        <v>150</v>
      </c>
    </row>
    <row r="38" spans="1:6" ht="28.15" customHeight="1" x14ac:dyDescent="0.25">
      <c r="A38" s="50" t="s">
        <v>55</v>
      </c>
      <c r="B38" s="50"/>
      <c r="C38" s="16">
        <f>SUM(C39)</f>
        <v>475</v>
      </c>
    </row>
    <row r="39" spans="1:6" ht="15.75" x14ac:dyDescent="0.25">
      <c r="A39" s="16" t="s">
        <v>62</v>
      </c>
      <c r="B39" s="32" t="s">
        <v>63</v>
      </c>
      <c r="C39" s="17">
        <f>SUM(C40:C40)</f>
        <v>475</v>
      </c>
    </row>
    <row r="40" spans="1:6" ht="15.75" x14ac:dyDescent="0.25">
      <c r="A40" s="25" t="s">
        <v>125</v>
      </c>
      <c r="B40" s="10" t="s">
        <v>98</v>
      </c>
      <c r="C40" s="14">
        <v>475</v>
      </c>
    </row>
    <row r="41" spans="1:6" ht="31.9" customHeight="1" x14ac:dyDescent="0.25">
      <c r="A41" s="50" t="s">
        <v>79</v>
      </c>
      <c r="B41" s="50"/>
      <c r="C41" s="16">
        <f>SUM(C42)</f>
        <v>25</v>
      </c>
      <c r="F41" t="s">
        <v>154</v>
      </c>
    </row>
    <row r="42" spans="1:6" ht="31.5" x14ac:dyDescent="0.25">
      <c r="A42" s="26" t="s">
        <v>108</v>
      </c>
      <c r="B42" s="35" t="s">
        <v>109</v>
      </c>
      <c r="C42" s="17">
        <f>SUM(C43)</f>
        <v>25</v>
      </c>
    </row>
    <row r="43" spans="1:6" ht="16.899999999999999" customHeight="1" x14ac:dyDescent="0.25">
      <c r="A43" s="9" t="s">
        <v>148</v>
      </c>
      <c r="B43" s="10" t="s">
        <v>149</v>
      </c>
      <c r="C43" s="14">
        <v>25</v>
      </c>
    </row>
    <row r="44" spans="1:6" ht="15.75" x14ac:dyDescent="0.25">
      <c r="A44" s="50" t="s">
        <v>84</v>
      </c>
      <c r="B44" s="50"/>
      <c r="C44" s="27">
        <f>SUM(C4+C34+C38+C41)</f>
        <v>2300</v>
      </c>
    </row>
    <row r="45" spans="1:6" ht="15.75" x14ac:dyDescent="0.25">
      <c r="A45" s="6"/>
      <c r="B45" s="6"/>
      <c r="C45" s="6"/>
    </row>
    <row r="46" spans="1:6" ht="15.75" x14ac:dyDescent="0.25">
      <c r="A46" s="6"/>
      <c r="B46" s="19" t="s">
        <v>126</v>
      </c>
      <c r="C46" s="6"/>
    </row>
  </sheetData>
  <mergeCells count="6">
    <mergeCell ref="A2:C2"/>
    <mergeCell ref="A41:B41"/>
    <mergeCell ref="A44:B44"/>
    <mergeCell ref="A4:B4"/>
    <mergeCell ref="A34:B34"/>
    <mergeCell ref="A38:B38"/>
  </mergeCells>
  <pageMargins left="0.31496062992125984" right="0.31496062992125984" top="0.35433070866141736" bottom="0.35433070866141736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СПО</vt:lpstr>
      <vt:lpstr>НПО</vt:lpstr>
      <vt:lpstr>СПО!Заголовки_для_печати</vt:lpstr>
      <vt:lpstr>НПО!Область_печати</vt:lpstr>
      <vt:lpstr>СПО!Область_печати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obrazov30</dc:creator>
  <cp:lastModifiedBy>Минобразования Иванова Ирина Ивановна obrazov39</cp:lastModifiedBy>
  <cp:lastPrinted>2022-02-09T08:39:43Z</cp:lastPrinted>
  <dcterms:created xsi:type="dcterms:W3CDTF">2015-08-06T11:45:19Z</dcterms:created>
  <dcterms:modified xsi:type="dcterms:W3CDTF">2022-02-09T08:39:45Z</dcterms:modified>
</cp:coreProperties>
</file>