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7050" tabRatio="919" activeTab="1"/>
  </bookViews>
  <sheets>
    <sheet name="образование" sheetId="1" r:id="rId1"/>
    <sheet name="культура" sheetId="2" r:id="rId2"/>
  </sheets>
  <definedNames>
    <definedName name="_xlnm.Print_Titles" localSheetId="1">'культура'!$3:$5</definedName>
    <definedName name="_xlnm.Print_Titles" localSheetId="0">'образование'!$3:$5</definedName>
    <definedName name="_xlnm.Print_Area" localSheetId="1">'культура'!$A$1:$K$25</definedName>
    <definedName name="_xlnm.Print_Area" localSheetId="0">'образование'!$A$1:$K$61</definedName>
  </definedNames>
  <calcPr fullCalcOnLoad="1"/>
</workbook>
</file>

<file path=xl/sharedStrings.xml><?xml version="1.0" encoding="utf-8"?>
<sst xmlns="http://schemas.openxmlformats.org/spreadsheetml/2006/main" count="154" uniqueCount="63">
  <si>
    <t>№ п/п</t>
  </si>
  <si>
    <t>Итоговая оценка выполнения</t>
  </si>
  <si>
    <t>план</t>
  </si>
  <si>
    <t>факт</t>
  </si>
  <si>
    <t>выполне-ние (%)</t>
  </si>
  <si>
    <t>(%)</t>
  </si>
  <si>
    <t>Полнота и эффективность использования бюджетных средств (%)</t>
  </si>
  <si>
    <t>Показатели, характеризующие качество оказания (выполнения) услуги (работы)</t>
  </si>
  <si>
    <t>Показатели, характеризующие объем (состав) оказания (выполнения) услуги (работы)</t>
  </si>
  <si>
    <t>Абдюшов А.Н.</t>
  </si>
  <si>
    <t>МБДОУ "Порецкий детский сад  "Сказка"</t>
  </si>
  <si>
    <t>МБДОУ "Порецкий детский сад "Колокольчик"</t>
  </si>
  <si>
    <t>МБОУ "Кудеихинская СОШ"</t>
  </si>
  <si>
    <t>МБОУ "Анастасовская СОШ"</t>
  </si>
  <si>
    <t>МБОУ "Напольновская СОШ"</t>
  </si>
  <si>
    <t>МАУДО "Порецкая ДШИ"</t>
  </si>
  <si>
    <t>МАУ ДО "ДЮСШ"Дельфин" Порецкого района</t>
  </si>
  <si>
    <t>Муниципальное бюджетное учреждение "Централизованная библиотечная система" Порецкого района Чувашской Республики</t>
  </si>
  <si>
    <t>Муниципальное бюджетное учреждение "Централизованная клубная система" Порецкого района Чувашской Республики</t>
  </si>
  <si>
    <t>единиуа измерения</t>
  </si>
  <si>
    <t>чел.</t>
  </si>
  <si>
    <t>ед.</t>
  </si>
  <si>
    <t>в том числе</t>
  </si>
  <si>
    <t>в т.ч.</t>
  </si>
  <si>
    <t>реализация основных общеобразовательных  программ начального общего образования</t>
  </si>
  <si>
    <t>реализация основных общеобразовательных  программ основного общего образования</t>
  </si>
  <si>
    <t>реализация основных общеобразовательных  программ среднего общего образования</t>
  </si>
  <si>
    <t>Наименование учреждений и наименование показателей, характеризующих содержание муниципальной услуги</t>
  </si>
  <si>
    <t>посещений</t>
  </si>
  <si>
    <t>тыс.записей</t>
  </si>
  <si>
    <t>единица измерения</t>
  </si>
  <si>
    <t>формирование, учет, изучение, обеспечение физического сохранения и безопасности фондов библиотек, включая оцифровку фондов</t>
  </si>
  <si>
    <t>библиографическая обработка документов и создание каталогов</t>
  </si>
  <si>
    <t>формирование, учет, изучение, обеспечение сохранения и безопасности музейных предметов, музейных коллекций</t>
  </si>
  <si>
    <t>МАОУ "Семеновская СОШ"</t>
  </si>
  <si>
    <t>МАОУ "Порецкая СОШ"</t>
  </si>
  <si>
    <t>количество участников клубных формирований</t>
  </si>
  <si>
    <t xml:space="preserve">организация и проведение культурно-массовых мероприятий </t>
  </si>
  <si>
    <t>реализация основных общеобразовательных  программ начального общего образования (обучающиеся с ОВЗ)</t>
  </si>
  <si>
    <t>реализация основных общеобразовательных  программ основного общего образования (обучающиеся с ОВЗ)</t>
  </si>
  <si>
    <t>реализация основных общеобразовательных  программ дошкольного образования (от 3 до 8 лет)</t>
  </si>
  <si>
    <t>реализация основных общеобразовательных  программ основного общего образования (ОВЗ)</t>
  </si>
  <si>
    <t>реализация основных общеобразовательных  программ основного общего образования(обучающиеся с ОВЗ)</t>
  </si>
  <si>
    <t>реализация основных общеобразовательных  программ начального общего образования(обучающиеся с ОВЗ)</t>
  </si>
  <si>
    <t>человеко-часов</t>
  </si>
  <si>
    <t>реализация дополнительных предпрофессиональных программ</t>
  </si>
  <si>
    <t>реализация дополнительных общеразвивающих программ</t>
  </si>
  <si>
    <t>количество клубных формирований</t>
  </si>
  <si>
    <t>библиотечное, библиографическое и информационное обслуживание пользователей библиотеки в стационарных условиях</t>
  </si>
  <si>
    <t>библиотечное, библиографическое и информационное обслуживание пользователей библиотеки вне стационара</t>
  </si>
  <si>
    <t>публикация музейных предметов музейных коллекций</t>
  </si>
  <si>
    <t xml:space="preserve">чел. </t>
  </si>
  <si>
    <t>показ спектаклей, концертов и концертных программ, отдельных номеров и иных зрелищных программ (количество организованных и проведенных мероприятий)</t>
  </si>
  <si>
    <t>показ спектаклей, концертов и концертных программ, отдельных номеров и иных зрелищных программ (количество зрителей, участников мероприятий)</t>
  </si>
  <si>
    <t>показ спектаклей, концертов и концертных программ, отдельных номеров и иных зрелищных программ  (число культурно-массовых мероприятий на платной основе)</t>
  </si>
  <si>
    <t>создание экспозиций (выставок) музеев, организация выездных выставок</t>
  </si>
  <si>
    <t>число посетителей</t>
  </si>
  <si>
    <t xml:space="preserve">реализация основных общеобразовательных  программ дошкольного образования </t>
  </si>
  <si>
    <t>организация отдыха детей и молодежи</t>
  </si>
  <si>
    <t>присмотр и уход</t>
  </si>
  <si>
    <t>Присмотр и уход</t>
  </si>
  <si>
    <t>реализация основных общеобразовательных  программ дошкольного образования</t>
  </si>
  <si>
    <t xml:space="preserve">Информация о результатах контроля за исполнением муниципальных заданий на предоставление муниципальных услуг юридическим и физическим лицам
за  2021 год 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</si>
</sst>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2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43">
    <xf numFmtId="0" fontId="0" fillId="0" borderId="0" xfId="0" applyAlignment="1">
      <alignment/>
    </xf>
    <xf numFmtId="172" fontId="18" fillId="0" borderId="10" xfId="0" applyNumberFormat="1" applyFont="1" applyFill="1" applyBorder="1" applyAlignment="1">
      <alignment vertical="top" wrapText="1"/>
    </xf>
    <xf numFmtId="49" fontId="18" fillId="0" borderId="11" xfId="0" applyNumberFormat="1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vertical="top" wrapText="1"/>
    </xf>
    <xf numFmtId="172" fontId="18" fillId="24" borderId="10" xfId="0" applyNumberFormat="1" applyFont="1" applyFill="1" applyBorder="1" applyAlignment="1">
      <alignment vertical="top" wrapText="1"/>
    </xf>
    <xf numFmtId="172" fontId="18" fillId="25" borderId="10" xfId="0" applyNumberFormat="1" applyFont="1" applyFill="1" applyBorder="1" applyAlignment="1">
      <alignment vertical="top" wrapText="1"/>
    </xf>
    <xf numFmtId="0" fontId="18" fillId="0" borderId="0" xfId="0" applyFont="1" applyFill="1" applyAlignment="1">
      <alignment vertical="top"/>
    </xf>
    <xf numFmtId="49" fontId="20" fillId="0" borderId="0" xfId="0" applyNumberFormat="1" applyFont="1" applyFill="1" applyAlignment="1">
      <alignment horizontal="center" vertical="top" wrapText="1"/>
    </xf>
    <xf numFmtId="49" fontId="18" fillId="0" borderId="10" xfId="0" applyNumberFormat="1" applyFont="1" applyFill="1" applyBorder="1" applyAlignment="1">
      <alignment vertical="top" wrapText="1"/>
    </xf>
    <xf numFmtId="172" fontId="18" fillId="0" borderId="10" xfId="0" applyNumberFormat="1" applyFont="1" applyFill="1" applyBorder="1" applyAlignment="1">
      <alignment vertical="top"/>
    </xf>
    <xf numFmtId="0" fontId="18" fillId="0" borderId="10" xfId="0" applyFont="1" applyFill="1" applyBorder="1" applyAlignment="1">
      <alignment horizontal="center" vertical="top"/>
    </xf>
    <xf numFmtId="172" fontId="18" fillId="25" borderId="10" xfId="0" applyNumberFormat="1" applyFont="1" applyFill="1" applyBorder="1" applyAlignment="1">
      <alignment vertical="top"/>
    </xf>
    <xf numFmtId="3" fontId="18" fillId="25" borderId="10" xfId="0" applyNumberFormat="1" applyFont="1" applyFill="1" applyBorder="1" applyAlignment="1">
      <alignment vertical="top"/>
    </xf>
    <xf numFmtId="49" fontId="18" fillId="0" borderId="0" xfId="0" applyNumberFormat="1" applyFont="1" applyFill="1" applyAlignment="1">
      <alignment vertical="top" wrapText="1"/>
    </xf>
    <xf numFmtId="3" fontId="18" fillId="0" borderId="0" xfId="0" applyNumberFormat="1" applyFont="1" applyFill="1" applyAlignment="1">
      <alignment vertical="top"/>
    </xf>
    <xf numFmtId="0" fontId="20" fillId="0" borderId="10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vertical="top" wrapText="1"/>
    </xf>
    <xf numFmtId="172" fontId="20" fillId="0" borderId="10" xfId="0" applyNumberFormat="1" applyFont="1" applyFill="1" applyBorder="1" applyAlignment="1">
      <alignment vertical="top" wrapText="1"/>
    </xf>
    <xf numFmtId="172" fontId="20" fillId="25" borderId="10" xfId="0" applyNumberFormat="1" applyFont="1" applyFill="1" applyBorder="1" applyAlignment="1">
      <alignment vertical="top" wrapText="1"/>
    </xf>
    <xf numFmtId="172" fontId="20" fillId="24" borderId="10" xfId="0" applyNumberFormat="1" applyFont="1" applyFill="1" applyBorder="1" applyAlignment="1">
      <alignment vertical="top" wrapText="1"/>
    </xf>
    <xf numFmtId="0" fontId="20" fillId="0" borderId="10" xfId="0" applyFont="1" applyFill="1" applyBorder="1" applyAlignment="1">
      <alignment horizontal="center" vertical="top"/>
    </xf>
    <xf numFmtId="49" fontId="20" fillId="0" borderId="10" xfId="0" applyNumberFormat="1" applyFont="1" applyFill="1" applyBorder="1" applyAlignment="1">
      <alignment vertical="top" wrapText="1"/>
    </xf>
    <xf numFmtId="172" fontId="20" fillId="0" borderId="10" xfId="0" applyNumberFormat="1" applyFont="1" applyFill="1" applyBorder="1" applyAlignment="1">
      <alignment vertical="top"/>
    </xf>
    <xf numFmtId="172" fontId="20" fillId="25" borderId="10" xfId="0" applyNumberFormat="1" applyFont="1" applyFill="1" applyBorder="1" applyAlignment="1">
      <alignment vertical="top"/>
    </xf>
    <xf numFmtId="3" fontId="20" fillId="25" borderId="10" xfId="0" applyNumberFormat="1" applyFont="1" applyFill="1" applyBorder="1" applyAlignment="1">
      <alignment vertical="top"/>
    </xf>
    <xf numFmtId="172" fontId="18" fillId="26" borderId="10" xfId="0" applyNumberFormat="1" applyFont="1" applyFill="1" applyBorder="1" applyAlignment="1">
      <alignment vertical="top" wrapText="1"/>
    </xf>
    <xf numFmtId="49" fontId="19" fillId="0" borderId="0" xfId="0" applyNumberFormat="1" applyFont="1" applyFill="1" applyBorder="1" applyAlignment="1">
      <alignment horizontal="center" vertical="top" wrapText="1"/>
    </xf>
    <xf numFmtId="49" fontId="18" fillId="0" borderId="12" xfId="0" applyNumberFormat="1" applyFont="1" applyFill="1" applyBorder="1" applyAlignment="1">
      <alignment horizontal="center" vertical="top" wrapText="1"/>
    </xf>
    <xf numFmtId="49" fontId="18" fillId="0" borderId="13" xfId="0" applyNumberFormat="1" applyFont="1" applyFill="1" applyBorder="1" applyAlignment="1">
      <alignment horizontal="center" vertical="top" wrapText="1"/>
    </xf>
    <xf numFmtId="49" fontId="18" fillId="0" borderId="14" xfId="0" applyNumberFormat="1" applyFont="1" applyFill="1" applyBorder="1" applyAlignment="1">
      <alignment horizontal="center" vertical="top" wrapText="1"/>
    </xf>
    <xf numFmtId="49" fontId="18" fillId="0" borderId="15" xfId="0" applyNumberFormat="1" applyFont="1" applyFill="1" applyBorder="1" applyAlignment="1">
      <alignment horizontal="center" vertical="top" wrapText="1"/>
    </xf>
    <xf numFmtId="49" fontId="18" fillId="0" borderId="16" xfId="0" applyNumberFormat="1" applyFont="1" applyFill="1" applyBorder="1" applyAlignment="1">
      <alignment horizontal="center" vertical="top" wrapText="1"/>
    </xf>
    <xf numFmtId="0" fontId="18" fillId="0" borderId="17" xfId="0" applyFont="1" applyFill="1" applyBorder="1" applyAlignment="1">
      <alignment horizontal="center" vertical="top" wrapText="1"/>
    </xf>
    <xf numFmtId="49" fontId="18" fillId="0" borderId="11" xfId="0" applyNumberFormat="1" applyFont="1" applyFill="1" applyBorder="1" applyAlignment="1">
      <alignment horizontal="center" vertical="top" wrapText="1"/>
    </xf>
    <xf numFmtId="49" fontId="18" fillId="0" borderId="18" xfId="0" applyNumberFormat="1" applyFont="1" applyFill="1" applyBorder="1" applyAlignment="1">
      <alignment horizontal="center" vertical="top" wrapText="1"/>
    </xf>
    <xf numFmtId="0" fontId="18" fillId="0" borderId="19" xfId="0" applyFont="1" applyFill="1" applyBorder="1" applyAlignment="1">
      <alignment horizontal="center" vertical="top" wrapText="1"/>
    </xf>
    <xf numFmtId="0" fontId="18" fillId="0" borderId="20" xfId="0" applyFont="1" applyFill="1" applyBorder="1" applyAlignment="1">
      <alignment horizontal="center" vertical="top" wrapText="1"/>
    </xf>
    <xf numFmtId="0" fontId="18" fillId="0" borderId="16" xfId="0" applyFont="1" applyFill="1" applyBorder="1" applyAlignment="1">
      <alignment horizontal="center" vertical="top" wrapText="1"/>
    </xf>
    <xf numFmtId="0" fontId="18" fillId="0" borderId="21" xfId="0" applyFont="1" applyFill="1" applyBorder="1" applyAlignment="1">
      <alignment horizontal="center" vertical="top" wrapText="1"/>
    </xf>
    <xf numFmtId="0" fontId="18" fillId="0" borderId="22" xfId="0" applyFont="1" applyFill="1" applyBorder="1" applyAlignment="1">
      <alignment horizontal="center" vertical="top" wrapText="1"/>
    </xf>
    <xf numFmtId="0" fontId="18" fillId="0" borderId="23" xfId="0" applyFont="1" applyFill="1" applyBorder="1" applyAlignment="1">
      <alignment horizontal="center" vertical="top" wrapText="1"/>
    </xf>
    <xf numFmtId="49" fontId="18" fillId="0" borderId="24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view="pageBreakPreview" zoomScaleSheetLayoutView="100" zoomScalePageLayoutView="0" workbookViewId="0" topLeftCell="A49">
      <selection activeCell="P6" sqref="P6"/>
    </sheetView>
  </sheetViews>
  <sheetFormatPr defaultColWidth="9.140625" defaultRowHeight="12.75"/>
  <cols>
    <col min="1" max="1" width="4.57421875" style="7" customWidth="1"/>
    <col min="2" max="2" width="28.8515625" style="7" customWidth="1"/>
    <col min="3" max="3" width="9.57421875" style="7" customWidth="1"/>
    <col min="4" max="4" width="13.421875" style="7" customWidth="1"/>
    <col min="5" max="6" width="9.140625" style="7" customWidth="1"/>
    <col min="7" max="7" width="7.7109375" style="7" customWidth="1"/>
    <col min="8" max="8" width="11.421875" style="7" hidden="1" customWidth="1"/>
    <col min="9" max="9" width="7.8515625" style="7" hidden="1" customWidth="1"/>
    <col min="10" max="10" width="7.28125" style="7" hidden="1" customWidth="1"/>
    <col min="11" max="11" width="10.7109375" style="7" customWidth="1"/>
    <col min="12" max="12" width="0" style="7" hidden="1" customWidth="1"/>
    <col min="13" max="16384" width="9.140625" style="7" customWidth="1"/>
  </cols>
  <sheetData>
    <row r="1" spans="1:11" ht="49.5" customHeight="1">
      <c r="A1" s="27" t="s">
        <v>62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2:11" ht="14.25" customHeight="1"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18.75" customHeight="1">
      <c r="A3" s="28" t="s">
        <v>0</v>
      </c>
      <c r="B3" s="31" t="s">
        <v>27</v>
      </c>
      <c r="C3" s="34" t="s">
        <v>30</v>
      </c>
      <c r="D3" s="34" t="s">
        <v>6</v>
      </c>
      <c r="E3" s="36" t="s">
        <v>8</v>
      </c>
      <c r="F3" s="37"/>
      <c r="G3" s="38"/>
      <c r="H3" s="33" t="s">
        <v>7</v>
      </c>
      <c r="I3" s="33"/>
      <c r="J3" s="33"/>
      <c r="K3" s="33" t="s">
        <v>1</v>
      </c>
    </row>
    <row r="4" spans="1:11" ht="33.75" customHeight="1">
      <c r="A4" s="29"/>
      <c r="B4" s="31"/>
      <c r="C4" s="35"/>
      <c r="D4" s="35"/>
      <c r="E4" s="39"/>
      <c r="F4" s="40"/>
      <c r="G4" s="41"/>
      <c r="H4" s="33"/>
      <c r="I4" s="33"/>
      <c r="J4" s="33"/>
      <c r="K4" s="33"/>
    </row>
    <row r="5" spans="1:11" ht="28.5" customHeight="1">
      <c r="A5" s="30"/>
      <c r="B5" s="32"/>
      <c r="C5" s="42"/>
      <c r="D5" s="35"/>
      <c r="E5" s="2" t="s">
        <v>2</v>
      </c>
      <c r="F5" s="2" t="s">
        <v>3</v>
      </c>
      <c r="G5" s="2" t="s">
        <v>4</v>
      </c>
      <c r="H5" s="2" t="s">
        <v>2</v>
      </c>
      <c r="I5" s="2" t="s">
        <v>3</v>
      </c>
      <c r="J5" s="2" t="s">
        <v>4</v>
      </c>
      <c r="K5" s="2" t="s">
        <v>5</v>
      </c>
    </row>
    <row r="6" spans="1:12" ht="27" customHeight="1">
      <c r="A6" s="16">
        <v>1</v>
      </c>
      <c r="B6" s="17" t="s">
        <v>10</v>
      </c>
      <c r="C6" s="17"/>
      <c r="D6" s="18">
        <v>100</v>
      </c>
      <c r="E6" s="19">
        <f>E8</f>
        <v>92</v>
      </c>
      <c r="F6" s="19">
        <f>F8</f>
        <v>92</v>
      </c>
      <c r="G6" s="20">
        <f>F6*100/E6</f>
        <v>100</v>
      </c>
      <c r="H6" s="19"/>
      <c r="I6" s="19"/>
      <c r="J6" s="20" t="e">
        <f>I6*100/H6</f>
        <v>#DIV/0!</v>
      </c>
      <c r="K6" s="20">
        <f>(D6+G6)/2</f>
        <v>100</v>
      </c>
      <c r="L6" s="7" t="s">
        <v>9</v>
      </c>
    </row>
    <row r="7" spans="1:11" ht="15.75" customHeight="1">
      <c r="A7" s="3"/>
      <c r="B7" s="4" t="s">
        <v>23</v>
      </c>
      <c r="C7" s="4"/>
      <c r="D7" s="1"/>
      <c r="E7" s="6"/>
      <c r="F7" s="6"/>
      <c r="G7" s="5"/>
      <c r="H7" s="6"/>
      <c r="I7" s="6"/>
      <c r="J7" s="5"/>
      <c r="K7" s="5"/>
    </row>
    <row r="8" spans="1:11" ht="37.5" customHeight="1">
      <c r="A8" s="3"/>
      <c r="B8" s="4" t="s">
        <v>57</v>
      </c>
      <c r="C8" s="4" t="s">
        <v>20</v>
      </c>
      <c r="D8" s="1">
        <v>100</v>
      </c>
      <c r="E8" s="6">
        <v>92</v>
      </c>
      <c r="F8" s="6">
        <v>92</v>
      </c>
      <c r="G8" s="5">
        <f>F8*100/E8</f>
        <v>100</v>
      </c>
      <c r="H8" s="6"/>
      <c r="I8" s="6"/>
      <c r="J8" s="5"/>
      <c r="K8" s="5">
        <f>(D8+G8)/2</f>
        <v>100</v>
      </c>
    </row>
    <row r="9" spans="1:11" ht="26.25" customHeight="1">
      <c r="A9" s="21">
        <v>2</v>
      </c>
      <c r="B9" s="22" t="s">
        <v>11</v>
      </c>
      <c r="C9" s="22"/>
      <c r="D9" s="23">
        <v>100</v>
      </c>
      <c r="E9" s="24">
        <f>E11</f>
        <v>121</v>
      </c>
      <c r="F9" s="24">
        <f>F11</f>
        <v>121</v>
      </c>
      <c r="G9" s="20">
        <f>F9*100/E9</f>
        <v>100</v>
      </c>
      <c r="H9" s="25"/>
      <c r="I9" s="25"/>
      <c r="J9" s="20" t="e">
        <f>I9*100/H9</f>
        <v>#DIV/0!</v>
      </c>
      <c r="K9" s="20">
        <f>(D9+G9)/2</f>
        <v>100</v>
      </c>
    </row>
    <row r="10" spans="1:11" ht="12.75" customHeight="1">
      <c r="A10" s="11"/>
      <c r="B10" s="4" t="s">
        <v>23</v>
      </c>
      <c r="C10" s="4"/>
      <c r="D10" s="1"/>
      <c r="E10" s="12"/>
      <c r="F10" s="12"/>
      <c r="G10" s="5"/>
      <c r="H10" s="13"/>
      <c r="I10" s="13"/>
      <c r="J10" s="5"/>
      <c r="K10" s="5"/>
    </row>
    <row r="11" spans="1:11" ht="46.5" customHeight="1">
      <c r="A11" s="11"/>
      <c r="B11" s="4" t="s">
        <v>61</v>
      </c>
      <c r="C11" s="4" t="s">
        <v>20</v>
      </c>
      <c r="D11" s="1">
        <v>100</v>
      </c>
      <c r="E11" s="12">
        <v>121</v>
      </c>
      <c r="F11" s="12">
        <v>121</v>
      </c>
      <c r="G11" s="5">
        <f>F11*100/E11</f>
        <v>100</v>
      </c>
      <c r="H11" s="13"/>
      <c r="I11" s="13"/>
      <c r="J11" s="5"/>
      <c r="K11" s="5">
        <f>(D11+G11)/2</f>
        <v>100</v>
      </c>
    </row>
    <row r="12" spans="1:11" ht="19.5" customHeight="1">
      <c r="A12" s="21">
        <v>3</v>
      </c>
      <c r="B12" s="22" t="s">
        <v>35</v>
      </c>
      <c r="C12" s="22"/>
      <c r="D12" s="23">
        <v>100</v>
      </c>
      <c r="E12" s="24">
        <f>E14+E15+E16+E17+E18+E19+E20+E21</f>
        <v>667</v>
      </c>
      <c r="F12" s="24">
        <f>F14+F15+F16+F17+F18+F19+F20+F21</f>
        <v>667</v>
      </c>
      <c r="G12" s="20">
        <f>F12*100/E12</f>
        <v>100</v>
      </c>
      <c r="H12" s="25"/>
      <c r="I12" s="25"/>
      <c r="J12" s="20" t="e">
        <f>I12*100/H12</f>
        <v>#DIV/0!</v>
      </c>
      <c r="K12" s="20">
        <f>(D12+G12)/2</f>
        <v>100</v>
      </c>
    </row>
    <row r="13" spans="1:11" ht="14.25" customHeight="1">
      <c r="A13" s="11"/>
      <c r="B13" s="9" t="s">
        <v>23</v>
      </c>
      <c r="C13" s="9"/>
      <c r="D13" s="10"/>
      <c r="E13" s="12"/>
      <c r="F13" s="12"/>
      <c r="G13" s="5"/>
      <c r="H13" s="13"/>
      <c r="I13" s="13"/>
      <c r="J13" s="5"/>
      <c r="K13" s="5"/>
    </row>
    <row r="14" spans="1:11" ht="39" customHeight="1">
      <c r="A14" s="11"/>
      <c r="B14" s="9" t="s">
        <v>24</v>
      </c>
      <c r="C14" s="9" t="s">
        <v>20</v>
      </c>
      <c r="D14" s="10">
        <v>100</v>
      </c>
      <c r="E14" s="12">
        <v>240</v>
      </c>
      <c r="F14" s="12">
        <v>240</v>
      </c>
      <c r="G14" s="5">
        <f aca="true" t="shared" si="0" ref="G14:G22">F14*100/E14</f>
        <v>100</v>
      </c>
      <c r="H14" s="13"/>
      <c r="I14" s="13"/>
      <c r="J14" s="5" t="e">
        <f aca="true" t="shared" si="1" ref="J14:J22">I14*100/H14</f>
        <v>#DIV/0!</v>
      </c>
      <c r="K14" s="5">
        <f aca="true" t="shared" si="2" ref="K14:K22">(D14+G14)/2</f>
        <v>100</v>
      </c>
    </row>
    <row r="15" spans="1:11" ht="55.5" customHeight="1">
      <c r="A15" s="11"/>
      <c r="B15" s="9" t="s">
        <v>38</v>
      </c>
      <c r="C15" s="9" t="s">
        <v>20</v>
      </c>
      <c r="D15" s="10">
        <v>100</v>
      </c>
      <c r="E15" s="12">
        <v>2</v>
      </c>
      <c r="F15" s="12">
        <v>2</v>
      </c>
      <c r="G15" s="5">
        <f t="shared" si="0"/>
        <v>100</v>
      </c>
      <c r="H15" s="13"/>
      <c r="I15" s="13"/>
      <c r="J15" s="5" t="e">
        <f t="shared" si="1"/>
        <v>#DIV/0!</v>
      </c>
      <c r="K15" s="5">
        <f t="shared" si="2"/>
        <v>100</v>
      </c>
    </row>
    <row r="16" spans="1:11" ht="55.5" customHeight="1">
      <c r="A16" s="11"/>
      <c r="B16" s="9" t="s">
        <v>38</v>
      </c>
      <c r="C16" s="9" t="s">
        <v>20</v>
      </c>
      <c r="D16" s="10">
        <v>100</v>
      </c>
      <c r="E16" s="12">
        <v>1</v>
      </c>
      <c r="F16" s="12">
        <v>1</v>
      </c>
      <c r="G16" s="5">
        <f>F16*100/E16</f>
        <v>100</v>
      </c>
      <c r="H16" s="13"/>
      <c r="I16" s="13"/>
      <c r="J16" s="5" t="e">
        <f>I16*100/H16</f>
        <v>#DIV/0!</v>
      </c>
      <c r="K16" s="5">
        <f>(D16+G16)/2</f>
        <v>100</v>
      </c>
    </row>
    <row r="17" spans="1:11" ht="41.25" customHeight="1">
      <c r="A17" s="11"/>
      <c r="B17" s="9" t="s">
        <v>25</v>
      </c>
      <c r="C17" s="9" t="s">
        <v>20</v>
      </c>
      <c r="D17" s="10">
        <v>100</v>
      </c>
      <c r="E17" s="12">
        <v>345</v>
      </c>
      <c r="F17" s="12">
        <v>345</v>
      </c>
      <c r="G17" s="5">
        <f t="shared" si="0"/>
        <v>100</v>
      </c>
      <c r="H17" s="13"/>
      <c r="I17" s="13"/>
      <c r="J17" s="5" t="e">
        <f t="shared" si="1"/>
        <v>#DIV/0!</v>
      </c>
      <c r="K17" s="5">
        <f t="shared" si="2"/>
        <v>100</v>
      </c>
    </row>
    <row r="18" spans="1:11" ht="52.5" customHeight="1">
      <c r="A18" s="11"/>
      <c r="B18" s="9" t="s">
        <v>39</v>
      </c>
      <c r="C18" s="9" t="s">
        <v>20</v>
      </c>
      <c r="D18" s="10">
        <v>100</v>
      </c>
      <c r="E18" s="12">
        <v>2</v>
      </c>
      <c r="F18" s="12">
        <v>2</v>
      </c>
      <c r="G18" s="5">
        <f t="shared" si="0"/>
        <v>100</v>
      </c>
      <c r="H18" s="13"/>
      <c r="I18" s="13"/>
      <c r="J18" s="5" t="e">
        <f t="shared" si="1"/>
        <v>#DIV/0!</v>
      </c>
      <c r="K18" s="5">
        <f t="shared" si="2"/>
        <v>100</v>
      </c>
    </row>
    <row r="19" spans="1:11" ht="52.5" customHeight="1">
      <c r="A19" s="11"/>
      <c r="B19" s="9" t="s">
        <v>39</v>
      </c>
      <c r="C19" s="9" t="s">
        <v>20</v>
      </c>
      <c r="D19" s="10">
        <v>100</v>
      </c>
      <c r="E19" s="12">
        <v>2</v>
      </c>
      <c r="F19" s="12">
        <v>2</v>
      </c>
      <c r="G19" s="5">
        <f t="shared" si="0"/>
        <v>100</v>
      </c>
      <c r="H19" s="13"/>
      <c r="I19" s="13"/>
      <c r="J19" s="5" t="e">
        <f t="shared" si="1"/>
        <v>#DIV/0!</v>
      </c>
      <c r="K19" s="5">
        <f t="shared" si="2"/>
        <v>100</v>
      </c>
    </row>
    <row r="20" spans="1:11" ht="42" customHeight="1">
      <c r="A20" s="11"/>
      <c r="B20" s="9" t="s">
        <v>26</v>
      </c>
      <c r="C20" s="9" t="s">
        <v>20</v>
      </c>
      <c r="D20" s="10">
        <v>100</v>
      </c>
      <c r="E20" s="12">
        <v>62</v>
      </c>
      <c r="F20" s="12">
        <v>62</v>
      </c>
      <c r="G20" s="5">
        <f t="shared" si="0"/>
        <v>100</v>
      </c>
      <c r="H20" s="13"/>
      <c r="I20" s="13"/>
      <c r="J20" s="5" t="e">
        <f t="shared" si="1"/>
        <v>#DIV/0!</v>
      </c>
      <c r="K20" s="5">
        <f t="shared" si="2"/>
        <v>100</v>
      </c>
    </row>
    <row r="21" spans="1:11" ht="42" customHeight="1">
      <c r="A21" s="11"/>
      <c r="B21" s="9" t="s">
        <v>58</v>
      </c>
      <c r="C21" s="9" t="s">
        <v>20</v>
      </c>
      <c r="D21" s="10">
        <v>100</v>
      </c>
      <c r="E21" s="12">
        <v>13</v>
      </c>
      <c r="F21" s="12">
        <v>13</v>
      </c>
      <c r="G21" s="5">
        <f>F21*100/E21</f>
        <v>100</v>
      </c>
      <c r="H21" s="13"/>
      <c r="I21" s="13"/>
      <c r="J21" s="5" t="e">
        <f>I21*100/H21</f>
        <v>#DIV/0!</v>
      </c>
      <c r="K21" s="5">
        <f>(D21+G21)/2</f>
        <v>100</v>
      </c>
    </row>
    <row r="22" spans="1:11" ht="19.5" customHeight="1">
      <c r="A22" s="21">
        <v>4</v>
      </c>
      <c r="B22" s="22" t="s">
        <v>34</v>
      </c>
      <c r="C22" s="22"/>
      <c r="D22" s="23">
        <v>100</v>
      </c>
      <c r="E22" s="24">
        <f>E24+E25+E26+E27+E28</f>
        <v>76</v>
      </c>
      <c r="F22" s="24">
        <f>SUM(F24:F28)</f>
        <v>76</v>
      </c>
      <c r="G22" s="20">
        <f t="shared" si="0"/>
        <v>100</v>
      </c>
      <c r="H22" s="25"/>
      <c r="I22" s="25"/>
      <c r="J22" s="20" t="e">
        <f t="shared" si="1"/>
        <v>#DIV/0!</v>
      </c>
      <c r="K22" s="20">
        <f t="shared" si="2"/>
        <v>100</v>
      </c>
    </row>
    <row r="23" spans="1:11" ht="15.75" customHeight="1">
      <c r="A23" s="11"/>
      <c r="B23" s="9" t="s">
        <v>23</v>
      </c>
      <c r="C23" s="9"/>
      <c r="D23" s="10"/>
      <c r="E23" s="12"/>
      <c r="F23" s="12"/>
      <c r="G23" s="5"/>
      <c r="H23" s="13"/>
      <c r="I23" s="13"/>
      <c r="J23" s="5"/>
      <c r="K23" s="5"/>
    </row>
    <row r="24" spans="1:11" ht="46.5" customHeight="1">
      <c r="A24" s="11"/>
      <c r="B24" s="4" t="s">
        <v>57</v>
      </c>
      <c r="C24" s="9" t="s">
        <v>20</v>
      </c>
      <c r="D24" s="10">
        <v>100</v>
      </c>
      <c r="E24" s="12">
        <v>14</v>
      </c>
      <c r="F24" s="12">
        <v>14</v>
      </c>
      <c r="G24" s="5">
        <f aca="true" t="shared" si="3" ref="G24:G30">F24*100/E24</f>
        <v>100</v>
      </c>
      <c r="H24" s="13"/>
      <c r="I24" s="13"/>
      <c r="J24" s="5"/>
      <c r="K24" s="5">
        <f aca="true" t="shared" si="4" ref="K24:K30">(D24+G24)/2</f>
        <v>100</v>
      </c>
    </row>
    <row r="25" spans="1:11" ht="42" customHeight="1">
      <c r="A25" s="11"/>
      <c r="B25" s="9" t="s">
        <v>24</v>
      </c>
      <c r="C25" s="9" t="s">
        <v>20</v>
      </c>
      <c r="D25" s="10">
        <v>100</v>
      </c>
      <c r="E25" s="12">
        <v>26</v>
      </c>
      <c r="F25" s="12">
        <v>26</v>
      </c>
      <c r="G25" s="5">
        <f t="shared" si="3"/>
        <v>100</v>
      </c>
      <c r="H25" s="13"/>
      <c r="I25" s="13"/>
      <c r="J25" s="5"/>
      <c r="K25" s="5">
        <f t="shared" si="4"/>
        <v>100</v>
      </c>
    </row>
    <row r="26" spans="1:11" ht="54.75" customHeight="1">
      <c r="A26" s="11"/>
      <c r="B26" s="9" t="s">
        <v>41</v>
      </c>
      <c r="C26" s="9" t="s">
        <v>20</v>
      </c>
      <c r="D26" s="10">
        <v>100</v>
      </c>
      <c r="E26" s="12">
        <v>1</v>
      </c>
      <c r="F26" s="12">
        <v>1</v>
      </c>
      <c r="G26" s="5">
        <f>F26*100/E26</f>
        <v>100</v>
      </c>
      <c r="H26" s="13"/>
      <c r="I26" s="13"/>
      <c r="J26" s="5"/>
      <c r="K26" s="5">
        <f>(D26+G26)/2</f>
        <v>100</v>
      </c>
    </row>
    <row r="27" spans="1:11" ht="41.25" customHeight="1">
      <c r="A27" s="11"/>
      <c r="B27" s="9" t="s">
        <v>25</v>
      </c>
      <c r="C27" s="9" t="s">
        <v>20</v>
      </c>
      <c r="D27" s="10">
        <v>100</v>
      </c>
      <c r="E27" s="12">
        <v>28</v>
      </c>
      <c r="F27" s="12">
        <v>28</v>
      </c>
      <c r="G27" s="5">
        <f t="shared" si="3"/>
        <v>100</v>
      </c>
      <c r="H27" s="13"/>
      <c r="I27" s="13"/>
      <c r="J27" s="5"/>
      <c r="K27" s="5">
        <f t="shared" si="4"/>
        <v>100</v>
      </c>
    </row>
    <row r="28" spans="1:11" ht="39" customHeight="1">
      <c r="A28" s="11"/>
      <c r="B28" s="9" t="s">
        <v>26</v>
      </c>
      <c r="C28" s="9" t="s">
        <v>20</v>
      </c>
      <c r="D28" s="10">
        <v>100</v>
      </c>
      <c r="E28" s="12">
        <v>7</v>
      </c>
      <c r="F28" s="12">
        <v>7</v>
      </c>
      <c r="G28" s="5">
        <f t="shared" si="3"/>
        <v>100</v>
      </c>
      <c r="H28" s="13"/>
      <c r="I28" s="13"/>
      <c r="J28" s="5"/>
      <c r="K28" s="5">
        <f t="shared" si="4"/>
        <v>100</v>
      </c>
    </row>
    <row r="29" spans="1:11" ht="39" customHeight="1">
      <c r="A29" s="11"/>
      <c r="B29" s="9" t="s">
        <v>58</v>
      </c>
      <c r="C29" s="9" t="s">
        <v>20</v>
      </c>
      <c r="D29" s="10">
        <v>100</v>
      </c>
      <c r="E29" s="12">
        <v>23</v>
      </c>
      <c r="F29" s="12">
        <v>23</v>
      </c>
      <c r="G29" s="5">
        <f>F29*100/E29</f>
        <v>100</v>
      </c>
      <c r="H29" s="13"/>
      <c r="I29" s="13"/>
      <c r="J29" s="5"/>
      <c r="K29" s="5">
        <f>(D29+G29)/2</f>
        <v>100</v>
      </c>
    </row>
    <row r="30" spans="1:11" ht="18.75" customHeight="1">
      <c r="A30" s="21">
        <v>5</v>
      </c>
      <c r="B30" s="22" t="s">
        <v>12</v>
      </c>
      <c r="C30" s="22"/>
      <c r="D30" s="23">
        <v>100</v>
      </c>
      <c r="E30" s="24">
        <f>E32+E33+E34+E35+E36+E37+E38</f>
        <v>106</v>
      </c>
      <c r="F30" s="24">
        <f>F32+F33+F34+F35+F36+F37+F38</f>
        <v>106</v>
      </c>
      <c r="G30" s="20">
        <f t="shared" si="3"/>
        <v>100</v>
      </c>
      <c r="H30" s="25"/>
      <c r="I30" s="25"/>
      <c r="J30" s="20" t="e">
        <f>I30*100/H30</f>
        <v>#DIV/0!</v>
      </c>
      <c r="K30" s="20">
        <f t="shared" si="4"/>
        <v>100</v>
      </c>
    </row>
    <row r="31" spans="1:11" ht="11.25" customHeight="1">
      <c r="A31" s="11"/>
      <c r="B31" s="9" t="s">
        <v>23</v>
      </c>
      <c r="C31" s="9"/>
      <c r="D31" s="10"/>
      <c r="E31" s="12"/>
      <c r="F31" s="12"/>
      <c r="G31" s="5"/>
      <c r="H31" s="13"/>
      <c r="I31" s="13"/>
      <c r="J31" s="5"/>
      <c r="K31" s="5"/>
    </row>
    <row r="32" spans="1:11" ht="21" customHeight="1">
      <c r="A32" s="11"/>
      <c r="B32" s="4" t="s">
        <v>59</v>
      </c>
      <c r="C32" s="9"/>
      <c r="D32" s="10">
        <v>100</v>
      </c>
      <c r="E32" s="12">
        <v>14</v>
      </c>
      <c r="F32" s="12">
        <v>14</v>
      </c>
      <c r="G32" s="5">
        <v>100</v>
      </c>
      <c r="H32" s="13"/>
      <c r="I32" s="13"/>
      <c r="J32" s="5"/>
      <c r="K32" s="5">
        <v>100</v>
      </c>
    </row>
    <row r="33" spans="1:11" ht="37.5" customHeight="1">
      <c r="A33" s="11"/>
      <c r="B33" s="9" t="s">
        <v>24</v>
      </c>
      <c r="C33" s="9" t="s">
        <v>20</v>
      </c>
      <c r="D33" s="10">
        <v>100</v>
      </c>
      <c r="E33" s="12">
        <v>32</v>
      </c>
      <c r="F33" s="12">
        <v>32</v>
      </c>
      <c r="G33" s="5">
        <f aca="true" t="shared" si="5" ref="G33:G39">F33*100/E33</f>
        <v>100</v>
      </c>
      <c r="H33" s="13"/>
      <c r="I33" s="13"/>
      <c r="J33" s="5" t="e">
        <f>I33*100/H33</f>
        <v>#DIV/0!</v>
      </c>
      <c r="K33" s="5">
        <f aca="true" t="shared" si="6" ref="K33:K39">(D33+G33)/2</f>
        <v>100</v>
      </c>
    </row>
    <row r="34" spans="1:11" ht="50.25" customHeight="1">
      <c r="A34" s="11"/>
      <c r="B34" s="9" t="s">
        <v>38</v>
      </c>
      <c r="C34" s="9" t="s">
        <v>20</v>
      </c>
      <c r="D34" s="10">
        <v>100</v>
      </c>
      <c r="E34" s="12">
        <v>1</v>
      </c>
      <c r="F34" s="12">
        <v>1</v>
      </c>
      <c r="G34" s="5">
        <f t="shared" si="5"/>
        <v>100</v>
      </c>
      <c r="H34" s="13"/>
      <c r="I34" s="13"/>
      <c r="J34" s="5" t="e">
        <f>I34*100/H34</f>
        <v>#DIV/0!</v>
      </c>
      <c r="K34" s="5">
        <f t="shared" si="6"/>
        <v>100</v>
      </c>
    </row>
    <row r="35" spans="1:11" ht="39.75" customHeight="1">
      <c r="A35" s="11"/>
      <c r="B35" s="9" t="s">
        <v>25</v>
      </c>
      <c r="C35" s="9" t="s">
        <v>20</v>
      </c>
      <c r="D35" s="10">
        <v>100</v>
      </c>
      <c r="E35" s="12">
        <v>41</v>
      </c>
      <c r="F35" s="12">
        <v>41</v>
      </c>
      <c r="G35" s="5">
        <f t="shared" si="5"/>
        <v>100</v>
      </c>
      <c r="H35" s="13"/>
      <c r="I35" s="13"/>
      <c r="J35" s="5"/>
      <c r="K35" s="5">
        <f t="shared" si="6"/>
        <v>100</v>
      </c>
    </row>
    <row r="36" spans="1:11" ht="54" customHeight="1">
      <c r="A36" s="11"/>
      <c r="B36" s="9" t="s">
        <v>39</v>
      </c>
      <c r="C36" s="9" t="s">
        <v>20</v>
      </c>
      <c r="D36" s="10">
        <v>100</v>
      </c>
      <c r="E36" s="12">
        <v>4</v>
      </c>
      <c r="F36" s="12">
        <v>4</v>
      </c>
      <c r="G36" s="5">
        <f t="shared" si="5"/>
        <v>100</v>
      </c>
      <c r="H36" s="13"/>
      <c r="I36" s="13"/>
      <c r="J36" s="5"/>
      <c r="K36" s="5">
        <f t="shared" si="6"/>
        <v>100</v>
      </c>
    </row>
    <row r="37" spans="1:11" ht="42" customHeight="1">
      <c r="A37" s="11"/>
      <c r="B37" s="9" t="s">
        <v>26</v>
      </c>
      <c r="C37" s="9" t="s">
        <v>20</v>
      </c>
      <c r="D37" s="10">
        <v>100</v>
      </c>
      <c r="E37" s="12">
        <v>14</v>
      </c>
      <c r="F37" s="12">
        <v>14</v>
      </c>
      <c r="G37" s="5">
        <f t="shared" si="5"/>
        <v>100</v>
      </c>
      <c r="H37" s="13"/>
      <c r="I37" s="13"/>
      <c r="J37" s="5" t="e">
        <f>I37*100/H37</f>
        <v>#DIV/0!</v>
      </c>
      <c r="K37" s="5">
        <f t="shared" si="6"/>
        <v>100</v>
      </c>
    </row>
    <row r="38" spans="1:11" ht="28.5" customHeight="1">
      <c r="A38" s="11"/>
      <c r="B38" s="9" t="s">
        <v>58</v>
      </c>
      <c r="C38" s="9" t="s">
        <v>20</v>
      </c>
      <c r="D38" s="10">
        <v>100</v>
      </c>
      <c r="E38" s="12">
        <v>0</v>
      </c>
      <c r="F38" s="12">
        <v>0</v>
      </c>
      <c r="G38" s="5" t="e">
        <f>F38*100/E38</f>
        <v>#DIV/0!</v>
      </c>
      <c r="H38" s="13"/>
      <c r="I38" s="13"/>
      <c r="J38" s="5" t="e">
        <f>I38*100/H38</f>
        <v>#DIV/0!</v>
      </c>
      <c r="K38" s="5" t="e">
        <f>(D38+G38)/2</f>
        <v>#DIV/0!</v>
      </c>
    </row>
    <row r="39" spans="1:11" ht="12.75">
      <c r="A39" s="21">
        <v>6</v>
      </c>
      <c r="B39" s="22" t="s">
        <v>13</v>
      </c>
      <c r="C39" s="22"/>
      <c r="D39" s="23">
        <v>100</v>
      </c>
      <c r="E39" s="24">
        <f>E41+E42+E43+E44+E45</f>
        <v>93</v>
      </c>
      <c r="F39" s="24">
        <f>SUM(F41:F45)</f>
        <v>93</v>
      </c>
      <c r="G39" s="20">
        <f t="shared" si="5"/>
        <v>100</v>
      </c>
      <c r="H39" s="25"/>
      <c r="I39" s="25"/>
      <c r="J39" s="20" t="e">
        <f>I39*100/H39</f>
        <v>#DIV/0!</v>
      </c>
      <c r="K39" s="20">
        <f t="shared" si="6"/>
        <v>100</v>
      </c>
    </row>
    <row r="40" spans="1:11" ht="12.75">
      <c r="A40" s="11"/>
      <c r="B40" s="9" t="s">
        <v>23</v>
      </c>
      <c r="C40" s="9"/>
      <c r="D40" s="10"/>
      <c r="E40" s="12"/>
      <c r="F40" s="12"/>
      <c r="G40" s="5"/>
      <c r="H40" s="13"/>
      <c r="I40" s="13"/>
      <c r="J40" s="5"/>
      <c r="K40" s="5"/>
    </row>
    <row r="41" spans="1:11" ht="12.75">
      <c r="A41" s="11"/>
      <c r="B41" s="4" t="s">
        <v>60</v>
      </c>
      <c r="C41" s="9" t="s">
        <v>20</v>
      </c>
      <c r="D41" s="10">
        <v>100</v>
      </c>
      <c r="E41" s="12">
        <v>10</v>
      </c>
      <c r="F41" s="12">
        <v>10</v>
      </c>
      <c r="G41" s="5">
        <f aca="true" t="shared" si="7" ref="G41:G46">F41*100/E41</f>
        <v>100</v>
      </c>
      <c r="H41" s="13"/>
      <c r="I41" s="13"/>
      <c r="J41" s="5" t="e">
        <f>I41*100/H41</f>
        <v>#DIV/0!</v>
      </c>
      <c r="K41" s="5">
        <f aca="true" t="shared" si="8" ref="K41:K46">(D41+G41)/2</f>
        <v>100</v>
      </c>
    </row>
    <row r="42" spans="1:11" ht="43.5" customHeight="1">
      <c r="A42" s="11"/>
      <c r="B42" s="9" t="s">
        <v>24</v>
      </c>
      <c r="C42" s="9" t="s">
        <v>20</v>
      </c>
      <c r="D42" s="10">
        <v>100</v>
      </c>
      <c r="E42" s="12">
        <v>31</v>
      </c>
      <c r="F42" s="12">
        <v>31</v>
      </c>
      <c r="G42" s="5">
        <f t="shared" si="7"/>
        <v>100</v>
      </c>
      <c r="H42" s="13"/>
      <c r="I42" s="13"/>
      <c r="J42" s="5" t="e">
        <f>I42*100/H42</f>
        <v>#DIV/0!</v>
      </c>
      <c r="K42" s="5">
        <f t="shared" si="8"/>
        <v>100</v>
      </c>
    </row>
    <row r="43" spans="1:11" ht="45" customHeight="1">
      <c r="A43" s="11"/>
      <c r="B43" s="9" t="s">
        <v>25</v>
      </c>
      <c r="C43" s="9" t="s">
        <v>20</v>
      </c>
      <c r="D43" s="10">
        <v>100</v>
      </c>
      <c r="E43" s="12">
        <v>35</v>
      </c>
      <c r="F43" s="12">
        <v>35</v>
      </c>
      <c r="G43" s="5">
        <f t="shared" si="7"/>
        <v>100</v>
      </c>
      <c r="H43" s="13"/>
      <c r="I43" s="13"/>
      <c r="J43" s="5"/>
      <c r="K43" s="5">
        <f t="shared" si="8"/>
        <v>100</v>
      </c>
    </row>
    <row r="44" spans="1:11" ht="57" customHeight="1">
      <c r="A44" s="11"/>
      <c r="B44" s="9" t="s">
        <v>42</v>
      </c>
      <c r="C44" s="9" t="s">
        <v>20</v>
      </c>
      <c r="D44" s="10">
        <v>100</v>
      </c>
      <c r="E44" s="12">
        <v>4</v>
      </c>
      <c r="F44" s="12">
        <v>4</v>
      </c>
      <c r="G44" s="5">
        <f t="shared" si="7"/>
        <v>100</v>
      </c>
      <c r="H44" s="13"/>
      <c r="I44" s="13"/>
      <c r="J44" s="5"/>
      <c r="K44" s="5">
        <f t="shared" si="8"/>
        <v>100</v>
      </c>
    </row>
    <row r="45" spans="1:11" ht="43.5" customHeight="1">
      <c r="A45" s="11"/>
      <c r="B45" s="9" t="s">
        <v>26</v>
      </c>
      <c r="C45" s="9" t="s">
        <v>20</v>
      </c>
      <c r="D45" s="10">
        <v>100</v>
      </c>
      <c r="E45" s="12">
        <v>13</v>
      </c>
      <c r="F45" s="12">
        <v>13</v>
      </c>
      <c r="G45" s="5">
        <f t="shared" si="7"/>
        <v>100</v>
      </c>
      <c r="H45" s="13"/>
      <c r="I45" s="13"/>
      <c r="J45" s="5"/>
      <c r="K45" s="5">
        <f t="shared" si="8"/>
        <v>100</v>
      </c>
    </row>
    <row r="46" spans="1:11" ht="21" customHeight="1">
      <c r="A46" s="21">
        <v>7</v>
      </c>
      <c r="B46" s="22" t="s">
        <v>14</v>
      </c>
      <c r="C46" s="22"/>
      <c r="D46" s="23">
        <v>100</v>
      </c>
      <c r="E46" s="24">
        <f>E48+E49+E50+E51+E52+E53+E54</f>
        <v>117</v>
      </c>
      <c r="F46" s="24">
        <f>F48+F49+F50+F51+F52+F53+F54</f>
        <v>117</v>
      </c>
      <c r="G46" s="20">
        <f t="shared" si="7"/>
        <v>100</v>
      </c>
      <c r="H46" s="25"/>
      <c r="I46" s="25"/>
      <c r="J46" s="20" t="e">
        <f>I46*100/H46</f>
        <v>#DIV/0!</v>
      </c>
      <c r="K46" s="20">
        <f t="shared" si="8"/>
        <v>100</v>
      </c>
    </row>
    <row r="47" spans="1:11" ht="14.25" customHeight="1">
      <c r="A47" s="11"/>
      <c r="B47" s="9" t="s">
        <v>23</v>
      </c>
      <c r="C47" s="9"/>
      <c r="D47" s="10"/>
      <c r="E47" s="12"/>
      <c r="F47" s="12"/>
      <c r="G47" s="5"/>
      <c r="H47" s="13"/>
      <c r="I47" s="13"/>
      <c r="J47" s="5"/>
      <c r="K47" s="5"/>
    </row>
    <row r="48" spans="1:11" ht="54.75" customHeight="1">
      <c r="A48" s="11"/>
      <c r="B48" s="4" t="s">
        <v>40</v>
      </c>
      <c r="C48" s="9" t="s">
        <v>20</v>
      </c>
      <c r="D48" s="10">
        <v>100</v>
      </c>
      <c r="E48" s="12">
        <v>3</v>
      </c>
      <c r="F48" s="12">
        <v>3</v>
      </c>
      <c r="G48" s="5">
        <f>F48*100/E48</f>
        <v>100</v>
      </c>
      <c r="H48" s="13"/>
      <c r="I48" s="13"/>
      <c r="J48" s="5" t="e">
        <f aca="true" t="shared" si="9" ref="J48:J55">I48*100/H48</f>
        <v>#DIV/0!</v>
      </c>
      <c r="K48" s="5">
        <f>(D48+G48)/2</f>
        <v>100</v>
      </c>
    </row>
    <row r="49" spans="1:11" ht="52.5" customHeight="1">
      <c r="A49" s="11"/>
      <c r="B49" s="4" t="s">
        <v>40</v>
      </c>
      <c r="C49" s="9" t="s">
        <v>20</v>
      </c>
      <c r="D49" s="10">
        <v>100</v>
      </c>
      <c r="E49" s="12">
        <v>16</v>
      </c>
      <c r="F49" s="12">
        <v>16</v>
      </c>
      <c r="G49" s="5">
        <f aca="true" t="shared" si="10" ref="G49:G58">F49*100/E49</f>
        <v>100</v>
      </c>
      <c r="H49" s="13"/>
      <c r="I49" s="13"/>
      <c r="J49" s="5" t="e">
        <f t="shared" si="9"/>
        <v>#DIV/0!</v>
      </c>
      <c r="K49" s="5">
        <f aca="true" t="shared" si="11" ref="K49:K58">(D49+G49)/2</f>
        <v>100</v>
      </c>
    </row>
    <row r="50" spans="1:11" ht="41.25" customHeight="1">
      <c r="A50" s="11"/>
      <c r="B50" s="9" t="s">
        <v>24</v>
      </c>
      <c r="C50" s="9" t="s">
        <v>20</v>
      </c>
      <c r="D50" s="10">
        <v>100</v>
      </c>
      <c r="E50" s="12">
        <v>33</v>
      </c>
      <c r="F50" s="12">
        <v>33</v>
      </c>
      <c r="G50" s="5">
        <f t="shared" si="10"/>
        <v>100</v>
      </c>
      <c r="H50" s="13"/>
      <c r="I50" s="13"/>
      <c r="J50" s="5" t="e">
        <f t="shared" si="9"/>
        <v>#DIV/0!</v>
      </c>
      <c r="K50" s="5">
        <f t="shared" si="11"/>
        <v>100</v>
      </c>
    </row>
    <row r="51" spans="1:11" ht="59.25" customHeight="1">
      <c r="A51" s="11"/>
      <c r="B51" s="9" t="s">
        <v>43</v>
      </c>
      <c r="C51" s="9" t="s">
        <v>20</v>
      </c>
      <c r="D51" s="10">
        <v>100</v>
      </c>
      <c r="E51" s="12">
        <v>2</v>
      </c>
      <c r="F51" s="12">
        <v>2</v>
      </c>
      <c r="G51" s="5">
        <f>F51*100/E51</f>
        <v>100</v>
      </c>
      <c r="H51" s="13"/>
      <c r="I51" s="13"/>
      <c r="J51" s="5" t="e">
        <f t="shared" si="9"/>
        <v>#DIV/0!</v>
      </c>
      <c r="K51" s="5">
        <f>(D51+G51)/2</f>
        <v>100</v>
      </c>
    </row>
    <row r="52" spans="1:11" ht="63" customHeight="1">
      <c r="A52" s="11"/>
      <c r="B52" s="9" t="s">
        <v>42</v>
      </c>
      <c r="C52" s="9" t="s">
        <v>20</v>
      </c>
      <c r="D52" s="10">
        <v>100</v>
      </c>
      <c r="E52" s="12">
        <v>4</v>
      </c>
      <c r="F52" s="12">
        <v>4</v>
      </c>
      <c r="G52" s="5">
        <f t="shared" si="10"/>
        <v>100</v>
      </c>
      <c r="H52" s="13"/>
      <c r="I52" s="13"/>
      <c r="J52" s="5" t="e">
        <f t="shared" si="9"/>
        <v>#DIV/0!</v>
      </c>
      <c r="K52" s="5">
        <f t="shared" si="11"/>
        <v>100</v>
      </c>
    </row>
    <row r="53" spans="1:11" ht="37.5" customHeight="1">
      <c r="A53" s="11"/>
      <c r="B53" s="9" t="s">
        <v>25</v>
      </c>
      <c r="C53" s="9" t="s">
        <v>20</v>
      </c>
      <c r="D53" s="10">
        <v>100</v>
      </c>
      <c r="E53" s="12">
        <v>46</v>
      </c>
      <c r="F53" s="12">
        <v>46</v>
      </c>
      <c r="G53" s="5">
        <f>F53*100/E53</f>
        <v>100</v>
      </c>
      <c r="H53" s="13"/>
      <c r="I53" s="13"/>
      <c r="J53" s="5" t="e">
        <f t="shared" si="9"/>
        <v>#DIV/0!</v>
      </c>
      <c r="K53" s="5">
        <f>(D53+G53)/2</f>
        <v>100</v>
      </c>
    </row>
    <row r="54" spans="1:11" ht="46.5" customHeight="1">
      <c r="A54" s="11"/>
      <c r="B54" s="9" t="s">
        <v>26</v>
      </c>
      <c r="C54" s="9" t="s">
        <v>20</v>
      </c>
      <c r="D54" s="10">
        <v>100</v>
      </c>
      <c r="E54" s="12">
        <v>13</v>
      </c>
      <c r="F54" s="12">
        <v>13</v>
      </c>
      <c r="G54" s="5">
        <f t="shared" si="10"/>
        <v>100</v>
      </c>
      <c r="H54" s="13"/>
      <c r="I54" s="13"/>
      <c r="J54" s="5" t="e">
        <f t="shared" si="9"/>
        <v>#DIV/0!</v>
      </c>
      <c r="K54" s="5">
        <f t="shared" si="11"/>
        <v>100</v>
      </c>
    </row>
    <row r="55" spans="1:11" ht="12.75" customHeight="1">
      <c r="A55" s="21">
        <v>8</v>
      </c>
      <c r="B55" s="22" t="s">
        <v>15</v>
      </c>
      <c r="C55" s="22"/>
      <c r="D55" s="23">
        <v>100</v>
      </c>
      <c r="E55" s="24">
        <f>E57+E58</f>
        <v>165390.5</v>
      </c>
      <c r="F55" s="24">
        <f>F57+F58</f>
        <v>165390.5</v>
      </c>
      <c r="G55" s="20">
        <f t="shared" si="10"/>
        <v>100</v>
      </c>
      <c r="H55" s="25"/>
      <c r="I55" s="25"/>
      <c r="J55" s="20" t="e">
        <f t="shared" si="9"/>
        <v>#DIV/0!</v>
      </c>
      <c r="K55" s="20">
        <f t="shared" si="11"/>
        <v>100</v>
      </c>
    </row>
    <row r="56" spans="1:11" ht="18.75" customHeight="1">
      <c r="A56" s="11"/>
      <c r="B56" s="9" t="s">
        <v>23</v>
      </c>
      <c r="C56" s="9"/>
      <c r="D56" s="10"/>
      <c r="E56" s="12"/>
      <c r="F56" s="12"/>
      <c r="G56" s="5"/>
      <c r="H56" s="13"/>
      <c r="I56" s="13"/>
      <c r="J56" s="5"/>
      <c r="K56" s="5"/>
    </row>
    <row r="57" spans="1:11" ht="31.5" customHeight="1">
      <c r="A57" s="11"/>
      <c r="B57" s="9" t="s">
        <v>46</v>
      </c>
      <c r="C57" s="9" t="s">
        <v>44</v>
      </c>
      <c r="D57" s="10">
        <v>100</v>
      </c>
      <c r="E57" s="12">
        <v>34034</v>
      </c>
      <c r="F57" s="12">
        <v>34034</v>
      </c>
      <c r="G57" s="5">
        <f t="shared" si="10"/>
        <v>100</v>
      </c>
      <c r="H57" s="13"/>
      <c r="I57" s="13"/>
      <c r="J57" s="5"/>
      <c r="K57" s="5">
        <f t="shared" si="11"/>
        <v>100</v>
      </c>
    </row>
    <row r="58" spans="1:11" ht="31.5" customHeight="1">
      <c r="A58" s="11"/>
      <c r="B58" s="9" t="s">
        <v>45</v>
      </c>
      <c r="C58" s="9" t="s">
        <v>44</v>
      </c>
      <c r="D58" s="10">
        <v>100</v>
      </c>
      <c r="E58" s="12">
        <v>131356.5</v>
      </c>
      <c r="F58" s="12">
        <v>131356.5</v>
      </c>
      <c r="G58" s="5">
        <f t="shared" si="10"/>
        <v>100</v>
      </c>
      <c r="H58" s="13"/>
      <c r="I58" s="13"/>
      <c r="J58" s="5"/>
      <c r="K58" s="5">
        <f t="shared" si="11"/>
        <v>100</v>
      </c>
    </row>
    <row r="59" spans="1:11" ht="11.25" customHeight="1">
      <c r="A59" s="21">
        <v>9</v>
      </c>
      <c r="B59" s="22" t="s">
        <v>16</v>
      </c>
      <c r="C59" s="22"/>
      <c r="D59" s="23">
        <v>100</v>
      </c>
      <c r="E59" s="24">
        <f>E61</f>
        <v>32776</v>
      </c>
      <c r="F59" s="24">
        <f>F61</f>
        <v>32776</v>
      </c>
      <c r="G59" s="20">
        <f>F59*100/E59</f>
        <v>100</v>
      </c>
      <c r="H59" s="25"/>
      <c r="I59" s="25"/>
      <c r="J59" s="20" t="e">
        <f>I59*100/H59</f>
        <v>#DIV/0!</v>
      </c>
      <c r="K59" s="20">
        <f>(D59+G59)/2</f>
        <v>100</v>
      </c>
    </row>
    <row r="60" spans="1:11" ht="15.75" customHeight="1">
      <c r="A60" s="11"/>
      <c r="B60" s="9" t="s">
        <v>23</v>
      </c>
      <c r="C60" s="9"/>
      <c r="D60" s="10"/>
      <c r="E60" s="12"/>
      <c r="F60" s="12"/>
      <c r="G60" s="5"/>
      <c r="H60" s="13"/>
      <c r="I60" s="13"/>
      <c r="J60" s="5"/>
      <c r="K60" s="5"/>
    </row>
    <row r="61" spans="1:11" ht="25.5">
      <c r="A61" s="3"/>
      <c r="B61" s="9" t="s">
        <v>46</v>
      </c>
      <c r="C61" s="9" t="s">
        <v>44</v>
      </c>
      <c r="D61" s="1">
        <v>100</v>
      </c>
      <c r="E61" s="6">
        <v>32776</v>
      </c>
      <c r="F61" s="6">
        <v>32776</v>
      </c>
      <c r="G61" s="5">
        <f>F61*100/E61</f>
        <v>100</v>
      </c>
      <c r="H61" s="6"/>
      <c r="I61" s="6"/>
      <c r="J61" s="5" t="e">
        <f>I61*100/H61</f>
        <v>#DIV/0!</v>
      </c>
      <c r="K61" s="5">
        <f>(D61+G61)/2</f>
        <v>100</v>
      </c>
    </row>
    <row r="62" spans="2:11" ht="12.75">
      <c r="B62" s="14"/>
      <c r="C62" s="14"/>
      <c r="D62" s="15"/>
      <c r="E62" s="15"/>
      <c r="F62" s="15"/>
      <c r="G62" s="15"/>
      <c r="H62" s="15"/>
      <c r="I62" s="15"/>
      <c r="J62" s="15"/>
      <c r="K62" s="15"/>
    </row>
    <row r="63" spans="2:11" ht="12.75">
      <c r="B63" s="14"/>
      <c r="C63" s="14"/>
      <c r="D63" s="15"/>
      <c r="E63" s="15"/>
      <c r="F63" s="15"/>
      <c r="G63" s="15"/>
      <c r="H63" s="15"/>
      <c r="I63" s="15"/>
      <c r="J63" s="15"/>
      <c r="K63" s="15"/>
    </row>
    <row r="64" spans="2:11" ht="12.75">
      <c r="B64" s="14"/>
      <c r="C64" s="14"/>
      <c r="D64" s="15"/>
      <c r="E64" s="15"/>
      <c r="F64" s="15"/>
      <c r="G64" s="15"/>
      <c r="H64" s="15"/>
      <c r="I64" s="15"/>
      <c r="J64" s="15"/>
      <c r="K64" s="15"/>
    </row>
    <row r="65" spans="2:11" ht="12.75">
      <c r="B65" s="14"/>
      <c r="C65" s="14"/>
      <c r="D65" s="15"/>
      <c r="E65" s="15"/>
      <c r="F65" s="15"/>
      <c r="G65" s="15"/>
      <c r="H65" s="15"/>
      <c r="I65" s="15"/>
      <c r="J65" s="15"/>
      <c r="K65" s="15"/>
    </row>
    <row r="66" spans="2:11" ht="12.75">
      <c r="B66" s="14"/>
      <c r="C66" s="14"/>
      <c r="D66" s="15"/>
      <c r="E66" s="15"/>
      <c r="F66" s="15"/>
      <c r="G66" s="15"/>
      <c r="H66" s="15"/>
      <c r="I66" s="15"/>
      <c r="J66" s="15"/>
      <c r="K66" s="15"/>
    </row>
    <row r="67" spans="2:11" ht="12.75">
      <c r="B67" s="14"/>
      <c r="C67" s="14"/>
      <c r="D67" s="15"/>
      <c r="E67" s="15"/>
      <c r="F67" s="15"/>
      <c r="G67" s="15"/>
      <c r="H67" s="15"/>
      <c r="I67" s="15"/>
      <c r="J67" s="15"/>
      <c r="K67" s="15"/>
    </row>
    <row r="68" spans="2:11" ht="12.75">
      <c r="B68" s="14"/>
      <c r="C68" s="14"/>
      <c r="D68" s="15"/>
      <c r="E68" s="15"/>
      <c r="F68" s="15"/>
      <c r="G68" s="15"/>
      <c r="H68" s="15"/>
      <c r="I68" s="15"/>
      <c r="J68" s="15"/>
      <c r="K68" s="15"/>
    </row>
    <row r="69" spans="2:11" ht="12.75">
      <c r="B69" s="14"/>
      <c r="C69" s="14"/>
      <c r="D69" s="15"/>
      <c r="E69" s="15"/>
      <c r="F69" s="15"/>
      <c r="G69" s="15"/>
      <c r="H69" s="15"/>
      <c r="I69" s="15"/>
      <c r="J69" s="15"/>
      <c r="K69" s="15"/>
    </row>
    <row r="70" spans="2:11" ht="12.75">
      <c r="B70" s="14"/>
      <c r="C70" s="14"/>
      <c r="D70" s="15"/>
      <c r="E70" s="15"/>
      <c r="F70" s="15"/>
      <c r="G70" s="15"/>
      <c r="H70" s="15"/>
      <c r="I70" s="15"/>
      <c r="J70" s="15"/>
      <c r="K70" s="15"/>
    </row>
  </sheetData>
  <sheetProtection selectLockedCells="1" selectUnlockedCells="1"/>
  <mergeCells count="8">
    <mergeCell ref="A1:K1"/>
    <mergeCell ref="A3:A5"/>
    <mergeCell ref="B3:B5"/>
    <mergeCell ref="H3:J4"/>
    <mergeCell ref="K3:K4"/>
    <mergeCell ref="D3:D5"/>
    <mergeCell ref="E3:G4"/>
    <mergeCell ref="C3:C5"/>
  </mergeCells>
  <printOptions/>
  <pageMargins left="0.7480314960629921" right="0.31496062992125984" top="0.5118110236220472" bottom="0.35433070866141736" header="0.5511811023622047" footer="0.2362204724409449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5"/>
  <sheetViews>
    <sheetView tabSelected="1" view="pageBreakPreview" zoomScaleSheetLayoutView="100" zoomScalePageLayoutView="0" workbookViewId="0" topLeftCell="A1">
      <selection activeCell="E6" sqref="E6"/>
    </sheetView>
  </sheetViews>
  <sheetFormatPr defaultColWidth="9.140625" defaultRowHeight="12.75"/>
  <cols>
    <col min="1" max="1" width="4.57421875" style="7" customWidth="1"/>
    <col min="2" max="2" width="31.8515625" style="7" customWidth="1"/>
    <col min="3" max="3" width="9.28125" style="7" customWidth="1"/>
    <col min="4" max="4" width="10.00390625" style="7" customWidth="1"/>
    <col min="5" max="6" width="9.140625" style="7" customWidth="1"/>
    <col min="7" max="7" width="7.7109375" style="7" customWidth="1"/>
    <col min="8" max="8" width="11.421875" style="7" hidden="1" customWidth="1"/>
    <col min="9" max="9" width="7.8515625" style="7" hidden="1" customWidth="1"/>
    <col min="10" max="10" width="7.28125" style="7" hidden="1" customWidth="1"/>
    <col min="11" max="11" width="10.7109375" style="7" customWidth="1"/>
    <col min="12" max="12" width="0" style="7" hidden="1" customWidth="1"/>
    <col min="13" max="16384" width="9.140625" style="7" customWidth="1"/>
  </cols>
  <sheetData>
    <row r="1" spans="1:11" ht="49.5" customHeight="1">
      <c r="A1" s="27" t="s">
        <v>62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2:11" ht="14.25" customHeight="1"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18.75" customHeight="1">
      <c r="A3" s="31" t="s">
        <v>0</v>
      </c>
      <c r="B3" s="31" t="s">
        <v>27</v>
      </c>
      <c r="C3" s="34" t="s">
        <v>19</v>
      </c>
      <c r="D3" s="34" t="s">
        <v>6</v>
      </c>
      <c r="E3" s="36" t="s">
        <v>8</v>
      </c>
      <c r="F3" s="37"/>
      <c r="G3" s="38"/>
      <c r="H3" s="33" t="s">
        <v>7</v>
      </c>
      <c r="I3" s="33"/>
      <c r="J3" s="33"/>
      <c r="K3" s="33" t="s">
        <v>1</v>
      </c>
    </row>
    <row r="4" spans="1:11" ht="33.75" customHeight="1">
      <c r="A4" s="31"/>
      <c r="B4" s="31"/>
      <c r="C4" s="35"/>
      <c r="D4" s="35"/>
      <c r="E4" s="39"/>
      <c r="F4" s="40"/>
      <c r="G4" s="41"/>
      <c r="H4" s="33"/>
      <c r="I4" s="33"/>
      <c r="J4" s="33"/>
      <c r="K4" s="33"/>
    </row>
    <row r="5" spans="1:11" ht="42" customHeight="1">
      <c r="A5" s="32"/>
      <c r="B5" s="32"/>
      <c r="C5" s="42"/>
      <c r="D5" s="35"/>
      <c r="E5" s="2" t="s">
        <v>2</v>
      </c>
      <c r="F5" s="2" t="s">
        <v>3</v>
      </c>
      <c r="G5" s="2" t="s">
        <v>4</v>
      </c>
      <c r="H5" s="2" t="s">
        <v>2</v>
      </c>
      <c r="I5" s="2" t="s">
        <v>3</v>
      </c>
      <c r="J5" s="2" t="s">
        <v>4</v>
      </c>
      <c r="K5" s="2" t="s">
        <v>5</v>
      </c>
    </row>
    <row r="6" spans="1:11" ht="51">
      <c r="A6" s="16">
        <v>1</v>
      </c>
      <c r="B6" s="17" t="s">
        <v>17</v>
      </c>
      <c r="C6" s="17"/>
      <c r="D6" s="18">
        <v>100</v>
      </c>
      <c r="E6" s="19">
        <f>E8+E9+E10+E11+E12</f>
        <v>327696</v>
      </c>
      <c r="F6" s="19">
        <f>F8+F9+F10+F11+F12</f>
        <v>334969</v>
      </c>
      <c r="G6" s="20">
        <f>F6*100/E6</f>
        <v>102.21943508617743</v>
      </c>
      <c r="H6" s="19"/>
      <c r="I6" s="19"/>
      <c r="J6" s="20" t="e">
        <f>I6*100/H6</f>
        <v>#DIV/0!</v>
      </c>
      <c r="K6" s="20">
        <f>(D6+G6)/2</f>
        <v>101.10971754308872</v>
      </c>
    </row>
    <row r="7" spans="1:11" ht="12.75">
      <c r="A7" s="3"/>
      <c r="B7" s="4" t="s">
        <v>22</v>
      </c>
      <c r="C7" s="4"/>
      <c r="D7" s="1"/>
      <c r="E7" s="6"/>
      <c r="F7" s="6"/>
      <c r="G7" s="5"/>
      <c r="H7" s="6"/>
      <c r="I7" s="6"/>
      <c r="J7" s="5"/>
      <c r="K7" s="5"/>
    </row>
    <row r="8" spans="1:11" ht="51">
      <c r="A8" s="3"/>
      <c r="B8" s="4" t="s">
        <v>48</v>
      </c>
      <c r="C8" s="4" t="s">
        <v>28</v>
      </c>
      <c r="D8" s="1">
        <v>100</v>
      </c>
      <c r="E8" s="6">
        <v>141463</v>
      </c>
      <c r="F8" s="6">
        <v>148633</v>
      </c>
      <c r="G8" s="5">
        <f aca="true" t="shared" si="0" ref="G8:G13">F8*100/E8</f>
        <v>105.06846313170229</v>
      </c>
      <c r="H8" s="6"/>
      <c r="I8" s="6"/>
      <c r="J8" s="5"/>
      <c r="K8" s="5">
        <f aca="true" t="shared" si="1" ref="K8:K14">(D8+G8)/2</f>
        <v>102.53423156585114</v>
      </c>
    </row>
    <row r="9" spans="1:11" ht="51">
      <c r="A9" s="3"/>
      <c r="B9" s="4" t="s">
        <v>49</v>
      </c>
      <c r="C9" s="4" t="s">
        <v>28</v>
      </c>
      <c r="D9" s="1">
        <v>100</v>
      </c>
      <c r="E9" s="6">
        <v>3169</v>
      </c>
      <c r="F9" s="6">
        <v>3169</v>
      </c>
      <c r="G9" s="5">
        <f>F9*100/E9</f>
        <v>100</v>
      </c>
      <c r="H9" s="6"/>
      <c r="I9" s="6"/>
      <c r="J9" s="5"/>
      <c r="K9" s="5">
        <f t="shared" si="1"/>
        <v>100</v>
      </c>
    </row>
    <row r="10" spans="1:11" ht="54" customHeight="1">
      <c r="A10" s="3"/>
      <c r="B10" s="4" t="s">
        <v>31</v>
      </c>
      <c r="C10" s="4" t="s">
        <v>21</v>
      </c>
      <c r="D10" s="1">
        <v>100</v>
      </c>
      <c r="E10" s="6">
        <v>182300</v>
      </c>
      <c r="F10" s="6">
        <v>182403</v>
      </c>
      <c r="G10" s="5">
        <f t="shared" si="0"/>
        <v>100.05650027427318</v>
      </c>
      <c r="H10" s="6"/>
      <c r="I10" s="6"/>
      <c r="J10" s="5"/>
      <c r="K10" s="5">
        <f t="shared" si="1"/>
        <v>100.02825013713658</v>
      </c>
    </row>
    <row r="11" spans="1:11" ht="25.5">
      <c r="A11" s="3"/>
      <c r="B11" s="4" t="s">
        <v>32</v>
      </c>
      <c r="C11" s="4" t="s">
        <v>29</v>
      </c>
      <c r="D11" s="1">
        <v>100</v>
      </c>
      <c r="E11" s="6">
        <v>760</v>
      </c>
      <c r="F11" s="6">
        <v>760</v>
      </c>
      <c r="G11" s="5">
        <f t="shared" si="0"/>
        <v>100</v>
      </c>
      <c r="H11" s="6"/>
      <c r="I11" s="6"/>
      <c r="J11" s="5"/>
      <c r="K11" s="5">
        <f t="shared" si="1"/>
        <v>100</v>
      </c>
    </row>
    <row r="12" spans="1:11" ht="25.5">
      <c r="A12" s="3"/>
      <c r="B12" s="4" t="s">
        <v>37</v>
      </c>
      <c r="C12" s="4" t="s">
        <v>21</v>
      </c>
      <c r="D12" s="1">
        <v>100</v>
      </c>
      <c r="E12" s="6">
        <v>4</v>
      </c>
      <c r="F12" s="6">
        <v>4</v>
      </c>
      <c r="G12" s="5">
        <f t="shared" si="0"/>
        <v>100</v>
      </c>
      <c r="H12" s="6"/>
      <c r="I12" s="6"/>
      <c r="J12" s="5"/>
      <c r="K12" s="5">
        <f t="shared" si="1"/>
        <v>100</v>
      </c>
    </row>
    <row r="13" spans="1:11" ht="51">
      <c r="A13" s="16">
        <v>2</v>
      </c>
      <c r="B13" s="17" t="s">
        <v>18</v>
      </c>
      <c r="C13" s="17"/>
      <c r="D13" s="18">
        <v>100</v>
      </c>
      <c r="E13" s="19">
        <f>E14+E15+E16+E17+E18+E19+E20+E21+E22</f>
        <v>32743</v>
      </c>
      <c r="F13" s="19">
        <f>F14+F15+F16+F17+F18+F19+F20+F21+F22</f>
        <v>32743</v>
      </c>
      <c r="G13" s="20">
        <f t="shared" si="0"/>
        <v>100</v>
      </c>
      <c r="H13" s="19"/>
      <c r="I13" s="19"/>
      <c r="J13" s="20" t="e">
        <f>I13*100/H13</f>
        <v>#DIV/0!</v>
      </c>
      <c r="K13" s="20">
        <f t="shared" si="1"/>
        <v>100</v>
      </c>
    </row>
    <row r="14" spans="1:11" ht="72" customHeight="1">
      <c r="A14" s="16"/>
      <c r="B14" s="4" t="s">
        <v>52</v>
      </c>
      <c r="C14" s="17" t="s">
        <v>21</v>
      </c>
      <c r="D14" s="1">
        <v>100</v>
      </c>
      <c r="E14" s="6">
        <v>3827</v>
      </c>
      <c r="F14" s="6">
        <v>3827</v>
      </c>
      <c r="G14" s="5">
        <f aca="true" t="shared" si="2" ref="G14:G22">F14*100/E14</f>
        <v>100</v>
      </c>
      <c r="H14" s="6"/>
      <c r="I14" s="6"/>
      <c r="J14" s="5"/>
      <c r="K14" s="5">
        <f t="shared" si="1"/>
        <v>100</v>
      </c>
    </row>
    <row r="15" spans="1:11" ht="72" customHeight="1">
      <c r="A15" s="16"/>
      <c r="B15" s="4" t="s">
        <v>53</v>
      </c>
      <c r="C15" s="17" t="s">
        <v>51</v>
      </c>
      <c r="D15" s="1">
        <v>100</v>
      </c>
      <c r="E15" s="6">
        <v>23920</v>
      </c>
      <c r="F15" s="6">
        <v>23920</v>
      </c>
      <c r="G15" s="5">
        <f t="shared" si="2"/>
        <v>100</v>
      </c>
      <c r="H15" s="6"/>
      <c r="I15" s="6"/>
      <c r="J15" s="5"/>
      <c r="K15" s="5">
        <f aca="true" t="shared" si="3" ref="K15:K22">(D15+G15)/2</f>
        <v>100</v>
      </c>
    </row>
    <row r="16" spans="1:11" ht="72" customHeight="1">
      <c r="A16" s="16"/>
      <c r="B16" s="4" t="s">
        <v>54</v>
      </c>
      <c r="C16" s="17" t="s">
        <v>21</v>
      </c>
      <c r="D16" s="1">
        <v>100</v>
      </c>
      <c r="E16" s="6">
        <v>560</v>
      </c>
      <c r="F16" s="6">
        <v>560</v>
      </c>
      <c r="G16" s="5">
        <f t="shared" si="2"/>
        <v>100</v>
      </c>
      <c r="H16" s="6"/>
      <c r="I16" s="6"/>
      <c r="J16" s="5"/>
      <c r="K16" s="5">
        <f t="shared" si="3"/>
        <v>100</v>
      </c>
    </row>
    <row r="17" spans="1:11" ht="35.25" customHeight="1">
      <c r="A17" s="3"/>
      <c r="B17" s="4" t="s">
        <v>50</v>
      </c>
      <c r="C17" s="4"/>
      <c r="D17" s="26">
        <v>100</v>
      </c>
      <c r="E17" s="6">
        <v>550</v>
      </c>
      <c r="F17" s="6">
        <v>550</v>
      </c>
      <c r="G17" s="5">
        <f t="shared" si="2"/>
        <v>100</v>
      </c>
      <c r="H17" s="6"/>
      <c r="I17" s="6"/>
      <c r="J17" s="5"/>
      <c r="K17" s="5">
        <f t="shared" si="3"/>
        <v>100</v>
      </c>
    </row>
    <row r="18" spans="1:11" ht="26.25" customHeight="1">
      <c r="A18" s="3"/>
      <c r="B18" s="4" t="s">
        <v>47</v>
      </c>
      <c r="C18" s="4" t="s">
        <v>21</v>
      </c>
      <c r="D18" s="26">
        <v>100</v>
      </c>
      <c r="E18" s="6">
        <v>103</v>
      </c>
      <c r="F18" s="6">
        <v>103</v>
      </c>
      <c r="G18" s="5">
        <f t="shared" si="2"/>
        <v>100</v>
      </c>
      <c r="H18" s="6"/>
      <c r="I18" s="6"/>
      <c r="J18" s="5"/>
      <c r="K18" s="5">
        <f t="shared" si="3"/>
        <v>100</v>
      </c>
    </row>
    <row r="19" spans="1:11" ht="25.5">
      <c r="A19" s="3"/>
      <c r="B19" s="4" t="s">
        <v>36</v>
      </c>
      <c r="C19" s="4" t="s">
        <v>51</v>
      </c>
      <c r="D19" s="26">
        <v>100</v>
      </c>
      <c r="E19" s="6">
        <v>1424</v>
      </c>
      <c r="F19" s="6">
        <v>1424</v>
      </c>
      <c r="G19" s="5">
        <f t="shared" si="2"/>
        <v>100</v>
      </c>
      <c r="H19" s="6"/>
      <c r="I19" s="6"/>
      <c r="J19" s="5"/>
      <c r="K19" s="5">
        <f t="shared" si="3"/>
        <v>100</v>
      </c>
    </row>
    <row r="20" spans="1:11" ht="51">
      <c r="A20" s="3"/>
      <c r="B20" s="4" t="s">
        <v>33</v>
      </c>
      <c r="C20" s="4" t="s">
        <v>21</v>
      </c>
      <c r="D20" s="1">
        <v>100</v>
      </c>
      <c r="E20" s="6">
        <v>35</v>
      </c>
      <c r="F20" s="6">
        <v>35</v>
      </c>
      <c r="G20" s="5">
        <f t="shared" si="2"/>
        <v>100</v>
      </c>
      <c r="H20" s="6"/>
      <c r="I20" s="6"/>
      <c r="J20" s="5"/>
      <c r="K20" s="5">
        <f t="shared" si="3"/>
        <v>100</v>
      </c>
    </row>
    <row r="21" spans="1:11" ht="38.25">
      <c r="A21" s="3"/>
      <c r="B21" s="4" t="s">
        <v>55</v>
      </c>
      <c r="C21" s="4" t="s">
        <v>21</v>
      </c>
      <c r="D21" s="1">
        <v>100</v>
      </c>
      <c r="E21" s="6">
        <v>9</v>
      </c>
      <c r="F21" s="6">
        <v>9</v>
      </c>
      <c r="G21" s="5">
        <f t="shared" si="2"/>
        <v>100</v>
      </c>
      <c r="H21" s="6"/>
      <c r="I21" s="6"/>
      <c r="J21" s="5"/>
      <c r="K21" s="5">
        <f t="shared" si="3"/>
        <v>100</v>
      </c>
    </row>
    <row r="22" spans="1:11" ht="12.75">
      <c r="A22" s="3"/>
      <c r="B22" s="4" t="s">
        <v>56</v>
      </c>
      <c r="C22" s="4" t="s">
        <v>51</v>
      </c>
      <c r="D22" s="26">
        <v>100</v>
      </c>
      <c r="E22" s="6">
        <v>2315</v>
      </c>
      <c r="F22" s="6">
        <v>2315</v>
      </c>
      <c r="G22" s="5">
        <f t="shared" si="2"/>
        <v>100</v>
      </c>
      <c r="H22" s="6"/>
      <c r="I22" s="6"/>
      <c r="J22" s="5"/>
      <c r="K22" s="5">
        <f t="shared" si="3"/>
        <v>100</v>
      </c>
    </row>
    <row r="23" spans="1:11" ht="27.75" customHeight="1">
      <c r="A23" s="3"/>
      <c r="B23" s="4"/>
      <c r="C23" s="4"/>
      <c r="D23" s="1"/>
      <c r="E23" s="6"/>
      <c r="F23" s="6"/>
      <c r="G23" s="5"/>
      <c r="H23" s="6"/>
      <c r="I23" s="6"/>
      <c r="J23" s="5"/>
      <c r="K23" s="5"/>
    </row>
    <row r="24" spans="1:11" ht="12.75">
      <c r="A24" s="3"/>
      <c r="B24" s="4"/>
      <c r="C24" s="4"/>
      <c r="D24" s="1"/>
      <c r="E24" s="6"/>
      <c r="F24" s="6"/>
      <c r="G24" s="5"/>
      <c r="H24" s="6"/>
      <c r="I24" s="6"/>
      <c r="J24" s="5"/>
      <c r="K24" s="5"/>
    </row>
    <row r="25" spans="1:11" ht="12.75">
      <c r="A25" s="3"/>
      <c r="B25" s="4"/>
      <c r="C25" s="4"/>
      <c r="D25" s="1"/>
      <c r="E25" s="6"/>
      <c r="F25" s="6"/>
      <c r="G25" s="5"/>
      <c r="H25" s="6"/>
      <c r="I25" s="6"/>
      <c r="J25" s="5"/>
      <c r="K25" s="5"/>
    </row>
    <row r="26" spans="2:11" ht="12.75">
      <c r="B26" s="14"/>
      <c r="C26" s="14"/>
      <c r="D26" s="15"/>
      <c r="E26" s="15"/>
      <c r="F26" s="15"/>
      <c r="G26" s="15"/>
      <c r="H26" s="15"/>
      <c r="I26" s="15"/>
      <c r="J26" s="15"/>
      <c r="K26" s="15"/>
    </row>
    <row r="27" spans="2:11" ht="12.75">
      <c r="B27" s="14"/>
      <c r="C27" s="14"/>
      <c r="D27" s="15"/>
      <c r="E27" s="15"/>
      <c r="F27" s="15"/>
      <c r="G27" s="15"/>
      <c r="H27" s="15"/>
      <c r="I27" s="15"/>
      <c r="J27" s="15"/>
      <c r="K27" s="15"/>
    </row>
    <row r="28" spans="2:11" ht="12.75">
      <c r="B28" s="14"/>
      <c r="C28" s="14"/>
      <c r="D28" s="15"/>
      <c r="E28" s="15"/>
      <c r="F28" s="15"/>
      <c r="G28" s="15"/>
      <c r="H28" s="15"/>
      <c r="I28" s="15"/>
      <c r="J28" s="15"/>
      <c r="K28" s="15"/>
    </row>
    <row r="29" spans="2:11" ht="12.75">
      <c r="B29" s="14"/>
      <c r="C29" s="14"/>
      <c r="D29" s="15"/>
      <c r="E29" s="15"/>
      <c r="F29" s="15"/>
      <c r="G29" s="15"/>
      <c r="H29" s="15"/>
      <c r="I29" s="15"/>
      <c r="J29" s="15"/>
      <c r="K29" s="15"/>
    </row>
    <row r="30" spans="2:11" ht="12.75">
      <c r="B30" s="14"/>
      <c r="C30" s="14"/>
      <c r="D30" s="15"/>
      <c r="E30" s="15"/>
      <c r="F30" s="15"/>
      <c r="G30" s="15"/>
      <c r="H30" s="15"/>
      <c r="I30" s="15"/>
      <c r="J30" s="15"/>
      <c r="K30" s="15"/>
    </row>
    <row r="31" spans="2:11" ht="12.75">
      <c r="B31" s="14"/>
      <c r="C31" s="14"/>
      <c r="D31" s="15"/>
      <c r="E31" s="15"/>
      <c r="F31" s="15"/>
      <c r="G31" s="15"/>
      <c r="H31" s="15"/>
      <c r="I31" s="15"/>
      <c r="J31" s="15"/>
      <c r="K31" s="15"/>
    </row>
    <row r="32" spans="2:11" ht="12.75">
      <c r="B32" s="14"/>
      <c r="C32" s="14"/>
      <c r="D32" s="15"/>
      <c r="E32" s="15"/>
      <c r="F32" s="15"/>
      <c r="G32" s="15"/>
      <c r="H32" s="15"/>
      <c r="I32" s="15"/>
      <c r="J32" s="15"/>
      <c r="K32" s="15"/>
    </row>
    <row r="33" spans="2:11" ht="12.75">
      <c r="B33" s="14"/>
      <c r="C33" s="14"/>
      <c r="D33" s="15"/>
      <c r="E33" s="15"/>
      <c r="F33" s="15"/>
      <c r="G33" s="15"/>
      <c r="H33" s="15"/>
      <c r="I33" s="15"/>
      <c r="J33" s="15"/>
      <c r="K33" s="15"/>
    </row>
    <row r="34" spans="2:11" ht="12.75">
      <c r="B34" s="14"/>
      <c r="C34" s="14"/>
      <c r="D34" s="15"/>
      <c r="E34" s="15"/>
      <c r="F34" s="15"/>
      <c r="G34" s="15"/>
      <c r="H34" s="15"/>
      <c r="I34" s="15"/>
      <c r="J34" s="15"/>
      <c r="K34" s="15"/>
    </row>
    <row r="35" spans="2:11" ht="12.75">
      <c r="B35" s="14"/>
      <c r="C35" s="14"/>
      <c r="D35" s="15"/>
      <c r="E35" s="15"/>
      <c r="F35" s="15"/>
      <c r="G35" s="15"/>
      <c r="H35" s="15"/>
      <c r="I35" s="15"/>
      <c r="J35" s="15"/>
      <c r="K35" s="15"/>
    </row>
  </sheetData>
  <sheetProtection selectLockedCells="1" selectUnlockedCells="1"/>
  <mergeCells count="8">
    <mergeCell ref="A1:K1"/>
    <mergeCell ref="A3:A5"/>
    <mergeCell ref="B3:B5"/>
    <mergeCell ref="H3:J4"/>
    <mergeCell ref="K3:K4"/>
    <mergeCell ref="D3:D5"/>
    <mergeCell ref="E3:G4"/>
    <mergeCell ref="C3:C5"/>
  </mergeCells>
  <printOptions/>
  <pageMargins left="0.74" right="0.31" top="0.52" bottom="0.34" header="0.56" footer="0.2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2021-01-27T05:26:27Z</cp:lastPrinted>
  <dcterms:created xsi:type="dcterms:W3CDTF">2012-06-07T11:25:40Z</dcterms:created>
  <dcterms:modified xsi:type="dcterms:W3CDTF">2022-01-20T15:10:04Z</dcterms:modified>
  <cp:category/>
  <cp:version/>
  <cp:contentType/>
  <cp:contentStatus/>
</cp:coreProperties>
</file>