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90" tabRatio="834" activeTab="0"/>
  </bookViews>
  <sheets>
    <sheet name="Анастасово" sheetId="1" r:id="rId1"/>
    <sheet name="Козловка" sheetId="2" r:id="rId2"/>
    <sheet name="Кудеиха" sheetId="3" r:id="rId3"/>
    <sheet name="Мишуково" sheetId="4" r:id="rId4"/>
    <sheet name="Напольное" sheetId="5" r:id="rId5"/>
    <sheet name="Никулино" sheetId="6" r:id="rId6"/>
    <sheet name="Октябрьское" sheetId="7" r:id="rId7"/>
    <sheet name="Порецкое" sheetId="8" r:id="rId8"/>
    <sheet name="Рындино" sheetId="9" r:id="rId9"/>
    <sheet name="Семеновское" sheetId="10" r:id="rId10"/>
    <sheet name="Сиява" sheetId="11" r:id="rId11"/>
    <sheet name="Сыреси" sheetId="12" r:id="rId12"/>
  </sheets>
  <definedNames>
    <definedName name="_xlnm.Print_Area" localSheetId="0">'Анастасово'!$A$1:$E$66</definedName>
    <definedName name="_xlnm.Print_Area" localSheetId="1">'Козловка'!$A$1:$E$65</definedName>
    <definedName name="_xlnm.Print_Area" localSheetId="2">'Кудеиха'!$A$1:$E$65</definedName>
    <definedName name="_xlnm.Print_Area" localSheetId="3">'Мишуково'!$A$1:$E$65</definedName>
    <definedName name="_xlnm.Print_Area" localSheetId="4">'Напольное'!$A$1:$E$67</definedName>
    <definedName name="_xlnm.Print_Area" localSheetId="5">'Никулино'!$A$1:$E$65</definedName>
    <definedName name="_xlnm.Print_Area" localSheetId="6">'Октябрьское'!$A$1:$E$66</definedName>
    <definedName name="_xlnm.Print_Area" localSheetId="7">'Порецкое'!$A$1:$E$71</definedName>
    <definedName name="_xlnm.Print_Area" localSheetId="8">'Рындино'!$A$1:$E$67</definedName>
    <definedName name="_xlnm.Print_Area" localSheetId="9">'Семеновское'!$A$1:$E$66</definedName>
    <definedName name="_xlnm.Print_Area" localSheetId="10">'Сиява'!$A$1:$E$67</definedName>
    <definedName name="_xlnm.Print_Area" localSheetId="11">'Сыреси'!$A$1:$E$66</definedName>
  </definedNames>
  <calcPr fullCalcOnLoad="1"/>
</workbook>
</file>

<file path=xl/sharedStrings.xml><?xml version="1.0" encoding="utf-8"?>
<sst xmlns="http://schemas.openxmlformats.org/spreadsheetml/2006/main" count="1071" uniqueCount="101">
  <si>
    <t>Земельный налог</t>
  </si>
  <si>
    <t>Доходы от предпринимательской и иной приносящей доход деятельности</t>
  </si>
  <si>
    <t>Перечень</t>
  </si>
  <si>
    <t>Индикаторы</t>
  </si>
  <si>
    <t>Исполнено за отчетный период</t>
  </si>
  <si>
    <t>% исполнения за отчетный период</t>
  </si>
  <si>
    <t>Предельно допустимые значения</t>
  </si>
  <si>
    <t>Доходы бюджета-всего</t>
  </si>
  <si>
    <t>отклонения фактического параметра от запланированного не более 10%</t>
  </si>
  <si>
    <t xml:space="preserve">Доходы </t>
  </si>
  <si>
    <t>в том числе: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</si>
  <si>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</si>
  <si>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</si>
  <si>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</si>
  <si>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</si>
  <si>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Арендная плата и поступления от продажи права на заключение договоров аренды за земли,находящиеся в собственности поселений</t>
  </si>
  <si>
    <t>Госпошлина</t>
  </si>
  <si>
    <t>Безвозмездные поступления</t>
  </si>
  <si>
    <t>Дотации</t>
  </si>
  <si>
    <t>Субвенции и субсидии</t>
  </si>
  <si>
    <t>Расходы бюджета-всего</t>
  </si>
  <si>
    <t>Общегосударственные вопросы</t>
  </si>
  <si>
    <t>Мобилизационная и вневосковая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</si>
  <si>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</si>
  <si>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</si>
  <si>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</si>
  <si>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Социальная политика</t>
  </si>
  <si>
    <t>Всего расходов</t>
  </si>
  <si>
    <t>(текущие расходы*)</t>
  </si>
  <si>
    <t>Источники покрытия дефицита</t>
  </si>
  <si>
    <t>Изменение остатка средств на счетах в банках</t>
  </si>
  <si>
    <t>Муниципальные ценные бюмаги</t>
  </si>
  <si>
    <t>Поступления от продажи муниципального имущества</t>
  </si>
  <si>
    <t>Кредиторская задолженность бюджета</t>
  </si>
  <si>
    <t>По оплате труда</t>
  </si>
  <si>
    <t>По трансфертам населению</t>
  </si>
  <si>
    <t>Не превышающий объема доходов бюджета сельского поселения без учета финансовой помощи из бюджетов других уровней</t>
  </si>
  <si>
    <t>(Муниципальный долг,всего*)</t>
  </si>
  <si>
    <t>Отношение текущей недоимки по местным налогам к начисленной сумме местных налогов</t>
  </si>
  <si>
    <t>Менее 20 процентов</t>
  </si>
  <si>
    <t>(Отношение объема краткосрочных долговых обязательств к долгосрочным долговым обязательствам*)</t>
  </si>
  <si>
    <t>не более 30 процентов</t>
  </si>
  <si>
    <t>Отношение суммы привлеченных за год заемных средств к доходам бюджета( без учета финансовой помощи из бюджетов других уровней*)</t>
  </si>
  <si>
    <t>Отношение суммы выданных за год поручительств(гарантий) к расходам бюджета</t>
  </si>
  <si>
    <t>не более 5 процентов в расчете на год</t>
  </si>
  <si>
    <t>Доля расходов на обслуживание внутренних долговых обязательств в общей сумме расходов бюджета</t>
  </si>
  <si>
    <t>не более 15 процентов</t>
  </si>
  <si>
    <t>Доля фактически понесенных за год расходов по исполнению гарантийных случаев по условным обязательствам в объеме расходов бюджета*</t>
  </si>
  <si>
    <t>не более 3 процентов</t>
  </si>
  <si>
    <t>Доля суммы выданных за год бюджетных кредитов в общем объеме расходов бюджета*</t>
  </si>
  <si>
    <t xml:space="preserve"> </t>
  </si>
  <si>
    <t>Национальная экономика</t>
  </si>
  <si>
    <t>Предусмотрено за отчетный период</t>
  </si>
  <si>
    <t>Доходы от сдачи в аренду имущества</t>
  </si>
  <si>
    <t>(капитальные расходы*)</t>
  </si>
  <si>
    <t>Доходы от реализации земли</t>
  </si>
  <si>
    <t>Доходы от реализации имущества</t>
  </si>
  <si>
    <t>Отмененные</t>
  </si>
  <si>
    <t>Культура, кинематография</t>
  </si>
  <si>
    <t>Физическая культура и спорт</t>
  </si>
  <si>
    <t>Прочие неналоговые доходы</t>
  </si>
  <si>
    <t>Прочие безвозмездные поступления</t>
  </si>
  <si>
    <t xml:space="preserve">Возврат остатков, субсидий, субвенций прочих безвозмездных поступлений </t>
  </si>
  <si>
    <t>Штрафы, санкции, возмещение ущерба</t>
  </si>
  <si>
    <t>(Профицит/дефицит бюджета*)</t>
  </si>
  <si>
    <t>Акцизы</t>
  </si>
  <si>
    <t>Доходы от продажи материальных и нематериальных активов</t>
  </si>
  <si>
    <t>Акцизцы</t>
  </si>
  <si>
    <t xml:space="preserve">Начальник финансового отдела </t>
  </si>
  <si>
    <t>____________________М.Н.Мясникова</t>
  </si>
  <si>
    <t>______________________М.Н.Мясникова</t>
  </si>
  <si>
    <t xml:space="preserve">Доходы от платных услуг </t>
  </si>
  <si>
    <t>Доходы от использования имущества</t>
  </si>
  <si>
    <t xml:space="preserve">Доходы от продажи земельных участков </t>
  </si>
  <si>
    <t>Межбюджетные трансферты</t>
  </si>
  <si>
    <t xml:space="preserve">Доходы от использования имущества </t>
  </si>
  <si>
    <t xml:space="preserve">Иные межбюджетные </t>
  </si>
  <si>
    <t>Задолженность и перерасчеты по отмененным налогам, сборам и иным обязательным платежам</t>
  </si>
  <si>
    <t>Доходы от оказания платных услуг</t>
  </si>
  <si>
    <t>Доходы от продажи матер. и нематериальных активов</t>
  </si>
  <si>
    <t>доходы от оказания платных услуг</t>
  </si>
  <si>
    <t>______________________Т.И.Галахова</t>
  </si>
  <si>
    <t>Испонитель гл. специалист-эксперт</t>
  </si>
  <si>
    <t>Иные межбюджетные трансферты</t>
  </si>
  <si>
    <t>_______________________Т.И.Галахова</t>
  </si>
  <si>
    <t xml:space="preserve">Испонитель гл. специалист-эксперт </t>
  </si>
  <si>
    <t>От оказания платных услуг</t>
  </si>
  <si>
    <t>Начальник финансового отдела                                                        Т.И.Галахова</t>
  </si>
  <si>
    <t>Исполнитель гл. специалист-эксперт                                             М.Н.Мясникова</t>
  </si>
  <si>
    <t>аналитических индикаторов, характеризующих состояние бюджета Анастасовского сельского поселения за 1 квартал 2022 года</t>
  </si>
  <si>
    <t>аналитических индикаторов, характеризующих состояние бюджета Козловского сельского поселения за 1 квартал 2022 года</t>
  </si>
  <si>
    <t>аналитических индикаторов, характеризующих состояние бюджета Кудеихинского сельского поселения за 1 квартал 2022 год</t>
  </si>
  <si>
    <t>аналитических индикаторов, характеризующих состояние бюджета Мишуковского сельского поселения за 1 квартал 2022 год</t>
  </si>
  <si>
    <t>аналитических индикаторов, характеризующих состояние бюджета Наполновского сельского поселения за 1 квартал 2022 год</t>
  </si>
  <si>
    <t>аналитических индикаторов, характеризующих состояние бюджета Никулинского сельского поселения за 1 квартал  2022 год</t>
  </si>
  <si>
    <t>аналитических индикаторов, характеризующих состояние бюджета Октябрьского сельского поселения за 1 квартал  2022 год</t>
  </si>
  <si>
    <t>аналитических индикаторов, характеризующих состояние бюджета Порецкого сельского поселения за 1 квартал 2022 год</t>
  </si>
  <si>
    <t>аналитических индикаторов, характеризующих состояние бюджета Рындинского сельского поселения за 1 квартал 2022 год</t>
  </si>
  <si>
    <t>аналитических индикаторов, характеризующих состояние бюджета Семеновского сельского поселения за 1 квартал 2022 год</t>
  </si>
  <si>
    <t>аналитических индикаторов, характеризующих состояние бюджета Сиявского сельского поселения за 1 квартал 2022 год</t>
  </si>
  <si>
    <t>аналитических индикаторов, характеризующих состояние бюджета Сыресинского сельского поселения за 1 квартал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</si>
</sst>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lef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172" fontId="5" fillId="0" borderId="10" xfId="53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2" fontId="6" fillId="0" borderId="10" xfId="53" applyNumberFormat="1" applyFont="1" applyFill="1" applyBorder="1" applyAlignment="1">
      <alignment horizontal="left" vertical="center" wrapText="1"/>
      <protection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vertical="center" wrapText="1"/>
    </xf>
    <xf numFmtId="17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5" fillId="0" borderId="0" xfId="0" applyNumberFormat="1" applyFont="1" applyFill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3" fontId="7" fillId="0" borderId="0" xfId="0" applyNumberFormat="1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173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7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top" wrapText="1"/>
    </xf>
    <xf numFmtId="17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33">
      <selection activeCell="C46" sqref="C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3" t="s">
        <v>2</v>
      </c>
      <c r="B1" s="53"/>
      <c r="C1" s="53"/>
      <c r="D1" s="53"/>
      <c r="E1" s="53"/>
    </row>
    <row r="2" spans="1:5" ht="12.75">
      <c r="A2" s="53" t="s">
        <v>89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3">
        <f>B6+B24+B30</f>
        <v>3254940</v>
      </c>
      <c r="C5" s="4">
        <f>C6+C24+C30</f>
        <v>736777.89</v>
      </c>
      <c r="D5" s="8">
        <f>C5/B5*100</f>
        <v>22.63568268539512</v>
      </c>
      <c r="E5" s="3" t="s">
        <v>8</v>
      </c>
      <c r="F5" s="17"/>
      <c r="G5" s="18"/>
    </row>
    <row r="6" spans="1:7" ht="12.75">
      <c r="A6" s="20" t="s">
        <v>9</v>
      </c>
      <c r="B6" s="30">
        <f>B8+B9+B12+B13+B17+B18+B14+B16+B19+B20+B22+B21+B15</f>
        <v>979800</v>
      </c>
      <c r="C6" s="30">
        <f>C8+C9+C12+C13+C17+C18+C14+C16+C19+C20+C22+C21+C15+C23</f>
        <v>283393.53</v>
      </c>
      <c r="D6" s="8">
        <f aca="true" t="shared" si="0" ref="D6:D45">C6/B6*100</f>
        <v>28.923609920391918</v>
      </c>
      <c r="E6" s="6"/>
      <c r="F6" s="17"/>
      <c r="G6" s="17"/>
    </row>
    <row r="7" spans="1:7" ht="12" customHeight="1">
      <c r="A7" s="22" t="s">
        <v>10</v>
      </c>
      <c r="B7" s="41"/>
      <c r="C7" s="29"/>
      <c r="D7" s="11"/>
      <c r="E7" s="24"/>
      <c r="F7" s="17"/>
      <c r="G7" s="17"/>
    </row>
    <row r="8" spans="1:7" ht="12" customHeight="1">
      <c r="A8" s="22" t="s">
        <v>11</v>
      </c>
      <c r="B8" s="41">
        <v>103800</v>
      </c>
      <c r="C8" s="29">
        <v>12388.05</v>
      </c>
      <c r="D8" s="11">
        <f t="shared" si="0"/>
        <v>11.934537572254335</v>
      </c>
      <c r="E8" s="12"/>
      <c r="F8" s="25"/>
      <c r="G8" s="17"/>
    </row>
    <row r="9" spans="1:7" ht="12" customHeight="1">
      <c r="A9" s="22" t="s">
        <v>12</v>
      </c>
      <c r="B9" s="29">
        <f>B11</f>
        <v>10000</v>
      </c>
      <c r="C9" s="29">
        <f>C11</f>
        <v>0</v>
      </c>
      <c r="D9" s="11">
        <f t="shared" si="0"/>
        <v>0</v>
      </c>
      <c r="E9" s="12"/>
      <c r="F9" s="17"/>
      <c r="G9" s="17"/>
    </row>
    <row r="10" spans="1:7" ht="12" customHeight="1">
      <c r="A10" s="22" t="s">
        <v>10</v>
      </c>
      <c r="B10" s="41"/>
      <c r="C10" s="42"/>
      <c r="D10" s="11"/>
      <c r="E10" s="12"/>
      <c r="F10" s="17"/>
      <c r="G10" s="17"/>
    </row>
    <row r="11" spans="1:7" ht="12" customHeight="1">
      <c r="A11" s="10" t="s">
        <v>13</v>
      </c>
      <c r="B11" s="41">
        <v>10000</v>
      </c>
      <c r="C11" s="29">
        <v>0</v>
      </c>
      <c r="D11" s="11">
        <f t="shared" si="0"/>
        <v>0</v>
      </c>
      <c r="E11" s="3"/>
      <c r="F11" s="17"/>
      <c r="G11" s="17"/>
    </row>
    <row r="12" spans="1:7" ht="12" customHeight="1">
      <c r="A12" s="22" t="s">
        <v>14</v>
      </c>
      <c r="B12" s="41">
        <v>94000</v>
      </c>
      <c r="C12" s="29">
        <v>173.77</v>
      </c>
      <c r="D12" s="11">
        <f t="shared" si="0"/>
        <v>0.1848617021276596</v>
      </c>
      <c r="E12" s="3"/>
      <c r="F12" s="17"/>
      <c r="G12" s="17"/>
    </row>
    <row r="13" spans="1:7" ht="12" customHeight="1">
      <c r="A13" s="22" t="s">
        <v>0</v>
      </c>
      <c r="B13" s="41">
        <v>247000</v>
      </c>
      <c r="C13" s="29">
        <v>13289.85</v>
      </c>
      <c r="D13" s="11">
        <f t="shared" si="0"/>
        <v>5.3805060728744944</v>
      </c>
      <c r="E13" s="3"/>
      <c r="F13" s="17"/>
      <c r="G13" s="17"/>
    </row>
    <row r="14" spans="1:7" s="19" customFormat="1" ht="12.75">
      <c r="A14" s="22" t="s">
        <v>16</v>
      </c>
      <c r="B14" s="41">
        <v>0</v>
      </c>
      <c r="C14" s="29">
        <v>400</v>
      </c>
      <c r="D14" s="11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41">
        <v>283000</v>
      </c>
      <c r="C15" s="29">
        <v>72771.7</v>
      </c>
      <c r="D15" s="11">
        <f>C15/B15*100</f>
        <v>25.714381625441696</v>
      </c>
      <c r="E15" s="6"/>
      <c r="F15" s="17"/>
      <c r="G15" s="17"/>
    </row>
    <row r="16" spans="1:7" ht="12" customHeight="1">
      <c r="A16" s="22" t="s">
        <v>57</v>
      </c>
      <c r="B16" s="41">
        <v>0</v>
      </c>
      <c r="C16" s="29">
        <v>0</v>
      </c>
      <c r="D16" s="11">
        <v>0</v>
      </c>
      <c r="E16" s="3"/>
      <c r="F16" s="17"/>
      <c r="G16" s="17"/>
    </row>
    <row r="17" spans="1:7" s="19" customFormat="1" ht="36.75" customHeight="1">
      <c r="A17" s="22" t="s">
        <v>15</v>
      </c>
      <c r="B17" s="41">
        <v>242000</v>
      </c>
      <c r="C17" s="29">
        <v>184370.16</v>
      </c>
      <c r="D17" s="11">
        <f t="shared" si="0"/>
        <v>76.18601652892562</v>
      </c>
      <c r="E17" s="6"/>
      <c r="F17" s="17"/>
      <c r="G17" s="17"/>
    </row>
    <row r="18" spans="1:7" s="19" customFormat="1" ht="12.75">
      <c r="A18" s="22" t="s">
        <v>53</v>
      </c>
      <c r="B18" s="41">
        <v>0</v>
      </c>
      <c r="C18" s="29">
        <v>0</v>
      </c>
      <c r="D18" s="11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41">
        <v>0</v>
      </c>
      <c r="C19" s="29">
        <v>0</v>
      </c>
      <c r="D19" s="11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41">
        <v>0</v>
      </c>
      <c r="C20" s="29">
        <v>0</v>
      </c>
      <c r="D20" s="11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41">
        <v>0</v>
      </c>
      <c r="C21" s="29">
        <v>0</v>
      </c>
      <c r="D21" s="11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41">
        <v>0</v>
      </c>
      <c r="C22" s="29">
        <v>0</v>
      </c>
      <c r="D22" s="11" t="e">
        <f t="shared" si="0"/>
        <v>#DIV/0!</v>
      </c>
      <c r="E22" s="6"/>
      <c r="F22" s="17"/>
      <c r="G22" s="17"/>
    </row>
    <row r="23" spans="1:7" s="19" customFormat="1" ht="12.75">
      <c r="A23" s="22" t="s">
        <v>78</v>
      </c>
      <c r="B23" s="41">
        <v>0</v>
      </c>
      <c r="C23" s="29">
        <v>0</v>
      </c>
      <c r="D23" s="11" t="e">
        <f t="shared" si="0"/>
        <v>#DIV/0!</v>
      </c>
      <c r="E23" s="6"/>
      <c r="F23" s="17"/>
      <c r="G23" s="17"/>
    </row>
    <row r="24" spans="1:7" s="19" customFormat="1" ht="12.75">
      <c r="A24" s="20" t="s">
        <v>17</v>
      </c>
      <c r="B24" s="41">
        <f>B26+B27+B28+B29</f>
        <v>2275140</v>
      </c>
      <c r="C24" s="41">
        <f>C26+C27+C28+C29</f>
        <v>453384.36</v>
      </c>
      <c r="D24" s="11">
        <f t="shared" si="0"/>
        <v>19.927756533663864</v>
      </c>
      <c r="E24" s="6"/>
      <c r="F24" s="17"/>
      <c r="G24" s="17"/>
    </row>
    <row r="25" spans="1:7" s="19" customFormat="1" ht="11.25" customHeight="1">
      <c r="A25" s="22" t="s">
        <v>10</v>
      </c>
      <c r="B25" s="41"/>
      <c r="C25" s="29"/>
      <c r="D25" s="11">
        <v>0</v>
      </c>
      <c r="E25" s="6"/>
      <c r="F25" s="17"/>
      <c r="G25" s="17"/>
    </row>
    <row r="26" spans="1:7" s="19" customFormat="1" ht="12.75">
      <c r="A26" s="22" t="s">
        <v>18</v>
      </c>
      <c r="B26" s="41">
        <v>1466500</v>
      </c>
      <c r="C26" s="29">
        <v>366600</v>
      </c>
      <c r="D26" s="11">
        <f t="shared" si="0"/>
        <v>24.998295260825092</v>
      </c>
      <c r="E26" s="6"/>
      <c r="F26" s="17"/>
      <c r="G26" s="17"/>
    </row>
    <row r="27" spans="1:7" s="19" customFormat="1" ht="12.75">
      <c r="A27" s="22" t="s">
        <v>19</v>
      </c>
      <c r="B27" s="41">
        <v>808640</v>
      </c>
      <c r="C27" s="29">
        <v>86784.36</v>
      </c>
      <c r="D27" s="11">
        <f t="shared" si="0"/>
        <v>10.732137910565887</v>
      </c>
      <c r="E27" s="6"/>
      <c r="F27" s="17"/>
      <c r="G27" s="17"/>
    </row>
    <row r="28" spans="1:7" s="19" customFormat="1" ht="12.75">
      <c r="A28" s="22" t="s">
        <v>61</v>
      </c>
      <c r="B28" s="41"/>
      <c r="C28" s="29">
        <v>0</v>
      </c>
      <c r="D28" s="11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41">
        <v>0</v>
      </c>
      <c r="C29" s="29">
        <v>0</v>
      </c>
      <c r="D29" s="11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43">
        <v>0</v>
      </c>
      <c r="C30" s="30">
        <v>0</v>
      </c>
      <c r="D30" s="8">
        <v>0</v>
      </c>
      <c r="E30" s="6"/>
      <c r="F30" s="17"/>
      <c r="G30" s="17"/>
    </row>
    <row r="31" spans="1:7" ht="25.5">
      <c r="A31" s="2" t="s">
        <v>20</v>
      </c>
      <c r="B31" s="44">
        <f>B33+B34+B35+B37+B38+B39+B41+B40+B36</f>
        <v>3254940</v>
      </c>
      <c r="C31" s="44">
        <f>C33+C34+C35+C37+C38+C39+C41+C40+C36</f>
        <v>510010.79000000004</v>
      </c>
      <c r="D31" s="8">
        <f t="shared" si="0"/>
        <v>15.66882308122423</v>
      </c>
      <c r="E31" s="6" t="s">
        <v>8</v>
      </c>
      <c r="F31" s="17"/>
      <c r="G31" s="17"/>
    </row>
    <row r="32" spans="1:7" ht="11.25" customHeight="1">
      <c r="A32" s="5" t="s">
        <v>10</v>
      </c>
      <c r="B32" s="21"/>
      <c r="C32" s="21"/>
      <c r="D32" s="8"/>
      <c r="E32" s="6"/>
      <c r="F32" s="17"/>
      <c r="G32" s="17"/>
    </row>
    <row r="33" spans="1:7" ht="25.5">
      <c r="A33" s="7" t="s">
        <v>21</v>
      </c>
      <c r="B33" s="21">
        <v>1261000</v>
      </c>
      <c r="C33" s="21">
        <v>259082.7</v>
      </c>
      <c r="D33" s="8">
        <f t="shared" si="0"/>
        <v>20.545812846946866</v>
      </c>
      <c r="E33" s="6" t="s">
        <v>8</v>
      </c>
      <c r="F33" s="17"/>
      <c r="G33" s="17"/>
    </row>
    <row r="34" spans="1:7" ht="25.5">
      <c r="A34" s="7" t="s">
        <v>22</v>
      </c>
      <c r="B34" s="21">
        <v>94824</v>
      </c>
      <c r="C34" s="21">
        <v>21185.36</v>
      </c>
      <c r="D34" s="8">
        <f t="shared" si="0"/>
        <v>22.341770016029695</v>
      </c>
      <c r="E34" s="6" t="s">
        <v>8</v>
      </c>
      <c r="F34" s="17"/>
      <c r="G34" s="17"/>
    </row>
    <row r="35" spans="1:7" ht="25.5">
      <c r="A35" s="28" t="s">
        <v>23</v>
      </c>
      <c r="B35" s="21">
        <v>3000</v>
      </c>
      <c r="C35" s="21">
        <v>0</v>
      </c>
      <c r="D35" s="8">
        <f t="shared" si="0"/>
        <v>0</v>
      </c>
      <c r="E35" s="6" t="s">
        <v>8</v>
      </c>
      <c r="F35" s="17"/>
      <c r="G35" s="17"/>
    </row>
    <row r="36" spans="1:7" ht="25.5">
      <c r="A36" s="28" t="s">
        <v>51</v>
      </c>
      <c r="B36" s="21">
        <v>1064651</v>
      </c>
      <c r="C36" s="21">
        <v>109167</v>
      </c>
      <c r="D36" s="8">
        <f>C36/B36*100</f>
        <v>10.253782694986432</v>
      </c>
      <c r="E36" s="6" t="s">
        <v>8</v>
      </c>
      <c r="F36" s="17"/>
      <c r="G36" s="17"/>
    </row>
    <row r="37" spans="1:7" ht="25.5">
      <c r="A37" s="28" t="s">
        <v>24</v>
      </c>
      <c r="B37" s="21">
        <v>709465</v>
      </c>
      <c r="C37" s="21">
        <v>79981.84</v>
      </c>
      <c r="D37" s="8">
        <f t="shared" si="0"/>
        <v>11.273542739951935</v>
      </c>
      <c r="E37" s="6" t="s">
        <v>8</v>
      </c>
      <c r="F37" s="17"/>
      <c r="G37" s="17"/>
    </row>
    <row r="38" spans="1:7" ht="15" customHeight="1">
      <c r="A38" s="28" t="s">
        <v>25</v>
      </c>
      <c r="B38" s="21">
        <v>0</v>
      </c>
      <c r="C38" s="21"/>
      <c r="D38" s="8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102000</v>
      </c>
      <c r="C39" s="21">
        <v>29593.89</v>
      </c>
      <c r="D39" s="8">
        <f t="shared" si="0"/>
        <v>29.01361764705882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8" t="e">
        <f>C40/B40*100</f>
        <v>#DIV/0!</v>
      </c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11000</v>
      </c>
      <c r="D41" s="8">
        <f t="shared" si="0"/>
        <v>55.00000000000001</v>
      </c>
      <c r="E41" s="6" t="s">
        <v>8</v>
      </c>
      <c r="F41" s="17"/>
      <c r="G41" s="17"/>
    </row>
    <row r="42" spans="1:7" ht="25.5">
      <c r="A42" s="27" t="s">
        <v>27</v>
      </c>
      <c r="B42" s="4">
        <f>B31</f>
        <v>3254940</v>
      </c>
      <c r="C42" s="4">
        <f>C31</f>
        <v>510010.79000000004</v>
      </c>
      <c r="D42" s="8">
        <f t="shared" si="0"/>
        <v>15.66882308122423</v>
      </c>
      <c r="E42" s="6" t="s">
        <v>8</v>
      </c>
      <c r="F42" s="17"/>
      <c r="G42" s="17"/>
    </row>
    <row r="43" spans="1:7" ht="12.75">
      <c r="A43" s="22" t="s">
        <v>10</v>
      </c>
      <c r="B43" s="24"/>
      <c r="C43" s="24"/>
      <c r="D43" s="8"/>
      <c r="E43" s="24"/>
      <c r="F43" s="17"/>
      <c r="G43" s="17"/>
    </row>
    <row r="44" spans="1:7" ht="12.75">
      <c r="A44" s="5" t="s">
        <v>28</v>
      </c>
      <c r="B44" s="21">
        <f>B42-B45</f>
        <v>3254940</v>
      </c>
      <c r="C44" s="21">
        <f>C42-C45</f>
        <v>510010.79000000004</v>
      </c>
      <c r="D44" s="9">
        <f t="shared" si="0"/>
        <v>15.66882308122423</v>
      </c>
      <c r="E44" s="3"/>
      <c r="F44" s="17"/>
      <c r="G44" s="17"/>
    </row>
    <row r="45" spans="1:7" ht="12.75">
      <c r="A45" s="5" t="s">
        <v>54</v>
      </c>
      <c r="B45" s="21"/>
      <c r="C45" s="21">
        <v>0</v>
      </c>
      <c r="D45" s="9" t="e">
        <f t="shared" si="0"/>
        <v>#DIV/0!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226767.09999999998</v>
      </c>
      <c r="D46" s="8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8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9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9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9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9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9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9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9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29">
        <v>0</v>
      </c>
      <c r="D55" s="9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29">
        <v>0</v>
      </c>
      <c r="D56" s="9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29">
        <v>0</v>
      </c>
      <c r="D57" s="9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29">
        <v>0</v>
      </c>
      <c r="D58" s="9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29">
        <v>0</v>
      </c>
      <c r="D59" s="9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29">
        <v>0</v>
      </c>
      <c r="D60" s="9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29">
        <v>0</v>
      </c>
      <c r="D61" s="9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29">
        <v>0</v>
      </c>
      <c r="D62" s="9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6" right="0" top="0.15748031496062992" bottom="0" header="0.16" footer="0.17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F57" sqref="F57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98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3.25" customHeight="1">
      <c r="A5" s="2" t="s">
        <v>7</v>
      </c>
      <c r="B5" s="4">
        <f>B6+B24+B30</f>
        <v>4180125</v>
      </c>
      <c r="C5" s="4">
        <f>C6+C24+C30</f>
        <v>658880.1</v>
      </c>
      <c r="D5" s="3">
        <f aca="true" t="shared" si="0" ref="D5:D45">C5/B5*100</f>
        <v>15.76221046021351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B8+B9+B12+B13+B17+B18+B14+B16+B20+B21+B23+B22+B15</f>
        <v>800432</v>
      </c>
      <c r="C6" s="21">
        <f>C8+C9+C12+C13+C17+C18+C14+C16+C20+C21+C23+C22+C15+C19</f>
        <v>178229.28</v>
      </c>
      <c r="D6" s="3">
        <f t="shared" si="0"/>
        <v>22.26663601655106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44100</v>
      </c>
      <c r="C8" s="23">
        <v>11890.48</v>
      </c>
      <c r="D8" s="12">
        <f t="shared" si="0"/>
        <v>26.96253968253968</v>
      </c>
      <c r="E8" s="12"/>
      <c r="F8" s="25"/>
      <c r="G8" s="17"/>
    </row>
    <row r="9" spans="1:7" ht="12.75">
      <c r="A9" s="22" t="s">
        <v>12</v>
      </c>
      <c r="B9" s="23">
        <f>B11</f>
        <v>28000</v>
      </c>
      <c r="C9" s="23">
        <f>C11</f>
        <v>2700</v>
      </c>
      <c r="D9" s="12">
        <f t="shared" si="0"/>
        <v>9.642857142857144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28000</v>
      </c>
      <c r="C11" s="23">
        <v>2700</v>
      </c>
      <c r="D11" s="12">
        <f t="shared" si="0"/>
        <v>9.642857142857144</v>
      </c>
      <c r="E11" s="3"/>
      <c r="F11" s="17"/>
      <c r="G11" s="17"/>
    </row>
    <row r="12" spans="1:7" ht="12.75">
      <c r="A12" s="22" t="s">
        <v>14</v>
      </c>
      <c r="B12" s="23">
        <v>35000</v>
      </c>
      <c r="C12" s="23">
        <v>127.63</v>
      </c>
      <c r="D12" s="12">
        <f t="shared" si="0"/>
        <v>0.36465714285714285</v>
      </c>
      <c r="E12" s="3"/>
      <c r="F12" s="17"/>
      <c r="G12" s="17"/>
    </row>
    <row r="13" spans="1:7" ht="12.75">
      <c r="A13" s="22" t="s">
        <v>0</v>
      </c>
      <c r="B13" s="23">
        <v>207000</v>
      </c>
      <c r="C13" s="23">
        <v>16439.12</v>
      </c>
      <c r="D13" s="12">
        <f t="shared" si="0"/>
        <v>7.941603864734299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500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338000</v>
      </c>
      <c r="C15" s="23">
        <v>87025.97</v>
      </c>
      <c r="D15" s="12">
        <f>C15/B15*100</f>
        <v>25.747328402366865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66000</v>
      </c>
      <c r="C17" s="23">
        <v>0</v>
      </c>
      <c r="D17" s="12">
        <f t="shared" si="0"/>
        <v>0</v>
      </c>
      <c r="E17" s="6"/>
      <c r="F17" s="17"/>
      <c r="G17" s="17"/>
    </row>
    <row r="18" spans="1:7" s="19" customFormat="1" ht="12.75">
      <c r="A18" s="22" t="s">
        <v>53</v>
      </c>
      <c r="B18" s="23">
        <v>30000</v>
      </c>
      <c r="C18" s="23">
        <v>17371.51</v>
      </c>
      <c r="D18" s="12">
        <f t="shared" si="0"/>
        <v>57.905033333333336</v>
      </c>
      <c r="E18" s="6"/>
      <c r="F18" s="17"/>
      <c r="G18" s="17"/>
    </row>
    <row r="19" spans="1:7" s="19" customFormat="1" ht="25.5">
      <c r="A19" s="22" t="s">
        <v>66</v>
      </c>
      <c r="B19" s="23"/>
      <c r="C19" s="23">
        <v>0</v>
      </c>
      <c r="D19" s="12"/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42174.57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52332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3379693</v>
      </c>
      <c r="C24" s="23">
        <f>C26+C27+C28+C29</f>
        <v>480650.82</v>
      </c>
      <c r="D24" s="12">
        <f t="shared" si="0"/>
        <v>14.221730198571292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1592800</v>
      </c>
      <c r="C26" s="23">
        <v>398100</v>
      </c>
      <c r="D26" s="12">
        <f t="shared" si="0"/>
        <v>24.993721747865393</v>
      </c>
      <c r="E26" s="6"/>
      <c r="F26" s="17"/>
      <c r="G26" s="17"/>
    </row>
    <row r="27" spans="1:7" s="19" customFormat="1" ht="12.75">
      <c r="A27" s="22" t="s">
        <v>19</v>
      </c>
      <c r="B27" s="23">
        <v>1629897</v>
      </c>
      <c r="C27" s="23">
        <v>82550.82</v>
      </c>
      <c r="D27" s="12">
        <f t="shared" si="0"/>
        <v>5.064787529518737</v>
      </c>
      <c r="E27" s="6"/>
      <c r="F27" s="17"/>
      <c r="G27" s="17"/>
    </row>
    <row r="28" spans="1:7" s="19" customFormat="1" ht="12.75">
      <c r="A28" s="22" t="s">
        <v>61</v>
      </c>
      <c r="B28" s="23">
        <v>156996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2.5" customHeight="1">
      <c r="A31" s="2" t="s">
        <v>20</v>
      </c>
      <c r="B31" s="4">
        <f>B33+B34+B35+B37+B38+B39+B41+B40+B36</f>
        <v>4180125</v>
      </c>
      <c r="C31" s="4">
        <f>C33+C34+C35+C37+C38+C39+C41+C40+C36</f>
        <v>486961.33</v>
      </c>
      <c r="D31" s="3">
        <f t="shared" si="0"/>
        <v>11.649444215184953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1456200</v>
      </c>
      <c r="C33" s="21">
        <v>288841.84</v>
      </c>
      <c r="D33" s="3">
        <f t="shared" si="0"/>
        <v>19.835313830517787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94824</v>
      </c>
      <c r="C34" s="21">
        <v>16467.82</v>
      </c>
      <c r="D34" s="3">
        <f t="shared" si="0"/>
        <v>17.366721505104195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28" t="s">
        <v>51</v>
      </c>
      <c r="B36" s="21">
        <v>1065700</v>
      </c>
      <c r="C36" s="21">
        <v>71083</v>
      </c>
      <c r="D36" s="3"/>
      <c r="E36" s="6" t="s">
        <v>8</v>
      </c>
      <c r="F36" s="17"/>
      <c r="G36" s="17"/>
    </row>
    <row r="37" spans="1:7" ht="25.5">
      <c r="A37" s="28" t="s">
        <v>24</v>
      </c>
      <c r="B37" s="21">
        <v>1290401</v>
      </c>
      <c r="C37" s="21">
        <v>23299.3</v>
      </c>
      <c r="D37" s="3">
        <f t="shared" si="0"/>
        <v>1.8055860155099073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250000</v>
      </c>
      <c r="C39" s="21">
        <v>82169.37</v>
      </c>
      <c r="D39" s="3">
        <f t="shared" si="0"/>
        <v>32.867748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>
        <v>0</v>
      </c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5100</v>
      </c>
      <c r="D41" s="3">
        <f t="shared" si="0"/>
        <v>25.5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4180125</v>
      </c>
      <c r="C42" s="21">
        <f>C31</f>
        <v>486961.33</v>
      </c>
      <c r="D42" s="3">
        <f t="shared" si="0"/>
        <v>11.649444215184953</v>
      </c>
      <c r="E42" s="6" t="s">
        <v>8</v>
      </c>
      <c r="F42" s="17"/>
      <c r="G42" s="17"/>
    </row>
    <row r="43" spans="1:7" ht="12.75">
      <c r="A43" s="22" t="s">
        <v>10</v>
      </c>
      <c r="B43" s="23">
        <v>0</v>
      </c>
      <c r="C43" s="23">
        <v>0</v>
      </c>
      <c r="D43" s="3">
        <v>0</v>
      </c>
      <c r="E43" s="24"/>
      <c r="F43" s="17"/>
      <c r="G43" s="17"/>
    </row>
    <row r="44" spans="1:7" ht="12.75">
      <c r="A44" s="5" t="s">
        <v>28</v>
      </c>
      <c r="B44" s="21">
        <f>B42-B45</f>
        <v>4180125</v>
      </c>
      <c r="C44" s="21">
        <f>C42-C45</f>
        <v>486961.33</v>
      </c>
      <c r="D44" s="6">
        <f t="shared" si="0"/>
        <v>11.649444215184953</v>
      </c>
      <c r="E44" s="3"/>
      <c r="F44" s="17"/>
      <c r="G44" s="17"/>
    </row>
    <row r="45" spans="1:7" s="19" customFormat="1" ht="12.75">
      <c r="A45" s="2" t="s">
        <v>54</v>
      </c>
      <c r="B45" s="4"/>
      <c r="C45" s="4">
        <v>0</v>
      </c>
      <c r="D45" s="3" t="e">
        <f t="shared" si="0"/>
        <v>#DIV/0!</v>
      </c>
      <c r="E45" s="3"/>
      <c r="F45" s="18"/>
      <c r="G45" s="18"/>
    </row>
    <row r="46" spans="1:7" ht="49.5" customHeight="1">
      <c r="A46" s="5" t="s">
        <v>64</v>
      </c>
      <c r="B46" s="21">
        <f>B5-B31</f>
        <v>0</v>
      </c>
      <c r="C46" s="21">
        <f>C5-C31</f>
        <v>171918.76999999996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5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5.5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4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6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35.2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1" right="0" top="0.15748031496062992" bottom="0" header="0.16" footer="0.17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99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B6+B25+B31</f>
        <v>17421172</v>
      </c>
      <c r="C5" s="4">
        <f>C6+C25+C31</f>
        <v>999854.33</v>
      </c>
      <c r="D5" s="3">
        <f aca="true" t="shared" si="0" ref="D5:D46">C5/B5*100</f>
        <v>5.739305771161664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B8+B9+B12+B13+B18+B19+B14+B16+B20+B21+B24+B22+B15</f>
        <v>1669000</v>
      </c>
      <c r="C6" s="21">
        <f>C8+C9+C12+C13+C18+C19+C14+C16+C20+C21+C24+C22+C15+C23+C17</f>
        <v>320812.22</v>
      </c>
      <c r="D6" s="3">
        <f t="shared" si="0"/>
        <v>19.221822648292388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15000</v>
      </c>
      <c r="C8" s="23">
        <v>5370.56</v>
      </c>
      <c r="D8" s="12">
        <f t="shared" si="0"/>
        <v>35.80373333333334</v>
      </c>
      <c r="E8" s="12"/>
      <c r="F8" s="25"/>
      <c r="G8" s="17"/>
    </row>
    <row r="9" spans="1:7" ht="12.75">
      <c r="A9" s="22" t="s">
        <v>12</v>
      </c>
      <c r="B9" s="23">
        <f>B11</f>
        <v>4000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4000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64000</v>
      </c>
      <c r="C12" s="23">
        <v>496.04</v>
      </c>
      <c r="D12" s="12">
        <f t="shared" si="0"/>
        <v>0.7750625000000001</v>
      </c>
      <c r="E12" s="3"/>
      <c r="F12" s="17"/>
      <c r="G12" s="17"/>
    </row>
    <row r="13" spans="1:7" ht="12.75">
      <c r="A13" s="22" t="s">
        <v>0</v>
      </c>
      <c r="B13" s="23">
        <v>145000</v>
      </c>
      <c r="C13" s="23">
        <v>13068.7</v>
      </c>
      <c r="D13" s="12">
        <f t="shared" si="0"/>
        <v>9.012896551724138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576000</v>
      </c>
      <c r="C15" s="23">
        <v>148544.31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ht="38.25">
      <c r="A17" s="22" t="s">
        <v>77</v>
      </c>
      <c r="B17" s="23"/>
      <c r="C17" s="23">
        <v>0</v>
      </c>
      <c r="D17" s="12"/>
      <c r="E17" s="3"/>
      <c r="F17" s="17"/>
      <c r="G17" s="17"/>
    </row>
    <row r="18" spans="1:7" s="19" customFormat="1" ht="38.25">
      <c r="A18" s="22" t="s">
        <v>15</v>
      </c>
      <c r="B18" s="23">
        <v>865000</v>
      </c>
      <c r="C18" s="23">
        <v>153332.61</v>
      </c>
      <c r="D18" s="12">
        <f t="shared" si="0"/>
        <v>17.726313294797684</v>
      </c>
      <c r="E18" s="6"/>
      <c r="F18" s="17"/>
      <c r="G18" s="17"/>
    </row>
    <row r="19" spans="1:7" s="19" customFormat="1" ht="12.75">
      <c r="A19" s="22" t="s">
        <v>53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55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56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/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15752172</v>
      </c>
      <c r="C25" s="23">
        <f>C27+C28+C29+C30</f>
        <v>679042.11</v>
      </c>
      <c r="D25" s="12">
        <f t="shared" si="0"/>
        <v>4.3107839985495335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916500</v>
      </c>
      <c r="C27" s="23">
        <v>409099</v>
      </c>
      <c r="D27" s="12">
        <f t="shared" si="0"/>
        <v>44.63709765411893</v>
      </c>
      <c r="E27" s="6"/>
      <c r="F27" s="17"/>
      <c r="G27" s="17"/>
    </row>
    <row r="28" spans="1:7" s="19" customFormat="1" ht="12.75">
      <c r="A28" s="22" t="s">
        <v>19</v>
      </c>
      <c r="B28" s="23">
        <v>14026472</v>
      </c>
      <c r="C28" s="23">
        <v>269943.11</v>
      </c>
      <c r="D28" s="12">
        <f t="shared" si="0"/>
        <v>1.9245260675670974</v>
      </c>
      <c r="E28" s="6"/>
      <c r="F28" s="17"/>
      <c r="G28" s="17"/>
    </row>
    <row r="29" spans="1:7" s="19" customFormat="1" ht="12.75">
      <c r="A29" s="22" t="s">
        <v>61</v>
      </c>
      <c r="B29" s="23">
        <v>809200</v>
      </c>
      <c r="C29" s="23">
        <v>0</v>
      </c>
      <c r="D29" s="12">
        <f t="shared" si="0"/>
        <v>0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17821172</v>
      </c>
      <c r="C32" s="4">
        <f>C34+C35+C36+C38+C39+C40+C42+C41+C37</f>
        <v>1242606.69</v>
      </c>
      <c r="D32" s="3">
        <f t="shared" si="0"/>
        <v>6.972642932799257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1945800</v>
      </c>
      <c r="C34" s="21">
        <v>858506.81</v>
      </c>
      <c r="D34" s="3">
        <f t="shared" si="0"/>
        <v>44.12102014595539</v>
      </c>
      <c r="E34" s="6" t="s">
        <v>8</v>
      </c>
      <c r="F34" s="17"/>
      <c r="G34" s="17"/>
    </row>
    <row r="35" spans="1:7" ht="25.5">
      <c r="A35" s="7" t="s">
        <v>22</v>
      </c>
      <c r="B35" s="21">
        <v>94824</v>
      </c>
      <c r="C35" s="21">
        <v>12589.11</v>
      </c>
      <c r="D35" s="3">
        <f t="shared" si="0"/>
        <v>13.276290812452544</v>
      </c>
      <c r="E35" s="6" t="s">
        <v>8</v>
      </c>
      <c r="F35" s="17"/>
      <c r="G35" s="17"/>
    </row>
    <row r="36" spans="1:7" ht="25.5">
      <c r="A36" s="28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28" t="s">
        <v>51</v>
      </c>
      <c r="B37" s="21">
        <v>1864200</v>
      </c>
      <c r="C37" s="21">
        <v>276639</v>
      </c>
      <c r="D37" s="3"/>
      <c r="E37" s="6" t="s">
        <v>8</v>
      </c>
      <c r="F37" s="17"/>
      <c r="G37" s="17"/>
    </row>
    <row r="38" spans="1:7" ht="25.5">
      <c r="A38" s="28" t="s">
        <v>24</v>
      </c>
      <c r="B38" s="21">
        <v>206748</v>
      </c>
      <c r="C38" s="21">
        <v>25793.87</v>
      </c>
      <c r="D38" s="3">
        <f t="shared" si="0"/>
        <v>12.475994931027143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13686600</v>
      </c>
      <c r="C40" s="21">
        <v>69077.9</v>
      </c>
      <c r="D40" s="3">
        <f t="shared" si="0"/>
        <v>0.5047119079976035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0</v>
      </c>
      <c r="D42" s="3">
        <f t="shared" si="0"/>
        <v>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17821172</v>
      </c>
      <c r="C43" s="21">
        <f>C32</f>
        <v>1242606.69</v>
      </c>
      <c r="D43" s="3">
        <f t="shared" si="0"/>
        <v>6.972642932799257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4332572</v>
      </c>
      <c r="C45" s="4">
        <f>C43-C46</f>
        <v>1242606.69</v>
      </c>
      <c r="D45" s="6">
        <f t="shared" si="0"/>
        <v>28.680577956927202</v>
      </c>
      <c r="E45" s="3"/>
      <c r="F45" s="17"/>
      <c r="G45" s="17"/>
    </row>
    <row r="46" spans="1:7" ht="12.75">
      <c r="A46" s="5" t="s">
        <v>54</v>
      </c>
      <c r="B46" s="4">
        <v>13488600</v>
      </c>
      <c r="C46" s="4">
        <v>0</v>
      </c>
      <c r="D46" s="6">
        <f t="shared" si="0"/>
        <v>0</v>
      </c>
      <c r="E46" s="3"/>
      <c r="F46" s="17"/>
      <c r="G46" s="17"/>
    </row>
    <row r="47" spans="1:7" ht="51">
      <c r="A47" s="5" t="s">
        <v>64</v>
      </c>
      <c r="B47" s="21">
        <f>B5-B32</f>
        <v>-400000</v>
      </c>
      <c r="C47" s="21">
        <f>C5-C32</f>
        <v>-242752.36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.75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4.75" customHeight="1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6.75" customHeight="1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47.2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6.7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8.2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8" customHeight="1">
      <c r="A65" s="45" t="s">
        <v>68</v>
      </c>
      <c r="B65" s="54" t="s">
        <v>84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7.25" customHeight="1">
      <c r="A67" s="50" t="s">
        <v>85</v>
      </c>
      <c r="B67" s="54" t="s">
        <v>69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1.05" right="0" top="0.15748031496062992" bottom="0" header="0.16" footer="0.17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100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B6+B24+B30</f>
        <v>5334976</v>
      </c>
      <c r="C5" s="4">
        <f>C6+C24+C30</f>
        <v>529520.0800000001</v>
      </c>
      <c r="D5" s="3">
        <f aca="true" t="shared" si="0" ref="D5:D45">C5/B5*100</f>
        <v>9.925444463105364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864315</v>
      </c>
      <c r="C6" s="21">
        <f>C8+C9+C12+C13+C17+C18+C14+C16+C19+C20+C23+C22+C15+C21</f>
        <v>166967.26</v>
      </c>
      <c r="D6" s="3">
        <f t="shared" si="0"/>
        <v>19.317871377911988</v>
      </c>
      <c r="E6" s="6"/>
      <c r="F6" s="17"/>
      <c r="G6" s="17"/>
    </row>
    <row r="7" spans="1:7" ht="12" customHeight="1">
      <c r="A7" s="22" t="s">
        <v>10</v>
      </c>
      <c r="B7" s="23"/>
      <c r="C7" s="23"/>
      <c r="D7" s="12"/>
      <c r="E7" s="24"/>
      <c r="F7" s="17"/>
      <c r="G7" s="17"/>
    </row>
    <row r="8" spans="1:7" ht="12" customHeight="1">
      <c r="A8" s="22" t="s">
        <v>11</v>
      </c>
      <c r="B8" s="23">
        <v>30000</v>
      </c>
      <c r="C8" s="23">
        <v>6249.73</v>
      </c>
      <c r="D8" s="12">
        <f t="shared" si="0"/>
        <v>20.83243333333333</v>
      </c>
      <c r="E8" s="12"/>
      <c r="F8" s="25"/>
      <c r="G8" s="17"/>
    </row>
    <row r="9" spans="1:7" ht="12" customHeight="1">
      <c r="A9" s="22" t="s">
        <v>12</v>
      </c>
      <c r="B9" s="23">
        <f>B11</f>
        <v>10000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" customHeight="1">
      <c r="A10" s="22" t="s">
        <v>10</v>
      </c>
      <c r="B10" s="23"/>
      <c r="C10" s="26"/>
      <c r="D10" s="12"/>
      <c r="E10" s="12"/>
      <c r="F10" s="17"/>
      <c r="G10" s="17"/>
    </row>
    <row r="11" spans="1:7" ht="12" customHeight="1">
      <c r="A11" s="10" t="s">
        <v>13</v>
      </c>
      <c r="B11" s="23">
        <v>10000</v>
      </c>
      <c r="C11" s="23">
        <v>0</v>
      </c>
      <c r="D11" s="12">
        <f t="shared" si="0"/>
        <v>0</v>
      </c>
      <c r="E11" s="3"/>
      <c r="F11" s="17"/>
      <c r="G11" s="17"/>
    </row>
    <row r="12" spans="1:7" ht="12" customHeight="1">
      <c r="A12" s="22" t="s">
        <v>14</v>
      </c>
      <c r="B12" s="23">
        <v>18000</v>
      </c>
      <c r="C12" s="23">
        <v>2248.85</v>
      </c>
      <c r="D12" s="12">
        <f t="shared" si="0"/>
        <v>12.493611111111111</v>
      </c>
      <c r="E12" s="3"/>
      <c r="F12" s="17"/>
      <c r="G12" s="17"/>
    </row>
    <row r="13" spans="1:7" ht="12" customHeight="1">
      <c r="A13" s="22" t="s">
        <v>0</v>
      </c>
      <c r="B13" s="23">
        <v>174000</v>
      </c>
      <c r="C13" s="23">
        <v>3530.12</v>
      </c>
      <c r="D13" s="12">
        <f t="shared" si="0"/>
        <v>2.0288045977011495</v>
      </c>
      <c r="E13" s="3"/>
      <c r="F13" s="17"/>
      <c r="G13" s="17"/>
    </row>
    <row r="14" spans="1:7" s="19" customFormat="1" ht="13.5" customHeight="1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  <c r="G14" s="17"/>
    </row>
    <row r="15" spans="1:7" s="19" customFormat="1" ht="13.5" customHeight="1">
      <c r="A15" s="22" t="s">
        <v>67</v>
      </c>
      <c r="B15" s="23">
        <v>335000</v>
      </c>
      <c r="C15" s="23">
        <v>86275.73</v>
      </c>
      <c r="D15" s="12">
        <f>C15/B15*100</f>
        <v>25.75394925373134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158000</v>
      </c>
      <c r="C17" s="23">
        <v>68062.83</v>
      </c>
      <c r="D17" s="12">
        <f t="shared" si="0"/>
        <v>43.077740506329114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86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139315</v>
      </c>
      <c r="C23" s="23">
        <v>0</v>
      </c>
      <c r="D23" s="12">
        <f t="shared" si="0"/>
        <v>0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4470661</v>
      </c>
      <c r="C24" s="23">
        <f>C26+C27+C28+C29</f>
        <v>362552.82</v>
      </c>
      <c r="D24" s="12">
        <f t="shared" si="0"/>
        <v>8.109602137133637</v>
      </c>
      <c r="E24" s="6"/>
      <c r="F24" s="17"/>
      <c r="G24" s="17"/>
    </row>
    <row r="25" spans="1:7" s="19" customFormat="1" ht="13.5" customHeight="1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3.5" customHeight="1">
      <c r="A26" s="22" t="s">
        <v>18</v>
      </c>
      <c r="B26" s="23">
        <v>882500</v>
      </c>
      <c r="C26" s="23">
        <v>220500</v>
      </c>
      <c r="D26" s="12">
        <f t="shared" si="0"/>
        <v>24.98583569405099</v>
      </c>
      <c r="E26" s="6"/>
      <c r="F26" s="17"/>
      <c r="G26" s="17"/>
    </row>
    <row r="27" spans="1:7" s="19" customFormat="1" ht="13.5" customHeight="1">
      <c r="A27" s="22" t="s">
        <v>19</v>
      </c>
      <c r="B27" s="23">
        <v>3170217.8</v>
      </c>
      <c r="C27" s="23">
        <v>142052.82</v>
      </c>
      <c r="D27" s="12">
        <f t="shared" si="0"/>
        <v>4.48085364986595</v>
      </c>
      <c r="E27" s="6"/>
      <c r="F27" s="17"/>
      <c r="G27" s="17"/>
    </row>
    <row r="28" spans="1:7" s="19" customFormat="1" ht="13.5" customHeight="1">
      <c r="A28" s="22" t="s">
        <v>61</v>
      </c>
      <c r="B28" s="23">
        <v>417943.2</v>
      </c>
      <c r="C28" s="23">
        <v>0</v>
      </c>
      <c r="D28" s="12">
        <f t="shared" si="0"/>
        <v>0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5.5">
      <c r="A31" s="2" t="s">
        <v>20</v>
      </c>
      <c r="B31" s="4">
        <f>B33+B34+B35+B36+B37+B38+B39+B40+B41</f>
        <v>5334976</v>
      </c>
      <c r="C31" s="4">
        <f>C33+C34+C35+C37+C38+C39+C41+C40+C36</f>
        <v>366189.01</v>
      </c>
      <c r="D31" s="3">
        <f t="shared" si="0"/>
        <v>6.863929847107091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941600</v>
      </c>
      <c r="C33" s="21">
        <v>174344.91</v>
      </c>
      <c r="D33" s="3">
        <f t="shared" si="0"/>
        <v>18.515814570943075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94824</v>
      </c>
      <c r="C34" s="21">
        <v>16467.82</v>
      </c>
      <c r="D34" s="3">
        <f t="shared" si="0"/>
        <v>17.366721505104195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5.5">
      <c r="A36" s="28" t="s">
        <v>51</v>
      </c>
      <c r="B36" s="21">
        <v>1218230</v>
      </c>
      <c r="C36" s="21">
        <v>141682.15</v>
      </c>
      <c r="D36" s="3"/>
      <c r="E36" s="6" t="s">
        <v>8</v>
      </c>
      <c r="F36" s="17"/>
      <c r="G36" s="17"/>
    </row>
    <row r="37" spans="1:7" ht="25.5">
      <c r="A37" s="28" t="s">
        <v>24</v>
      </c>
      <c r="B37" s="21">
        <v>2995322</v>
      </c>
      <c r="C37" s="21">
        <v>20594.13</v>
      </c>
      <c r="D37" s="3">
        <f t="shared" si="0"/>
        <v>0.6875431088877924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5.5">
      <c r="A39" s="28" t="s">
        <v>58</v>
      </c>
      <c r="B39" s="21">
        <v>62000</v>
      </c>
      <c r="C39" s="21">
        <v>13100</v>
      </c>
      <c r="D39" s="3">
        <f t="shared" si="0"/>
        <v>21.129032258064516</v>
      </c>
      <c r="E39" s="6" t="s">
        <v>8</v>
      </c>
      <c r="F39" s="17"/>
      <c r="G39" s="17"/>
    </row>
    <row r="40" spans="1:7" ht="25.5">
      <c r="A40" s="28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5.5">
      <c r="A41" s="28" t="s">
        <v>59</v>
      </c>
      <c r="B41" s="21">
        <v>20000</v>
      </c>
      <c r="C41" s="21">
        <v>0</v>
      </c>
      <c r="D41" s="3">
        <f t="shared" si="0"/>
        <v>0</v>
      </c>
      <c r="E41" s="6" t="s">
        <v>8</v>
      </c>
      <c r="F41" s="17"/>
      <c r="G41" s="17"/>
    </row>
    <row r="42" spans="1:7" ht="25.5">
      <c r="A42" s="28" t="s">
        <v>27</v>
      </c>
      <c r="B42" s="21">
        <f>B31</f>
        <v>5334976</v>
      </c>
      <c r="C42" s="21">
        <f>C31</f>
        <v>366189.01</v>
      </c>
      <c r="D42" s="3">
        <f t="shared" si="0"/>
        <v>6.863929847107091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5334976</v>
      </c>
      <c r="C44" s="4">
        <f>C42-C45</f>
        <v>366189.01</v>
      </c>
      <c r="D44" s="6">
        <f t="shared" si="0"/>
        <v>6.863929847107091</v>
      </c>
      <c r="E44" s="3"/>
      <c r="F44" s="17"/>
      <c r="G44" s="17"/>
    </row>
    <row r="45" spans="1:7" ht="12.75">
      <c r="A45" s="5" t="s">
        <v>54</v>
      </c>
      <c r="B45" s="4"/>
      <c r="C45" s="4">
        <v>0</v>
      </c>
      <c r="D45" s="6" t="e">
        <f t="shared" si="0"/>
        <v>#DIV/0!</v>
      </c>
      <c r="E45" s="3"/>
      <c r="F45" s="17"/>
      <c r="G45" s="17"/>
    </row>
    <row r="46" spans="1:7" ht="51">
      <c r="A46" s="5" t="s">
        <v>64</v>
      </c>
      <c r="B46" s="21">
        <f>B5-B31</f>
        <v>0</v>
      </c>
      <c r="C46" s="21">
        <f>C5-C31</f>
        <v>163331.07000000007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5.5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50.25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4.7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8.25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5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6.25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5.25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36.75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4.75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4.75" customHeight="1">
      <c r="A63" s="46"/>
      <c r="B63" s="47"/>
      <c r="C63" s="48"/>
      <c r="D63" s="49"/>
      <c r="E63" s="49"/>
      <c r="F63" s="17"/>
      <c r="G63" s="17"/>
    </row>
    <row r="64" spans="1:7" ht="27.75" customHeight="1">
      <c r="A64" s="56" t="s">
        <v>87</v>
      </c>
      <c r="B64" s="56"/>
      <c r="C64" s="56"/>
      <c r="D64" s="56"/>
      <c r="E64" s="56"/>
      <c r="F64" s="17"/>
      <c r="G64" s="17"/>
    </row>
    <row r="65" spans="1:7" ht="12.75">
      <c r="A65" s="31"/>
      <c r="B65" s="32"/>
      <c r="C65" s="33"/>
      <c r="D65" s="34"/>
      <c r="E65" s="34"/>
      <c r="F65" s="17"/>
      <c r="G65" s="17"/>
    </row>
    <row r="66" spans="1:7" ht="21.75" customHeight="1">
      <c r="A66" s="56" t="s">
        <v>88</v>
      </c>
      <c r="B66" s="56"/>
      <c r="C66" s="56"/>
      <c r="D66" s="56"/>
      <c r="E66" s="56"/>
      <c r="F66" s="17"/>
      <c r="G66" s="17"/>
    </row>
    <row r="67" spans="1:7" ht="12.75">
      <c r="A67" s="36"/>
      <c r="B67" s="34"/>
      <c r="C67" s="34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7"/>
      <c r="C69" s="37"/>
      <c r="D69" s="34"/>
      <c r="E69" s="34"/>
      <c r="F69" s="17"/>
      <c r="G69" s="17"/>
    </row>
    <row r="70" spans="1:7" ht="12.75">
      <c r="A70" s="36"/>
      <c r="B70" s="37"/>
      <c r="C70" s="37"/>
      <c r="D70" s="37"/>
      <c r="E70" s="37"/>
      <c r="F70" s="17"/>
      <c r="G70" s="17"/>
    </row>
    <row r="71" spans="1:7" ht="12.75">
      <c r="A71" s="38"/>
      <c r="B71" s="39"/>
      <c r="C71" s="39"/>
      <c r="D71" s="39"/>
      <c r="E71" s="39"/>
      <c r="F71" s="17"/>
      <c r="G71" s="17"/>
    </row>
    <row r="72" spans="1:7" ht="12.75">
      <c r="A72" s="40"/>
      <c r="B72" s="17"/>
      <c r="C72" s="17"/>
      <c r="D72" s="17"/>
      <c r="E72" s="17"/>
      <c r="F72" s="17"/>
      <c r="G72" s="17"/>
    </row>
    <row r="73" spans="1:4" ht="12.75">
      <c r="A73" s="51"/>
      <c r="B73" s="52"/>
      <c r="C73" s="52"/>
      <c r="D73" s="52"/>
    </row>
  </sheetData>
  <sheetProtection/>
  <mergeCells count="5">
    <mergeCell ref="A73:D73"/>
    <mergeCell ref="A2:E2"/>
    <mergeCell ref="A1:E1"/>
    <mergeCell ref="A64:E64"/>
    <mergeCell ref="A66:E66"/>
  </mergeCells>
  <printOptions/>
  <pageMargins left="1" right="0" top="0.15748031496062992" bottom="0" header="0.16" footer="0.17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A34" sqref="A3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90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4514994.2</v>
      </c>
      <c r="C5" s="4">
        <f>C6+C23+C29</f>
        <v>933076.85</v>
      </c>
      <c r="D5" s="3">
        <f aca="true" t="shared" si="0" ref="D5:D44">C5/B5*100</f>
        <v>20.666180479257314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979000</v>
      </c>
      <c r="C6" s="21">
        <f>C8+C9+C12+C13+C17+C18+C14+C16+C19+C20+C22+C21+C15</f>
        <v>166099.41</v>
      </c>
      <c r="D6" s="3">
        <f t="shared" si="0"/>
        <v>16.96623186925434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30000</v>
      </c>
      <c r="C8" s="23">
        <v>8004.07</v>
      </c>
      <c r="D8" s="12">
        <f t="shared" si="0"/>
        <v>26.68023333333333</v>
      </c>
      <c r="E8" s="12"/>
      <c r="F8" s="25"/>
      <c r="G8" s="17"/>
    </row>
    <row r="9" spans="1:7" ht="12.75">
      <c r="A9" s="22" t="s">
        <v>12</v>
      </c>
      <c r="B9" s="23">
        <f>B11</f>
        <v>30000</v>
      </c>
      <c r="C9" s="23">
        <f>C11</f>
        <v>1366.2</v>
      </c>
      <c r="D9" s="12">
        <f t="shared" si="0"/>
        <v>4.554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30000</v>
      </c>
      <c r="C11" s="23">
        <v>1366.2</v>
      </c>
      <c r="D11" s="12">
        <f t="shared" si="0"/>
        <v>4.554</v>
      </c>
      <c r="E11" s="3"/>
      <c r="F11" s="17"/>
      <c r="G11" s="17"/>
    </row>
    <row r="12" spans="1:7" ht="12.75">
      <c r="A12" s="22" t="s">
        <v>14</v>
      </c>
      <c r="B12" s="23">
        <v>15000</v>
      </c>
      <c r="C12" s="23">
        <v>1279.78</v>
      </c>
      <c r="D12" s="12">
        <f t="shared" si="0"/>
        <v>8.531866666666668</v>
      </c>
      <c r="E12" s="3"/>
      <c r="F12" s="17"/>
      <c r="G12" s="17"/>
    </row>
    <row r="13" spans="1:7" ht="12.75">
      <c r="A13" s="22" t="s">
        <v>0</v>
      </c>
      <c r="B13" s="23">
        <v>193000</v>
      </c>
      <c r="C13" s="23">
        <v>4423.85</v>
      </c>
      <c r="D13" s="12">
        <f t="shared" si="0"/>
        <v>2.2921502590673577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30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533000</v>
      </c>
      <c r="C15" s="23">
        <v>137290.97</v>
      </c>
      <c r="D15" s="12">
        <f>C15/B15*100</f>
        <v>25.758155722326453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/>
      <c r="D16" s="12" t="e">
        <f>C16/B16*100</f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175000</v>
      </c>
      <c r="C17" s="23">
        <v>13704.54</v>
      </c>
      <c r="D17" s="12">
        <f t="shared" si="0"/>
        <v>7.831165714285715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0</v>
      </c>
      <c r="D18" s="12">
        <f t="shared" si="0"/>
        <v>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3535994.2</v>
      </c>
      <c r="C23" s="23">
        <f>C25+C26+C27+C28</f>
        <v>766977.44</v>
      </c>
      <c r="D23" s="12">
        <f t="shared" si="0"/>
        <v>21.690574039968727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2216700</v>
      </c>
      <c r="C25" s="23">
        <v>554100</v>
      </c>
      <c r="D25" s="12">
        <f t="shared" si="0"/>
        <v>24.996616592231696</v>
      </c>
      <c r="E25" s="6"/>
      <c r="F25" s="17"/>
      <c r="G25" s="17"/>
    </row>
    <row r="26" spans="1:7" s="19" customFormat="1" ht="12.75">
      <c r="A26" s="22" t="s">
        <v>19</v>
      </c>
      <c r="B26" s="23">
        <v>1319294.2</v>
      </c>
      <c r="C26" s="23">
        <v>212877.44</v>
      </c>
      <c r="D26" s="12">
        <f t="shared" si="0"/>
        <v>16.135706501248926</v>
      </c>
      <c r="E26" s="6"/>
      <c r="F26" s="17"/>
      <c r="G26" s="17"/>
    </row>
    <row r="27" spans="1:7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5.5">
      <c r="A30" s="2" t="s">
        <v>20</v>
      </c>
      <c r="B30" s="4">
        <f>B32+B33+B34+B36+B37+B38+B40+B39+B35</f>
        <v>4514994.2</v>
      </c>
      <c r="C30" s="4">
        <f>C32+C33+C34+C36+C37+C38+C40+C39+C35</f>
        <v>807791.41</v>
      </c>
      <c r="D30" s="3">
        <f t="shared" si="0"/>
        <v>17.891305596804532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5.5">
      <c r="A32" s="7" t="s">
        <v>21</v>
      </c>
      <c r="B32" s="21">
        <v>1527700</v>
      </c>
      <c r="C32" s="21">
        <v>340278.26</v>
      </c>
      <c r="D32" s="3">
        <f t="shared" si="0"/>
        <v>22.273892779996075</v>
      </c>
      <c r="E32" s="6" t="s">
        <v>8</v>
      </c>
      <c r="F32" s="17"/>
      <c r="G32" s="17"/>
    </row>
    <row r="33" spans="1:7" ht="25.5">
      <c r="A33" s="7" t="s">
        <v>22</v>
      </c>
      <c r="B33" s="21">
        <v>94824</v>
      </c>
      <c r="C33" s="21">
        <v>20138.44</v>
      </c>
      <c r="D33" s="3">
        <f t="shared" si="0"/>
        <v>21.23770353497005</v>
      </c>
      <c r="E33" s="6" t="s">
        <v>8</v>
      </c>
      <c r="F33" s="17"/>
      <c r="G33" s="17"/>
    </row>
    <row r="34" spans="1:7" ht="25.5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5.5">
      <c r="A35" s="28" t="s">
        <v>51</v>
      </c>
      <c r="B35" s="21">
        <v>1790145.2</v>
      </c>
      <c r="C35" s="21">
        <v>208881</v>
      </c>
      <c r="D35" s="3">
        <f t="shared" si="0"/>
        <v>11.668383100990914</v>
      </c>
      <c r="E35" s="6" t="s">
        <v>8</v>
      </c>
      <c r="F35" s="17"/>
      <c r="G35" s="17"/>
    </row>
    <row r="36" spans="1:7" ht="25.5">
      <c r="A36" s="28" t="s">
        <v>24</v>
      </c>
      <c r="B36" s="21">
        <v>654325</v>
      </c>
      <c r="C36" s="21">
        <v>85352.96</v>
      </c>
      <c r="D36" s="3">
        <f t="shared" si="0"/>
        <v>13.044428991709015</v>
      </c>
      <c r="E36" s="6" t="s">
        <v>8</v>
      </c>
      <c r="F36" s="17"/>
      <c r="G36" s="17"/>
    </row>
    <row r="37" spans="1:7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5.5">
      <c r="A38" s="28" t="s">
        <v>58</v>
      </c>
      <c r="B38" s="21">
        <v>425000</v>
      </c>
      <c r="C38" s="21">
        <v>147140.75</v>
      </c>
      <c r="D38" s="3">
        <f t="shared" si="0"/>
        <v>34.62135294117647</v>
      </c>
      <c r="E38" s="6" t="s">
        <v>8</v>
      </c>
      <c r="F38" s="17"/>
      <c r="G38" s="17"/>
    </row>
    <row r="39" spans="1:7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5.5">
      <c r="A40" s="28" t="s">
        <v>59</v>
      </c>
      <c r="B40" s="21">
        <v>20000</v>
      </c>
      <c r="C40" s="21">
        <v>6000</v>
      </c>
      <c r="D40" s="3">
        <f t="shared" si="0"/>
        <v>30</v>
      </c>
      <c r="E40" s="6" t="s">
        <v>8</v>
      </c>
      <c r="F40" s="17"/>
      <c r="G40" s="17"/>
    </row>
    <row r="41" spans="1:7" ht="25.5">
      <c r="A41" s="28" t="s">
        <v>27</v>
      </c>
      <c r="B41" s="21">
        <f>B30</f>
        <v>4514994.2</v>
      </c>
      <c r="C41" s="21">
        <f>C30</f>
        <v>807791.41</v>
      </c>
      <c r="D41" s="3">
        <f t="shared" si="0"/>
        <v>17.891305596804532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4514994.2</v>
      </c>
      <c r="C43" s="4">
        <f>C41-C44</f>
        <v>807791.41</v>
      </c>
      <c r="D43" s="6">
        <f t="shared" si="0"/>
        <v>17.891305596804532</v>
      </c>
      <c r="E43" s="3"/>
      <c r="F43" s="17"/>
      <c r="G43" s="17"/>
    </row>
    <row r="44" spans="1:7" ht="12.75">
      <c r="A44" s="5" t="s">
        <v>54</v>
      </c>
      <c r="B44" s="21"/>
      <c r="C44" s="21">
        <v>0</v>
      </c>
      <c r="D44" s="6" t="e">
        <f t="shared" si="0"/>
        <v>#DIV/0!</v>
      </c>
      <c r="E44" s="3"/>
      <c r="F44" s="17"/>
      <c r="G44" s="17"/>
    </row>
    <row r="45" spans="1:7" ht="51">
      <c r="A45" s="5" t="s">
        <v>64</v>
      </c>
      <c r="B45" s="21">
        <f>B5-B30</f>
        <v>0</v>
      </c>
      <c r="C45" s="21">
        <f>C5-C30</f>
        <v>125285.43999999994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  <c r="G53" s="17"/>
    </row>
    <row r="54" spans="1:7" ht="51">
      <c r="A54" s="22" t="s">
        <v>37</v>
      </c>
      <c r="B54" s="21">
        <v>0</v>
      </c>
      <c r="C54" s="30">
        <v>0</v>
      </c>
      <c r="D54" s="6">
        <v>0</v>
      </c>
      <c r="E54" s="6" t="s">
        <v>36</v>
      </c>
      <c r="F54" s="17"/>
      <c r="G54" s="17"/>
    </row>
    <row r="55" spans="1:7" ht="25.5">
      <c r="A55" s="22" t="s">
        <v>38</v>
      </c>
      <c r="B55" s="21">
        <v>0</v>
      </c>
      <c r="C55" s="30">
        <v>0</v>
      </c>
      <c r="D55" s="6">
        <v>0</v>
      </c>
      <c r="E55" s="6" t="s">
        <v>39</v>
      </c>
      <c r="F55" s="17"/>
      <c r="G55" s="17"/>
    </row>
    <row r="56" spans="1:7" ht="38.25">
      <c r="A56" s="22" t="s">
        <v>40</v>
      </c>
      <c r="B56" s="21">
        <v>0</v>
      </c>
      <c r="C56" s="30">
        <v>0</v>
      </c>
      <c r="D56" s="6">
        <v>0</v>
      </c>
      <c r="E56" s="6" t="s">
        <v>41</v>
      </c>
      <c r="F56" s="17"/>
      <c r="G56" s="17"/>
    </row>
    <row r="57" spans="1:7" ht="51">
      <c r="A57" s="22" t="s">
        <v>42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31.5" customHeight="1">
      <c r="A58" s="22" t="s">
        <v>43</v>
      </c>
      <c r="B58" s="21">
        <v>0</v>
      </c>
      <c r="C58" s="30">
        <v>0</v>
      </c>
      <c r="D58" s="6">
        <v>0</v>
      </c>
      <c r="E58" s="6" t="s">
        <v>44</v>
      </c>
      <c r="F58" s="17"/>
      <c r="G58" s="17"/>
    </row>
    <row r="59" spans="1:7" ht="38.25">
      <c r="A59" s="22" t="s">
        <v>45</v>
      </c>
      <c r="B59" s="21">
        <v>0</v>
      </c>
      <c r="C59" s="30">
        <v>0</v>
      </c>
      <c r="D59" s="6">
        <v>0</v>
      </c>
      <c r="E59" s="6" t="s">
        <v>46</v>
      </c>
      <c r="F59" s="17"/>
      <c r="G59" s="17"/>
    </row>
    <row r="60" spans="1:7" ht="43.5" customHeight="1">
      <c r="A60" s="22" t="s">
        <v>47</v>
      </c>
      <c r="B60" s="21">
        <v>0</v>
      </c>
      <c r="C60" s="30">
        <v>0</v>
      </c>
      <c r="D60" s="6">
        <v>0</v>
      </c>
      <c r="E60" s="6" t="s">
        <v>48</v>
      </c>
      <c r="F60" s="17"/>
      <c r="G60" s="17"/>
    </row>
    <row r="61" spans="1:7" ht="25.5">
      <c r="A61" s="22" t="s">
        <v>49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12.75">
      <c r="A62" s="31"/>
      <c r="B62" s="32"/>
      <c r="C62" s="33"/>
      <c r="D62" s="34"/>
      <c r="E62" s="34"/>
      <c r="F62" s="17"/>
      <c r="G62" s="17"/>
    </row>
    <row r="63" spans="1:7" ht="12.75">
      <c r="A63" s="45" t="s">
        <v>68</v>
      </c>
      <c r="B63" s="54" t="s">
        <v>81</v>
      </c>
      <c r="C63" s="54"/>
      <c r="D63" s="54"/>
      <c r="E63" s="34"/>
      <c r="F63" s="17"/>
      <c r="G63" s="17"/>
    </row>
    <row r="64" spans="1:7" ht="12.75">
      <c r="A64" s="35"/>
      <c r="B64" s="32"/>
      <c r="C64" s="33"/>
      <c r="D64" s="34"/>
      <c r="E64" s="34"/>
      <c r="F64" s="17"/>
      <c r="G64" s="17"/>
    </row>
    <row r="65" spans="1:7" ht="12.75">
      <c r="A65" s="45" t="s">
        <v>82</v>
      </c>
      <c r="B65" s="54" t="s">
        <v>70</v>
      </c>
      <c r="C65" s="54"/>
      <c r="D65" s="54"/>
      <c r="E65" s="34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1.02" right="0" top="0.15748031496062992" bottom="0" header="0.16" footer="0.17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SheetLayoutView="100" zoomScalePageLayoutView="0" workbookViewId="0" topLeftCell="A1">
      <selection activeCell="C45" sqref="C45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6" width="14.140625" style="13" customWidth="1"/>
    <col min="7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91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6" s="19" customFormat="1" ht="25.5">
      <c r="A5" s="2" t="s">
        <v>7</v>
      </c>
      <c r="B5" s="4">
        <f>B6+B23+B29</f>
        <v>3126021</v>
      </c>
      <c r="C5" s="4">
        <f>C6+C23+C29</f>
        <v>673931.5800000001</v>
      </c>
      <c r="D5" s="3">
        <f aca="true" t="shared" si="0" ref="D5:D44">C5/B5*100</f>
        <v>21.55876687968507</v>
      </c>
      <c r="E5" s="3" t="s">
        <v>8</v>
      </c>
      <c r="F5" s="18"/>
    </row>
    <row r="6" spans="1:6" ht="12.75">
      <c r="A6" s="20" t="s">
        <v>9</v>
      </c>
      <c r="B6" s="21">
        <f>B8+B9+B12+B13+B17+B18+B14+B16+B19+B20+B22+B21+B15</f>
        <v>1515000</v>
      </c>
      <c r="C6" s="21">
        <f>C8+C9+C12+C13+C17+C18+C14+C16+C19+C20+C22+C21+C15</f>
        <v>349003.76</v>
      </c>
      <c r="D6" s="3">
        <f t="shared" si="0"/>
        <v>23.036551815181518</v>
      </c>
      <c r="E6" s="6"/>
      <c r="F6" s="17"/>
    </row>
    <row r="7" spans="1:6" ht="12.75">
      <c r="A7" s="22" t="s">
        <v>10</v>
      </c>
      <c r="B7" s="23"/>
      <c r="C7" s="23"/>
      <c r="D7" s="12"/>
      <c r="E7" s="24"/>
      <c r="F7" s="17"/>
    </row>
    <row r="8" spans="1:6" ht="12.75">
      <c r="A8" s="22" t="s">
        <v>11</v>
      </c>
      <c r="B8" s="23">
        <v>75000</v>
      </c>
      <c r="C8" s="23">
        <v>47104.62</v>
      </c>
      <c r="D8" s="12">
        <f t="shared" si="0"/>
        <v>62.80616</v>
      </c>
      <c r="E8" s="12"/>
      <c r="F8" s="17"/>
    </row>
    <row r="9" spans="1:6" ht="12.75">
      <c r="A9" s="22" t="s">
        <v>12</v>
      </c>
      <c r="B9" s="23">
        <f>B11</f>
        <v>40000</v>
      </c>
      <c r="C9" s="23">
        <f>C11</f>
        <v>43528.2</v>
      </c>
      <c r="D9" s="12">
        <f t="shared" si="0"/>
        <v>108.82049999999998</v>
      </c>
      <c r="E9" s="12"/>
      <c r="F9" s="17"/>
    </row>
    <row r="10" spans="1:6" ht="12.75">
      <c r="A10" s="22" t="s">
        <v>10</v>
      </c>
      <c r="B10" s="23"/>
      <c r="C10" s="26"/>
      <c r="D10" s="12"/>
      <c r="E10" s="12"/>
      <c r="F10" s="17"/>
    </row>
    <row r="11" spans="1:6" ht="12.75">
      <c r="A11" s="10" t="s">
        <v>13</v>
      </c>
      <c r="B11" s="23">
        <v>40000</v>
      </c>
      <c r="C11" s="23">
        <v>43528.2</v>
      </c>
      <c r="D11" s="12">
        <f t="shared" si="0"/>
        <v>108.82049999999998</v>
      </c>
      <c r="E11" s="3"/>
      <c r="F11" s="17"/>
    </row>
    <row r="12" spans="1:6" ht="12.75">
      <c r="A12" s="22" t="s">
        <v>14</v>
      </c>
      <c r="B12" s="23">
        <v>201000</v>
      </c>
      <c r="C12" s="23">
        <v>5857.34</v>
      </c>
      <c r="D12" s="12">
        <f t="shared" si="0"/>
        <v>2.914099502487562</v>
      </c>
      <c r="E12" s="3"/>
      <c r="F12" s="17"/>
    </row>
    <row r="13" spans="1:6" ht="12.75">
      <c r="A13" s="22" t="s">
        <v>0</v>
      </c>
      <c r="B13" s="23">
        <v>333000</v>
      </c>
      <c r="C13" s="23">
        <v>21793.08</v>
      </c>
      <c r="D13" s="12">
        <f t="shared" si="0"/>
        <v>6.544468468468469</v>
      </c>
      <c r="E13" s="3"/>
      <c r="F13" s="17"/>
    </row>
    <row r="14" spans="1:6" s="19" customFormat="1" ht="12.75">
      <c r="A14" s="22" t="s">
        <v>16</v>
      </c>
      <c r="B14" s="23">
        <v>0</v>
      </c>
      <c r="C14" s="23">
        <v>600</v>
      </c>
      <c r="D14" s="12" t="e">
        <f>C14/B14*100</f>
        <v>#DIV/0!</v>
      </c>
      <c r="E14" s="6"/>
      <c r="F14" s="17"/>
    </row>
    <row r="15" spans="1:6" s="19" customFormat="1" ht="12.75">
      <c r="A15" s="22" t="s">
        <v>65</v>
      </c>
      <c r="B15" s="23">
        <v>309000</v>
      </c>
      <c r="C15" s="23">
        <v>79523.71</v>
      </c>
      <c r="D15" s="12">
        <f>C15/B15*100</f>
        <v>25.7358284789644</v>
      </c>
      <c r="E15" s="6"/>
      <c r="F15" s="17"/>
    </row>
    <row r="16" spans="1:6" ht="12.75">
      <c r="A16" s="22" t="s">
        <v>57</v>
      </c>
      <c r="B16" s="23"/>
      <c r="C16" s="23"/>
      <c r="D16" s="12" t="e">
        <f t="shared" si="0"/>
        <v>#DIV/0!</v>
      </c>
      <c r="E16" s="3"/>
      <c r="F16" s="17"/>
    </row>
    <row r="17" spans="1:6" s="19" customFormat="1" ht="38.25">
      <c r="A17" s="22" t="s">
        <v>15</v>
      </c>
      <c r="B17" s="23">
        <v>557000</v>
      </c>
      <c r="C17" s="23">
        <v>150596.81</v>
      </c>
      <c r="D17" s="12">
        <f t="shared" si="0"/>
        <v>27.037129263913823</v>
      </c>
      <c r="E17" s="6"/>
      <c r="F17" s="17"/>
    </row>
    <row r="18" spans="1:6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</row>
    <row r="19" spans="1:6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</row>
    <row r="20" spans="1:6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</row>
    <row r="21" spans="1:6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</row>
    <row r="22" spans="1:6" s="19" customFormat="1" ht="12.75">
      <c r="A22" s="22" t="s">
        <v>60</v>
      </c>
      <c r="B22" s="23">
        <v>0</v>
      </c>
      <c r="C22" s="23">
        <v>0</v>
      </c>
      <c r="D22" s="12" t="e">
        <f t="shared" si="0"/>
        <v>#DIV/0!</v>
      </c>
      <c r="E22" s="6"/>
      <c r="F22" s="17"/>
    </row>
    <row r="23" spans="1:6" s="19" customFormat="1" ht="12.75">
      <c r="A23" s="20" t="s">
        <v>17</v>
      </c>
      <c r="B23" s="23">
        <f>B25+B26+B27+B28</f>
        <v>1611021</v>
      </c>
      <c r="C23" s="23">
        <f>C25+C26+C27+C28</f>
        <v>324927.82</v>
      </c>
      <c r="D23" s="12">
        <f t="shared" si="0"/>
        <v>20.169061731659614</v>
      </c>
      <c r="E23" s="6"/>
      <c r="F23" s="17"/>
    </row>
    <row r="24" spans="1:6" s="19" customFormat="1" ht="12.75">
      <c r="A24" s="22" t="s">
        <v>10</v>
      </c>
      <c r="B24" s="23"/>
      <c r="C24" s="23"/>
      <c r="D24" s="12"/>
      <c r="E24" s="6"/>
      <c r="F24" s="17"/>
    </row>
    <row r="25" spans="1:6" s="19" customFormat="1" ht="12.75">
      <c r="A25" s="22" t="s">
        <v>18</v>
      </c>
      <c r="B25" s="23">
        <v>932900</v>
      </c>
      <c r="C25" s="23">
        <v>233100</v>
      </c>
      <c r="D25" s="12">
        <f t="shared" si="0"/>
        <v>24.986600921856574</v>
      </c>
      <c r="E25" s="6"/>
      <c r="F25" s="17"/>
    </row>
    <row r="26" spans="1:6" s="19" customFormat="1" ht="12.75">
      <c r="A26" s="22" t="s">
        <v>19</v>
      </c>
      <c r="B26" s="23">
        <v>678121</v>
      </c>
      <c r="C26" s="23">
        <v>91827.82</v>
      </c>
      <c r="D26" s="12">
        <f t="shared" si="0"/>
        <v>13.541509553604742</v>
      </c>
      <c r="E26" s="6"/>
      <c r="F26" s="17"/>
    </row>
    <row r="27" spans="1:6" s="19" customFormat="1" ht="12.75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</row>
    <row r="28" spans="1:6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</row>
    <row r="29" spans="1:6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</row>
    <row r="30" spans="1:6" ht="25.5">
      <c r="A30" s="2" t="s">
        <v>20</v>
      </c>
      <c r="B30" s="4">
        <f>B32+B33+B34+B36+B37+B38+B40+B39+B35</f>
        <v>3126021</v>
      </c>
      <c r="C30" s="4">
        <f>C32+C33+C34+C36+C37+C38+C40+C39+C35</f>
        <v>341603.36</v>
      </c>
      <c r="D30" s="3">
        <f t="shared" si="0"/>
        <v>10.927737209698847</v>
      </c>
      <c r="E30" s="6" t="s">
        <v>8</v>
      </c>
      <c r="F30" s="17"/>
    </row>
    <row r="31" spans="1:6" ht="12.75">
      <c r="A31" s="5" t="s">
        <v>10</v>
      </c>
      <c r="B31" s="21"/>
      <c r="C31" s="21"/>
      <c r="D31" s="3"/>
      <c r="E31" s="6"/>
      <c r="F31" s="17"/>
    </row>
    <row r="32" spans="1:6" ht="25.5">
      <c r="A32" s="7" t="s">
        <v>21</v>
      </c>
      <c r="B32" s="21">
        <v>1074600</v>
      </c>
      <c r="C32" s="21">
        <v>214415.98</v>
      </c>
      <c r="D32" s="3">
        <f t="shared" si="0"/>
        <v>19.953096966313048</v>
      </c>
      <c r="E32" s="6" t="s">
        <v>8</v>
      </c>
      <c r="F32" s="17"/>
    </row>
    <row r="33" spans="1:6" ht="25.5">
      <c r="A33" s="7" t="s">
        <v>22</v>
      </c>
      <c r="B33" s="21">
        <v>94824</v>
      </c>
      <c r="C33" s="21">
        <v>16467.82</v>
      </c>
      <c r="D33" s="3">
        <f t="shared" si="0"/>
        <v>17.366721505104195</v>
      </c>
      <c r="E33" s="6" t="s">
        <v>8</v>
      </c>
      <c r="F33" s="17"/>
    </row>
    <row r="34" spans="1:6" ht="25.5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</row>
    <row r="35" spans="1:6" ht="25.5">
      <c r="A35" s="28" t="s">
        <v>51</v>
      </c>
      <c r="B35" s="21">
        <v>954300</v>
      </c>
      <c r="C35" s="21">
        <v>82263</v>
      </c>
      <c r="D35" s="3"/>
      <c r="E35" s="6" t="s">
        <v>8</v>
      </c>
      <c r="F35" s="17"/>
    </row>
    <row r="36" spans="1:6" ht="25.5">
      <c r="A36" s="28" t="s">
        <v>24</v>
      </c>
      <c r="B36" s="21">
        <v>899297</v>
      </c>
      <c r="C36" s="21">
        <v>20456.56</v>
      </c>
      <c r="D36" s="3">
        <f t="shared" si="0"/>
        <v>2.274727926369153</v>
      </c>
      <c r="E36" s="6" t="s">
        <v>8</v>
      </c>
      <c r="F36" s="17"/>
    </row>
    <row r="37" spans="1:6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</row>
    <row r="38" spans="1:6" ht="25.5">
      <c r="A38" s="28" t="s">
        <v>58</v>
      </c>
      <c r="B38" s="21">
        <v>80000</v>
      </c>
      <c r="C38" s="21">
        <v>0</v>
      </c>
      <c r="D38" s="3">
        <f t="shared" si="0"/>
        <v>0</v>
      </c>
      <c r="E38" s="6" t="s">
        <v>8</v>
      </c>
      <c r="F38" s="17"/>
    </row>
    <row r="39" spans="1:6" ht="25.5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</row>
    <row r="40" spans="1:6" ht="25.5">
      <c r="A40" s="28" t="s">
        <v>59</v>
      </c>
      <c r="B40" s="21">
        <v>20000</v>
      </c>
      <c r="C40" s="21">
        <v>8000</v>
      </c>
      <c r="D40" s="3">
        <f t="shared" si="0"/>
        <v>40</v>
      </c>
      <c r="E40" s="6" t="s">
        <v>8</v>
      </c>
      <c r="F40" s="17"/>
    </row>
    <row r="41" spans="1:6" ht="25.5">
      <c r="A41" s="28" t="s">
        <v>27</v>
      </c>
      <c r="B41" s="21">
        <f>B30</f>
        <v>3126021</v>
      </c>
      <c r="C41" s="21">
        <f>C30</f>
        <v>341603.36</v>
      </c>
      <c r="D41" s="3">
        <f t="shared" si="0"/>
        <v>10.927737209698847</v>
      </c>
      <c r="E41" s="6" t="s">
        <v>8</v>
      </c>
      <c r="F41" s="17"/>
    </row>
    <row r="42" spans="1:6" ht="12.75">
      <c r="A42" s="22" t="s">
        <v>10</v>
      </c>
      <c r="B42" s="24"/>
      <c r="C42" s="24"/>
      <c r="D42" s="3"/>
      <c r="E42" s="24"/>
      <c r="F42" s="17"/>
    </row>
    <row r="43" spans="1:6" ht="12.75">
      <c r="A43" s="5" t="s">
        <v>28</v>
      </c>
      <c r="B43" s="4">
        <f>B41-B44</f>
        <v>3126021</v>
      </c>
      <c r="C43" s="4">
        <f>C41-C44</f>
        <v>341603.36</v>
      </c>
      <c r="D43" s="6">
        <f t="shared" si="0"/>
        <v>10.927737209698847</v>
      </c>
      <c r="E43" s="3"/>
      <c r="F43" s="17"/>
    </row>
    <row r="44" spans="1:6" ht="12.75">
      <c r="A44" s="5" t="s">
        <v>54</v>
      </c>
      <c r="B44" s="21"/>
      <c r="C44" s="21"/>
      <c r="D44" s="6" t="e">
        <f t="shared" si="0"/>
        <v>#DIV/0!</v>
      </c>
      <c r="E44" s="3"/>
      <c r="F44" s="17"/>
    </row>
    <row r="45" spans="1:6" ht="51">
      <c r="A45" s="5" t="s">
        <v>64</v>
      </c>
      <c r="B45" s="21">
        <f>B5-B30</f>
        <v>0</v>
      </c>
      <c r="C45" s="21">
        <f>C5-C30</f>
        <v>332328.2200000001</v>
      </c>
      <c r="D45" s="3">
        <v>0</v>
      </c>
      <c r="E45" s="6" t="s">
        <v>36</v>
      </c>
      <c r="F45" s="17"/>
    </row>
    <row r="46" spans="1:6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</row>
    <row r="47" spans="1:6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</row>
    <row r="48" spans="1:6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</row>
    <row r="49" spans="1:6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</row>
    <row r="50" spans="1:6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</row>
    <row r="51" spans="1:6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</row>
    <row r="52" spans="1:6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</row>
    <row r="53" spans="1:6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</row>
    <row r="54" spans="1:6" ht="51">
      <c r="A54" s="22" t="s">
        <v>37</v>
      </c>
      <c r="B54" s="26">
        <v>0</v>
      </c>
      <c r="C54" s="42">
        <v>0</v>
      </c>
      <c r="D54" s="3">
        <v>0</v>
      </c>
      <c r="E54" s="6" t="s">
        <v>36</v>
      </c>
      <c r="F54" s="17"/>
    </row>
    <row r="55" spans="1:6" ht="25.5">
      <c r="A55" s="22" t="s">
        <v>38</v>
      </c>
      <c r="B55" s="26">
        <v>0</v>
      </c>
      <c r="C55" s="42">
        <v>0</v>
      </c>
      <c r="D55" s="3">
        <v>0</v>
      </c>
      <c r="E55" s="6" t="s">
        <v>39</v>
      </c>
      <c r="F55" s="17"/>
    </row>
    <row r="56" spans="1:6" ht="38.25">
      <c r="A56" s="22" t="s">
        <v>40</v>
      </c>
      <c r="B56" s="26">
        <v>0</v>
      </c>
      <c r="C56" s="42">
        <v>0</v>
      </c>
      <c r="D56" s="3">
        <v>0</v>
      </c>
      <c r="E56" s="6" t="s">
        <v>41</v>
      </c>
      <c r="F56" s="17"/>
    </row>
    <row r="57" spans="1:6" ht="51">
      <c r="A57" s="22" t="s">
        <v>42</v>
      </c>
      <c r="B57" s="26">
        <v>0</v>
      </c>
      <c r="C57" s="42">
        <v>0</v>
      </c>
      <c r="D57" s="3">
        <v>0</v>
      </c>
      <c r="E57" s="6" t="s">
        <v>41</v>
      </c>
      <c r="F57" s="17"/>
    </row>
    <row r="58" spans="1:6" ht="38.25">
      <c r="A58" s="22" t="s">
        <v>43</v>
      </c>
      <c r="B58" s="26">
        <v>0</v>
      </c>
      <c r="C58" s="42">
        <v>0</v>
      </c>
      <c r="D58" s="3">
        <v>0</v>
      </c>
      <c r="E58" s="6" t="s">
        <v>44</v>
      </c>
      <c r="F58" s="17"/>
    </row>
    <row r="59" spans="1:6" ht="38.25">
      <c r="A59" s="22" t="s">
        <v>45</v>
      </c>
      <c r="B59" s="26">
        <v>0</v>
      </c>
      <c r="C59" s="42">
        <v>0</v>
      </c>
      <c r="D59" s="3">
        <v>0</v>
      </c>
      <c r="E59" s="6" t="s">
        <v>46</v>
      </c>
      <c r="F59" s="17"/>
    </row>
    <row r="60" spans="1:6" ht="51">
      <c r="A60" s="22" t="s">
        <v>47</v>
      </c>
      <c r="B60" s="26">
        <v>0</v>
      </c>
      <c r="C60" s="42">
        <v>0</v>
      </c>
      <c r="D60" s="3">
        <v>0</v>
      </c>
      <c r="E60" s="6" t="s">
        <v>48</v>
      </c>
      <c r="F60" s="17"/>
    </row>
    <row r="61" spans="1:6" ht="25.5">
      <c r="A61" s="22" t="s">
        <v>49</v>
      </c>
      <c r="B61" s="26">
        <v>0</v>
      </c>
      <c r="C61" s="42">
        <v>0</v>
      </c>
      <c r="D61" s="3">
        <v>0</v>
      </c>
      <c r="E61" s="6" t="s">
        <v>48</v>
      </c>
      <c r="F61" s="17"/>
    </row>
    <row r="62" spans="1:6" ht="12.75">
      <c r="A62" s="31"/>
      <c r="B62" s="32"/>
      <c r="C62" s="33"/>
      <c r="D62" s="34"/>
      <c r="E62" s="34"/>
      <c r="F62" s="17"/>
    </row>
    <row r="63" spans="1:6" ht="12.75">
      <c r="A63" s="45" t="s">
        <v>68</v>
      </c>
      <c r="B63" s="54" t="s">
        <v>81</v>
      </c>
      <c r="C63" s="54"/>
      <c r="D63" s="54"/>
      <c r="E63" s="34"/>
      <c r="F63" s="17"/>
    </row>
    <row r="64" spans="1:6" ht="12.75">
      <c r="A64" s="35"/>
      <c r="B64" s="32"/>
      <c r="C64" s="33"/>
      <c r="D64" s="34"/>
      <c r="E64" s="34"/>
      <c r="F64" s="17"/>
    </row>
    <row r="65" spans="1:6" ht="12.75">
      <c r="A65" s="45" t="s">
        <v>82</v>
      </c>
      <c r="B65" s="54" t="s">
        <v>70</v>
      </c>
      <c r="C65" s="54"/>
      <c r="D65" s="54"/>
      <c r="E65" s="34"/>
      <c r="F65" s="17"/>
    </row>
    <row r="66" spans="1:6" ht="12.75">
      <c r="A66" s="31"/>
      <c r="B66" s="32"/>
      <c r="C66" s="33"/>
      <c r="D66" s="34"/>
      <c r="E66" s="34"/>
      <c r="F66" s="17"/>
    </row>
    <row r="67" spans="1:6" ht="12.75">
      <c r="A67" s="31"/>
      <c r="B67" s="32"/>
      <c r="C67" s="33"/>
      <c r="D67" s="34"/>
      <c r="E67" s="34"/>
      <c r="F67" s="17"/>
    </row>
    <row r="68" spans="1:6" ht="12.75">
      <c r="A68" s="36"/>
      <c r="B68" s="34"/>
      <c r="C68" s="34"/>
      <c r="D68" s="34"/>
      <c r="E68" s="34"/>
      <c r="F68" s="17"/>
    </row>
    <row r="69" spans="1:6" ht="12.75">
      <c r="A69" s="36"/>
      <c r="B69" s="34"/>
      <c r="C69" s="34"/>
      <c r="D69" s="34"/>
      <c r="E69" s="34"/>
      <c r="F69" s="17"/>
    </row>
    <row r="70" spans="1:6" ht="12.75">
      <c r="A70" s="36"/>
      <c r="B70" s="37"/>
      <c r="C70" s="37"/>
      <c r="D70" s="34"/>
      <c r="E70" s="34"/>
      <c r="F70" s="17"/>
    </row>
    <row r="71" spans="1:6" ht="12.75">
      <c r="A71" s="36"/>
      <c r="B71" s="37"/>
      <c r="C71" s="37"/>
      <c r="D71" s="37"/>
      <c r="E71" s="37"/>
      <c r="F71" s="17"/>
    </row>
    <row r="72" spans="1:6" ht="12.75">
      <c r="A72" s="38"/>
      <c r="B72" s="39"/>
      <c r="C72" s="39"/>
      <c r="D72" s="39"/>
      <c r="E72" s="39"/>
      <c r="F72" s="17"/>
    </row>
    <row r="73" spans="1:6" ht="12.75">
      <c r="A73" s="40"/>
      <c r="B73" s="17"/>
      <c r="C73" s="17"/>
      <c r="D73" s="17"/>
      <c r="E73" s="17"/>
      <c r="F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5">
      <selection activeCell="A35" sqref="A35:A36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92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B6+B23+B29</f>
        <v>4198234</v>
      </c>
      <c r="C5" s="4">
        <f>C6+C23+C29</f>
        <v>530022.25</v>
      </c>
      <c r="D5" s="3">
        <f aca="true" t="shared" si="0" ref="D5:D44">C5/B5*100</f>
        <v>12.624885844857623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B8+B9+B12+B13+B17+B18+B14+B16+B19+B20+B22+B21+B15</f>
        <v>798648.4</v>
      </c>
      <c r="C6" s="21">
        <f>C8+C9+C12+C13+C17+C18+C14+C16+C19+C20+C22+C21+C15</f>
        <v>92905.41</v>
      </c>
      <c r="D6" s="3">
        <f t="shared" si="0"/>
        <v>11.632829916143324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12000</v>
      </c>
      <c r="C8" s="23">
        <v>1808.37</v>
      </c>
      <c r="D8" s="12">
        <f t="shared" si="0"/>
        <v>15.069749999999999</v>
      </c>
      <c r="E8" s="12"/>
      <c r="F8" s="25"/>
      <c r="G8" s="17"/>
    </row>
    <row r="9" spans="1:7" ht="12.75">
      <c r="A9" s="22" t="s">
        <v>12</v>
      </c>
      <c r="B9" s="23">
        <f>B11</f>
        <v>10000</v>
      </c>
      <c r="C9" s="23">
        <f>C11</f>
        <v>4140</v>
      </c>
      <c r="D9" s="12">
        <f t="shared" si="0"/>
        <v>41.4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10000</v>
      </c>
      <c r="C11" s="23">
        <v>4140</v>
      </c>
      <c r="D11" s="12">
        <f t="shared" si="0"/>
        <v>41.4</v>
      </c>
      <c r="E11" s="3"/>
      <c r="F11" s="17"/>
      <c r="G11" s="17"/>
    </row>
    <row r="12" spans="1:7" ht="12.75">
      <c r="A12" s="22" t="s">
        <v>14</v>
      </c>
      <c r="B12" s="23">
        <v>44000</v>
      </c>
      <c r="C12" s="23">
        <v>10.87</v>
      </c>
      <c r="D12" s="12">
        <f t="shared" si="0"/>
        <v>0.024704545454545455</v>
      </c>
      <c r="E12" s="3"/>
      <c r="F12" s="17"/>
      <c r="G12" s="17"/>
    </row>
    <row r="13" spans="1:7" ht="12.75">
      <c r="A13" s="22" t="s">
        <v>0</v>
      </c>
      <c r="B13" s="23">
        <v>110000</v>
      </c>
      <c r="C13" s="23">
        <v>1433.29</v>
      </c>
      <c r="D13" s="12">
        <f t="shared" si="0"/>
        <v>1.302990909090909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/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140000</v>
      </c>
      <c r="C15" s="23">
        <v>36010.75</v>
      </c>
      <c r="D15" s="12">
        <f>C15/B15*100</f>
        <v>25.72196428571429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372000</v>
      </c>
      <c r="C17" s="23">
        <v>42005.73</v>
      </c>
      <c r="D17" s="12">
        <f t="shared" si="0"/>
        <v>11.291862903225807</v>
      </c>
      <c r="E17" s="6"/>
      <c r="F17" s="17"/>
      <c r="G17" s="17"/>
    </row>
    <row r="18" spans="1:7" s="19" customFormat="1" ht="12.75">
      <c r="A18" s="22" t="s">
        <v>53</v>
      </c>
      <c r="B18" s="23">
        <v>3000</v>
      </c>
      <c r="C18" s="23">
        <v>3600</v>
      </c>
      <c r="D18" s="12">
        <f t="shared" si="0"/>
        <v>120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60</v>
      </c>
      <c r="B22" s="23">
        <v>107648.4</v>
      </c>
      <c r="C22" s="23">
        <v>3896.4</v>
      </c>
      <c r="D22" s="12">
        <f t="shared" si="0"/>
        <v>3.6195614612014677</v>
      </c>
      <c r="E22" s="6"/>
      <c r="F22" s="17"/>
      <c r="G22" s="17"/>
    </row>
    <row r="23" spans="1:7" s="19" customFormat="1" ht="12.75">
      <c r="A23" s="20" t="s">
        <v>17</v>
      </c>
      <c r="B23" s="23">
        <f>B25+B26+B27+B28</f>
        <v>3399585.6</v>
      </c>
      <c r="C23" s="23">
        <f>C25+C26+C27+C28</f>
        <v>437116.83999999997</v>
      </c>
      <c r="D23" s="12">
        <f t="shared" si="0"/>
        <v>12.857944803625475</v>
      </c>
      <c r="E23" s="6"/>
      <c r="F23" s="17"/>
      <c r="G23" s="17"/>
    </row>
    <row r="24" spans="1:7" s="19" customFormat="1" ht="12.75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.75">
      <c r="A25" s="22" t="s">
        <v>18</v>
      </c>
      <c r="B25" s="23">
        <v>1497900</v>
      </c>
      <c r="C25" s="23">
        <v>374451</v>
      </c>
      <c r="D25" s="12">
        <f t="shared" si="0"/>
        <v>24.998397756859603</v>
      </c>
      <c r="E25" s="6"/>
      <c r="F25" s="17"/>
      <c r="G25" s="17"/>
    </row>
    <row r="26" spans="1:7" s="19" customFormat="1" ht="12.75">
      <c r="A26" s="22" t="s">
        <v>19</v>
      </c>
      <c r="B26" s="23">
        <v>1725431.2</v>
      </c>
      <c r="C26" s="23">
        <v>62665.84</v>
      </c>
      <c r="D26" s="12">
        <f t="shared" si="0"/>
        <v>3.6318944505002575</v>
      </c>
      <c r="E26" s="6"/>
      <c r="F26" s="17"/>
      <c r="G26" s="17"/>
    </row>
    <row r="27" spans="1:7" s="19" customFormat="1" ht="12.75">
      <c r="A27" s="22" t="s">
        <v>61</v>
      </c>
      <c r="B27" s="23">
        <v>176254.4</v>
      </c>
      <c r="C27" s="23">
        <v>0</v>
      </c>
      <c r="D27" s="12">
        <f t="shared" si="0"/>
        <v>0</v>
      </c>
      <c r="E27" s="6"/>
      <c r="F27" s="17"/>
      <c r="G27" s="17"/>
    </row>
    <row r="28" spans="1:7" s="19" customFormat="1" ht="25.5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22.5" customHeight="1">
      <c r="A30" s="2" t="s">
        <v>20</v>
      </c>
      <c r="B30" s="4">
        <f>B32+B33+B34+B36+B37+B38+B40+B39+B35</f>
        <v>4198234</v>
      </c>
      <c r="C30" s="4">
        <f>C32+C33+C34+C36+C37+C38+C40+C39+C35</f>
        <v>523675.38</v>
      </c>
      <c r="D30" s="3">
        <f t="shared" si="0"/>
        <v>12.47370632508812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2.5" customHeight="1">
      <c r="A32" s="7" t="s">
        <v>21</v>
      </c>
      <c r="B32" s="21">
        <v>1258700</v>
      </c>
      <c r="C32" s="21">
        <v>254740.67</v>
      </c>
      <c r="D32" s="3">
        <f t="shared" si="0"/>
        <v>20.238394375148964</v>
      </c>
      <c r="E32" s="6" t="s">
        <v>8</v>
      </c>
      <c r="F32" s="17"/>
      <c r="G32" s="17"/>
    </row>
    <row r="33" spans="1:7" ht="22.5" customHeight="1">
      <c r="A33" s="7" t="s">
        <v>22</v>
      </c>
      <c r="B33" s="21">
        <v>94824</v>
      </c>
      <c r="C33" s="21">
        <v>16467.84</v>
      </c>
      <c r="D33" s="3">
        <f t="shared" si="0"/>
        <v>17.366742596810933</v>
      </c>
      <c r="E33" s="6" t="s">
        <v>8</v>
      </c>
      <c r="F33" s="17"/>
      <c r="G33" s="17"/>
    </row>
    <row r="34" spans="1:7" ht="22.5" customHeight="1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2.5" customHeight="1">
      <c r="A35" s="28" t="s">
        <v>51</v>
      </c>
      <c r="B35" s="21">
        <v>909434</v>
      </c>
      <c r="C35" s="21">
        <v>48654</v>
      </c>
      <c r="D35" s="3"/>
      <c r="E35" s="6" t="s">
        <v>8</v>
      </c>
      <c r="F35" s="17"/>
      <c r="G35" s="17"/>
    </row>
    <row r="36" spans="1:7" ht="22.5" customHeight="1">
      <c r="A36" s="28" t="s">
        <v>24</v>
      </c>
      <c r="B36" s="21">
        <v>1435276</v>
      </c>
      <c r="C36" s="21">
        <v>28038.61</v>
      </c>
      <c r="D36" s="3">
        <f t="shared" si="0"/>
        <v>1.9535343724830627</v>
      </c>
      <c r="E36" s="6" t="s">
        <v>8</v>
      </c>
      <c r="F36" s="17"/>
      <c r="G36" s="17"/>
    </row>
    <row r="37" spans="1:7" ht="22.5" customHeight="1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2.5" customHeight="1">
      <c r="A38" s="28" t="s">
        <v>58</v>
      </c>
      <c r="B38" s="21">
        <v>477000</v>
      </c>
      <c r="C38" s="21">
        <v>173274.26</v>
      </c>
      <c r="D38" s="3">
        <f t="shared" si="0"/>
        <v>36.32584067085954</v>
      </c>
      <c r="E38" s="6" t="s">
        <v>8</v>
      </c>
      <c r="F38" s="17"/>
      <c r="G38" s="17"/>
    </row>
    <row r="39" spans="1:7" ht="22.5" customHeight="1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2.5" customHeight="1">
      <c r="A40" s="28" t="s">
        <v>59</v>
      </c>
      <c r="B40" s="21">
        <v>20000</v>
      </c>
      <c r="C40" s="21">
        <v>2500</v>
      </c>
      <c r="D40" s="3">
        <f t="shared" si="0"/>
        <v>12.5</v>
      </c>
      <c r="E40" s="6" t="s">
        <v>8</v>
      </c>
      <c r="F40" s="17"/>
      <c r="G40" s="17"/>
    </row>
    <row r="41" spans="1:7" ht="22.5" customHeight="1">
      <c r="A41" s="28" t="s">
        <v>27</v>
      </c>
      <c r="B41" s="21">
        <f>B30</f>
        <v>4198234</v>
      </c>
      <c r="C41" s="21">
        <f>C30</f>
        <v>523675.38</v>
      </c>
      <c r="D41" s="3">
        <f t="shared" si="0"/>
        <v>12.47370632508812</v>
      </c>
      <c r="E41" s="6" t="s">
        <v>8</v>
      </c>
      <c r="F41" s="17"/>
      <c r="G41" s="17"/>
    </row>
    <row r="42" spans="1:7" ht="12.75">
      <c r="A42" s="22" t="s">
        <v>10</v>
      </c>
      <c r="B42" s="24"/>
      <c r="C42" s="24"/>
      <c r="D42" s="3"/>
      <c r="E42" s="24"/>
      <c r="F42" s="17"/>
      <c r="G42" s="17"/>
    </row>
    <row r="43" spans="1:7" ht="12.75">
      <c r="A43" s="5" t="s">
        <v>28</v>
      </c>
      <c r="B43" s="4">
        <f>B41-B44</f>
        <v>4198234</v>
      </c>
      <c r="C43" s="4">
        <f>C41-C44</f>
        <v>523675.38</v>
      </c>
      <c r="D43" s="6">
        <f t="shared" si="0"/>
        <v>12.47370632508812</v>
      </c>
      <c r="E43" s="3"/>
      <c r="F43" s="17"/>
      <c r="G43" s="17"/>
    </row>
    <row r="44" spans="1:7" ht="12.75">
      <c r="A44" s="5" t="s">
        <v>54</v>
      </c>
      <c r="B44" s="4"/>
      <c r="C44" s="4"/>
      <c r="D44" s="6" t="e">
        <f t="shared" si="0"/>
        <v>#DIV/0!</v>
      </c>
      <c r="E44" s="3"/>
      <c r="F44" s="17"/>
      <c r="G44" s="17"/>
    </row>
    <row r="45" spans="1:7" ht="48" customHeight="1">
      <c r="A45" s="5" t="s">
        <v>64</v>
      </c>
      <c r="B45" s="21">
        <f>B5-B30</f>
        <v>0</v>
      </c>
      <c r="C45" s="21">
        <f>C5-C30</f>
        <v>6346.869999999995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6">
        <v>0</v>
      </c>
      <c r="E46" s="6"/>
      <c r="F46" s="17"/>
      <c r="G46" s="17"/>
    </row>
    <row r="47" spans="1:7" s="19" customFormat="1" ht="12.75">
      <c r="A47" s="5" t="s">
        <v>30</v>
      </c>
      <c r="B47" s="21">
        <v>0</v>
      </c>
      <c r="C47" s="21">
        <v>0</v>
      </c>
      <c r="D47" s="6">
        <v>0</v>
      </c>
      <c r="E47" s="3"/>
      <c r="F47" s="18"/>
      <c r="G47" s="18"/>
    </row>
    <row r="48" spans="1:7" ht="12.75">
      <c r="A48" s="22" t="s">
        <v>31</v>
      </c>
      <c r="B48" s="23">
        <v>0</v>
      </c>
      <c r="C48" s="23">
        <v>0</v>
      </c>
      <c r="D48" s="6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29">
        <v>0</v>
      </c>
      <c r="D49" s="6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10</v>
      </c>
      <c r="B51" s="21">
        <v>0</v>
      </c>
      <c r="C51" s="30">
        <v>0</v>
      </c>
      <c r="D51" s="6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0">
        <v>0</v>
      </c>
      <c r="D52" s="6">
        <v>0</v>
      </c>
      <c r="E52" s="24"/>
      <c r="F52" s="17"/>
      <c r="G52" s="17"/>
    </row>
    <row r="53" spans="1:7" ht="12.75">
      <c r="A53" s="22" t="s">
        <v>35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48" customHeight="1">
      <c r="A54" s="22" t="s">
        <v>37</v>
      </c>
      <c r="B54" s="23">
        <v>0</v>
      </c>
      <c r="C54" s="29">
        <v>0</v>
      </c>
      <c r="D54" s="6">
        <v>0</v>
      </c>
      <c r="E54" s="6" t="s">
        <v>36</v>
      </c>
      <c r="F54" s="17"/>
      <c r="G54" s="17"/>
    </row>
    <row r="55" spans="1:7" ht="22.5" customHeight="1">
      <c r="A55" s="22" t="s">
        <v>38</v>
      </c>
      <c r="B55" s="23">
        <v>0</v>
      </c>
      <c r="C55" s="29">
        <v>0</v>
      </c>
      <c r="D55" s="6">
        <v>0</v>
      </c>
      <c r="E55" s="6" t="s">
        <v>39</v>
      </c>
      <c r="F55" s="17"/>
      <c r="G55" s="17"/>
    </row>
    <row r="56" spans="1:7" ht="36" customHeight="1">
      <c r="A56" s="22" t="s">
        <v>40</v>
      </c>
      <c r="B56" s="23">
        <v>0</v>
      </c>
      <c r="C56" s="29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23.25" customHeight="1">
      <c r="A58" s="22" t="s">
        <v>43</v>
      </c>
      <c r="B58" s="23">
        <v>0</v>
      </c>
      <c r="C58" s="29">
        <v>0</v>
      </c>
      <c r="D58" s="6">
        <v>0</v>
      </c>
      <c r="E58" s="6" t="s">
        <v>44</v>
      </c>
      <c r="F58" s="17"/>
      <c r="G58" s="17"/>
    </row>
    <row r="59" spans="1:7" ht="36" customHeight="1">
      <c r="A59" s="22" t="s">
        <v>45</v>
      </c>
      <c r="B59" s="23">
        <v>0</v>
      </c>
      <c r="C59" s="29">
        <v>0</v>
      </c>
      <c r="D59" s="6">
        <v>0</v>
      </c>
      <c r="E59" s="6" t="s">
        <v>46</v>
      </c>
      <c r="F59" s="17"/>
      <c r="G59" s="17"/>
    </row>
    <row r="60" spans="1:7" ht="40.5" customHeight="1">
      <c r="A60" s="22" t="s">
        <v>47</v>
      </c>
      <c r="B60" s="23">
        <v>0</v>
      </c>
      <c r="C60" s="29">
        <v>0</v>
      </c>
      <c r="D60" s="6">
        <v>0</v>
      </c>
      <c r="E60" s="6" t="s">
        <v>48</v>
      </c>
      <c r="F60" s="17"/>
      <c r="G60" s="17"/>
    </row>
    <row r="61" spans="1:7" ht="24" customHeight="1">
      <c r="A61" s="22" t="s">
        <v>49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12.75">
      <c r="A62" s="31"/>
      <c r="B62" s="32"/>
      <c r="C62" s="33"/>
      <c r="D62" s="34"/>
      <c r="E62" s="34"/>
      <c r="F62" s="17"/>
      <c r="G62" s="17"/>
    </row>
    <row r="63" spans="1:7" ht="12.75">
      <c r="A63" s="45" t="s">
        <v>68</v>
      </c>
      <c r="B63" s="54" t="s">
        <v>81</v>
      </c>
      <c r="C63" s="54"/>
      <c r="D63" s="54"/>
      <c r="E63" s="34"/>
      <c r="F63" s="17"/>
      <c r="G63" s="17"/>
    </row>
    <row r="64" spans="1:7" ht="12.75">
      <c r="A64" s="35"/>
      <c r="B64" s="32"/>
      <c r="C64" s="33"/>
      <c r="D64" s="34"/>
      <c r="E64" s="34"/>
      <c r="F64" s="17"/>
      <c r="G64" s="17"/>
    </row>
    <row r="65" spans="1:7" ht="12.75">
      <c r="A65" s="45" t="s">
        <v>82</v>
      </c>
      <c r="B65" s="54" t="s">
        <v>70</v>
      </c>
      <c r="C65" s="54"/>
      <c r="D65" s="54"/>
      <c r="E65" s="34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8" right="0" top="0.15748031496062992" bottom="0" header="0.16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C43" sqref="C43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93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B6+B24+B31</f>
        <v>17916713.65</v>
      </c>
      <c r="C5" s="4">
        <f>C6+C24+C31</f>
        <v>3790441.07</v>
      </c>
      <c r="D5" s="3">
        <f aca="true" t="shared" si="0" ref="D5:D46">C5/B5*100</f>
        <v>21.155894680495717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B8+B9+B12+B13+B17+B18+B14+B16+B19+B20+B23+B22+B15</f>
        <v>1497952</v>
      </c>
      <c r="C6" s="21">
        <f>C8+C9+C12+C13+C17+C18+C14+C16+C19+C20+C23+C22+C15+C21</f>
        <v>210541.38</v>
      </c>
      <c r="D6" s="3">
        <f t="shared" si="0"/>
        <v>14.055282145222279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48000</v>
      </c>
      <c r="C8" s="23">
        <v>13872.43</v>
      </c>
      <c r="D8" s="12">
        <f t="shared" si="0"/>
        <v>28.900895833333333</v>
      </c>
      <c r="E8" s="12"/>
      <c r="F8" s="25"/>
      <c r="G8" s="17"/>
    </row>
    <row r="9" spans="1:7" ht="12.75">
      <c r="A9" s="22" t="s">
        <v>12</v>
      </c>
      <c r="B9" s="23">
        <v>15000</v>
      </c>
      <c r="C9" s="23">
        <v>0</v>
      </c>
      <c r="D9" s="12">
        <f t="shared" si="0"/>
        <v>0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15000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128000</v>
      </c>
      <c r="C12" s="23">
        <v>31175.72</v>
      </c>
      <c r="D12" s="12">
        <f t="shared" si="0"/>
        <v>24.35603125</v>
      </c>
      <c r="E12" s="3"/>
      <c r="F12" s="17"/>
      <c r="G12" s="17"/>
    </row>
    <row r="13" spans="1:7" ht="12.75">
      <c r="A13" s="22" t="s">
        <v>0</v>
      </c>
      <c r="B13" s="23">
        <v>224000</v>
      </c>
      <c r="C13" s="23">
        <v>10055.88</v>
      </c>
      <c r="D13" s="12">
        <f t="shared" si="0"/>
        <v>4.4892321428571424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200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387000</v>
      </c>
      <c r="C15" s="23">
        <v>99779.77</v>
      </c>
      <c r="D15" s="12">
        <f>C15/B15*100</f>
        <v>25.782886304909564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260000</v>
      </c>
      <c r="C17" s="23">
        <v>51202.86</v>
      </c>
      <c r="D17" s="12">
        <f t="shared" si="0"/>
        <v>19.693407692307694</v>
      </c>
      <c r="E17" s="6"/>
      <c r="F17" s="17"/>
      <c r="G17" s="17"/>
    </row>
    <row r="18" spans="1:7" s="19" customFormat="1" ht="12.75">
      <c r="A18" s="22" t="s">
        <v>53</v>
      </c>
      <c r="B18" s="23">
        <v>8000</v>
      </c>
      <c r="C18" s="23">
        <v>1067</v>
      </c>
      <c r="D18" s="12">
        <f t="shared" si="0"/>
        <v>13.337499999999999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25.5">
      <c r="A21" s="22" t="s">
        <v>79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427952</v>
      </c>
      <c r="C23" s="23">
        <v>3187.72</v>
      </c>
      <c r="D23" s="12">
        <f t="shared" si="0"/>
        <v>0.7448779302351666</v>
      </c>
      <c r="E23" s="6"/>
      <c r="F23" s="17"/>
      <c r="G23" s="17"/>
    </row>
    <row r="24" spans="1:7" s="19" customFormat="1" ht="12.75">
      <c r="A24" s="20" t="s">
        <v>17</v>
      </c>
      <c r="B24" s="23">
        <f>B26+B27+B29+B30+B28</f>
        <v>16418761.65</v>
      </c>
      <c r="C24" s="23">
        <f>C26+C27+C29+C30</f>
        <v>3579899.69</v>
      </c>
      <c r="D24" s="12">
        <f t="shared" si="0"/>
        <v>21.80371313204367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2224900</v>
      </c>
      <c r="C26" s="23">
        <v>556200</v>
      </c>
      <c r="D26" s="12">
        <f t="shared" si="0"/>
        <v>24.998876353993438</v>
      </c>
      <c r="E26" s="6"/>
      <c r="F26" s="17"/>
      <c r="G26" s="17"/>
    </row>
    <row r="27" spans="1:7" s="19" customFormat="1" ht="12.75">
      <c r="A27" s="22" t="s">
        <v>19</v>
      </c>
      <c r="B27" s="23">
        <v>13843648.85</v>
      </c>
      <c r="C27" s="23">
        <v>3023699.69</v>
      </c>
      <c r="D27" s="12">
        <f t="shared" si="0"/>
        <v>21.84178263088492</v>
      </c>
      <c r="E27" s="6"/>
      <c r="F27" s="17"/>
      <c r="G27" s="17"/>
    </row>
    <row r="28" spans="1:7" s="19" customFormat="1" ht="12.75">
      <c r="A28" s="22" t="s">
        <v>83</v>
      </c>
      <c r="B28" s="23"/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12.75">
      <c r="A29" s="22" t="s">
        <v>61</v>
      </c>
      <c r="B29" s="23">
        <v>350212.8</v>
      </c>
      <c r="C29" s="23"/>
      <c r="D29" s="12">
        <f t="shared" si="0"/>
        <v>0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5.5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5.5">
      <c r="A32" s="2" t="s">
        <v>20</v>
      </c>
      <c r="B32" s="4">
        <f>B34+B35+B36+B38+B39+B40+B42+B41+B37</f>
        <v>19196713.65</v>
      </c>
      <c r="C32" s="4">
        <f>C34+C35+C36+C38+C39+C40+C42+C41+C37</f>
        <v>4228311.79</v>
      </c>
      <c r="D32" s="3">
        <f t="shared" si="0"/>
        <v>22.026227338136078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5.5">
      <c r="A34" s="7" t="s">
        <v>21</v>
      </c>
      <c r="B34" s="21">
        <v>1850222.13</v>
      </c>
      <c r="C34" s="21">
        <v>396746.67</v>
      </c>
      <c r="D34" s="3">
        <f t="shared" si="0"/>
        <v>21.443191256176362</v>
      </c>
      <c r="E34" s="6" t="s">
        <v>8</v>
      </c>
      <c r="F34" s="17"/>
      <c r="G34" s="17"/>
    </row>
    <row r="35" spans="1:7" ht="25.5">
      <c r="A35" s="7" t="s">
        <v>22</v>
      </c>
      <c r="B35" s="21">
        <v>94824</v>
      </c>
      <c r="C35" s="21">
        <v>12398.79</v>
      </c>
      <c r="D35" s="3">
        <f t="shared" si="0"/>
        <v>13.075582131106051</v>
      </c>
      <c r="E35" s="6" t="s">
        <v>8</v>
      </c>
      <c r="F35" s="17"/>
      <c r="G35" s="17"/>
    </row>
    <row r="36" spans="1:7" ht="25.5">
      <c r="A36" s="28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5.5">
      <c r="A37" s="28" t="s">
        <v>51</v>
      </c>
      <c r="B37" s="21">
        <v>1898299</v>
      </c>
      <c r="C37" s="21">
        <v>198599</v>
      </c>
      <c r="D37" s="3">
        <f t="shared" si="0"/>
        <v>10.461945141413445</v>
      </c>
      <c r="E37" s="6" t="s">
        <v>8</v>
      </c>
      <c r="F37" s="17"/>
      <c r="G37" s="17"/>
    </row>
    <row r="38" spans="1:7" ht="25.5">
      <c r="A38" s="28" t="s">
        <v>24</v>
      </c>
      <c r="B38" s="21">
        <v>3120418.71</v>
      </c>
      <c r="C38" s="21">
        <v>140071.6</v>
      </c>
      <c r="D38" s="3">
        <f t="shared" si="0"/>
        <v>4.488871943727065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5.5">
      <c r="A40" s="28" t="s">
        <v>58</v>
      </c>
      <c r="B40" s="21">
        <v>12209949.81</v>
      </c>
      <c r="C40" s="21">
        <v>3472495.73</v>
      </c>
      <c r="D40" s="3">
        <f t="shared" si="0"/>
        <v>28.439885372469025</v>
      </c>
      <c r="E40" s="6" t="s">
        <v>8</v>
      </c>
      <c r="F40" s="17"/>
      <c r="G40" s="17"/>
    </row>
    <row r="41" spans="1:7" ht="25.5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5.5">
      <c r="A42" s="28" t="s">
        <v>59</v>
      </c>
      <c r="B42" s="21">
        <v>20000</v>
      </c>
      <c r="C42" s="21">
        <v>8000</v>
      </c>
      <c r="D42" s="3">
        <f t="shared" si="0"/>
        <v>40</v>
      </c>
      <c r="E42" s="6" t="s">
        <v>8</v>
      </c>
      <c r="F42" s="17"/>
      <c r="G42" s="17"/>
    </row>
    <row r="43" spans="1:7" ht="25.5">
      <c r="A43" s="28" t="s">
        <v>27</v>
      </c>
      <c r="B43" s="21">
        <f>B32</f>
        <v>19196713.65</v>
      </c>
      <c r="C43" s="21">
        <f>C32</f>
        <v>4228311.79</v>
      </c>
      <c r="D43" s="3">
        <f t="shared" si="0"/>
        <v>22.026227338136078</v>
      </c>
      <c r="E43" s="6" t="s">
        <v>8</v>
      </c>
      <c r="F43" s="17"/>
      <c r="G43" s="17"/>
    </row>
    <row r="44" spans="1:7" ht="12.75">
      <c r="A44" s="22" t="s">
        <v>10</v>
      </c>
      <c r="B44" s="23" t="s">
        <v>50</v>
      </c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19196713.65</v>
      </c>
      <c r="C45" s="4">
        <f>C43-C46</f>
        <v>4228311.79</v>
      </c>
      <c r="D45" s="6">
        <f t="shared" si="0"/>
        <v>22.026227338136078</v>
      </c>
      <c r="E45" s="3"/>
      <c r="F45" s="17"/>
      <c r="G45" s="17"/>
    </row>
    <row r="46" spans="1:7" ht="12.75">
      <c r="A46" s="5" t="s">
        <v>54</v>
      </c>
      <c r="B46" s="4"/>
      <c r="C46" s="4"/>
      <c r="D46" s="6" t="e">
        <f t="shared" si="0"/>
        <v>#DIV/0!</v>
      </c>
      <c r="E46" s="3"/>
      <c r="F46" s="17"/>
      <c r="G46" s="17"/>
    </row>
    <row r="47" spans="1:7" ht="51">
      <c r="A47" s="5" t="s">
        <v>64</v>
      </c>
      <c r="B47" s="21">
        <f>B5-B32</f>
        <v>-1280000</v>
      </c>
      <c r="C47" s="21">
        <f>C5-C32</f>
        <v>-437870.7200000002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3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5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5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9.2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8.25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9.7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5.5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2.75">
      <c r="A64" s="31"/>
      <c r="B64" s="32"/>
      <c r="C64" s="33"/>
      <c r="D64" s="34"/>
      <c r="E64" s="34"/>
      <c r="F64" s="17"/>
      <c r="G64" s="17"/>
    </row>
    <row r="65" spans="1:7" ht="12.75">
      <c r="A65" s="45" t="s">
        <v>68</v>
      </c>
      <c r="B65" s="54" t="s">
        <v>81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82</v>
      </c>
      <c r="B67" s="54" t="s">
        <v>70</v>
      </c>
      <c r="C67" s="54"/>
      <c r="D67" s="5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7"/>
      <c r="C72" s="37"/>
      <c r="D72" s="34"/>
      <c r="E72" s="34"/>
      <c r="F72" s="17"/>
      <c r="G72" s="17"/>
    </row>
    <row r="73" spans="1:7" ht="12.75">
      <c r="A73" s="36"/>
      <c r="B73" s="37"/>
      <c r="C73" s="37"/>
      <c r="D73" s="37"/>
      <c r="E73" s="37"/>
      <c r="F73" s="17"/>
      <c r="G73" s="17"/>
    </row>
    <row r="74" spans="1:7" ht="12.75">
      <c r="A74" s="38"/>
      <c r="B74" s="39"/>
      <c r="C74" s="39"/>
      <c r="D74" s="39"/>
      <c r="E74" s="39"/>
      <c r="F74" s="17"/>
      <c r="G74" s="17"/>
    </row>
    <row r="75" spans="1:7" ht="12.75">
      <c r="A75" s="40"/>
      <c r="B75" s="17"/>
      <c r="C75" s="17"/>
      <c r="D75" s="17"/>
      <c r="E75" s="17"/>
      <c r="F75" s="17"/>
      <c r="G75" s="17"/>
    </row>
    <row r="76" spans="1:4" ht="12.75">
      <c r="A76" s="51"/>
      <c r="B76" s="52"/>
      <c r="C76" s="52"/>
      <c r="D76" s="52"/>
    </row>
  </sheetData>
  <sheetProtection/>
  <mergeCells count="5">
    <mergeCell ref="A76:D76"/>
    <mergeCell ref="A2:E2"/>
    <mergeCell ref="A1:E1"/>
    <mergeCell ref="B65:D65"/>
    <mergeCell ref="B67:D67"/>
  </mergeCells>
  <printOptions/>
  <pageMargins left="0.97" right="0" top="0.15748031496062992" bottom="0" header="0.16" footer="0.17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B44" sqref="B44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94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 customHeight="1">
      <c r="A5" s="2" t="s">
        <v>7</v>
      </c>
      <c r="B5" s="4">
        <f>B6+B23+B29</f>
        <v>2297362</v>
      </c>
      <c r="C5" s="4">
        <f>C6+C23+C29</f>
        <v>528757.46</v>
      </c>
      <c r="D5" s="3">
        <f aca="true" t="shared" si="0" ref="D5:D44">C5/B5*100</f>
        <v>23.0158529652706</v>
      </c>
      <c r="E5" s="3" t="s">
        <v>8</v>
      </c>
      <c r="F5" s="17"/>
      <c r="G5" s="18"/>
    </row>
    <row r="6" spans="1:7" ht="12.75" customHeight="1">
      <c r="A6" s="20" t="s">
        <v>9</v>
      </c>
      <c r="B6" s="21">
        <f>B8+B9+B12+B13+B17+B18+B14+B16+B19+B20+B22+B21+B15</f>
        <v>431000</v>
      </c>
      <c r="C6" s="21">
        <f>C8+C9+C12+C13+C17+C18+C14+C16+C19+C20+C22+C21+C15</f>
        <v>105581.33</v>
      </c>
      <c r="D6" s="3">
        <f t="shared" si="0"/>
        <v>24.4968283062645</v>
      </c>
      <c r="E6" s="6"/>
      <c r="F6" s="17"/>
      <c r="G6" s="17"/>
    </row>
    <row r="7" spans="1:7" ht="12.75" customHeight="1">
      <c r="A7" s="22" t="s">
        <v>10</v>
      </c>
      <c r="B7" s="23"/>
      <c r="C7" s="23"/>
      <c r="D7" s="12"/>
      <c r="E7" s="24"/>
      <c r="F7" s="17"/>
      <c r="G7" s="17"/>
    </row>
    <row r="8" spans="1:7" ht="12.75" customHeight="1">
      <c r="A8" s="22" t="s">
        <v>11</v>
      </c>
      <c r="B8" s="23">
        <v>45000</v>
      </c>
      <c r="C8" s="23">
        <v>8610.99</v>
      </c>
      <c r="D8" s="12">
        <f t="shared" si="0"/>
        <v>19.13553333333333</v>
      </c>
      <c r="E8" s="12"/>
      <c r="F8" s="25"/>
      <c r="G8" s="17"/>
    </row>
    <row r="9" spans="1:7" ht="12.75" customHeight="1">
      <c r="A9" s="22" t="s">
        <v>12</v>
      </c>
      <c r="B9" s="23">
        <f>B11</f>
        <v>15000</v>
      </c>
      <c r="C9" s="23">
        <f>C11</f>
        <v>21821.1</v>
      </c>
      <c r="D9" s="12">
        <f t="shared" si="0"/>
        <v>145.474</v>
      </c>
      <c r="E9" s="12"/>
      <c r="F9" s="17"/>
      <c r="G9" s="17"/>
    </row>
    <row r="10" spans="1:7" ht="12.75" customHeight="1">
      <c r="A10" s="22" t="s">
        <v>10</v>
      </c>
      <c r="B10" s="23"/>
      <c r="C10" s="23"/>
      <c r="D10" s="12"/>
      <c r="E10" s="12"/>
      <c r="F10" s="17"/>
      <c r="G10" s="17"/>
    </row>
    <row r="11" spans="1:7" ht="12.75" customHeight="1">
      <c r="A11" s="10" t="s">
        <v>13</v>
      </c>
      <c r="B11" s="23">
        <v>15000</v>
      </c>
      <c r="C11" s="23">
        <v>21821.1</v>
      </c>
      <c r="D11" s="12">
        <f t="shared" si="0"/>
        <v>145.474</v>
      </c>
      <c r="E11" s="3"/>
      <c r="F11" s="17"/>
      <c r="G11" s="17"/>
    </row>
    <row r="12" spans="1:7" ht="12.75" customHeight="1">
      <c r="A12" s="22" t="s">
        <v>14</v>
      </c>
      <c r="B12" s="23">
        <v>21000</v>
      </c>
      <c r="C12" s="23">
        <v>1055.61</v>
      </c>
      <c r="D12" s="12">
        <f t="shared" si="0"/>
        <v>5.026714285714285</v>
      </c>
      <c r="E12" s="3"/>
      <c r="F12" s="17"/>
      <c r="G12" s="17"/>
    </row>
    <row r="13" spans="1:7" ht="12.75" customHeight="1">
      <c r="A13" s="22" t="s">
        <v>0</v>
      </c>
      <c r="B13" s="23">
        <v>136000</v>
      </c>
      <c r="C13" s="23">
        <v>4158.76</v>
      </c>
      <c r="D13" s="12">
        <f t="shared" si="0"/>
        <v>3.0579117647058824</v>
      </c>
      <c r="E13" s="3"/>
      <c r="F13" s="17"/>
      <c r="G13" s="17"/>
    </row>
    <row r="14" spans="1:7" s="19" customFormat="1" ht="12" customHeight="1">
      <c r="A14" s="22" t="s">
        <v>16</v>
      </c>
      <c r="B14" s="23">
        <v>0</v>
      </c>
      <c r="C14" s="23">
        <v>300</v>
      </c>
      <c r="D14" s="12" t="e">
        <f>C14/B14*100</f>
        <v>#DIV/0!</v>
      </c>
      <c r="E14" s="6"/>
      <c r="F14" s="17"/>
      <c r="G14" s="17"/>
    </row>
    <row r="15" spans="1:7" s="19" customFormat="1" ht="12" customHeight="1">
      <c r="A15" s="22" t="s">
        <v>65</v>
      </c>
      <c r="B15" s="23">
        <v>137000</v>
      </c>
      <c r="C15" s="23">
        <v>35260.5</v>
      </c>
      <c r="D15" s="12">
        <f>C15/B15*100</f>
        <v>25.73759124087591</v>
      </c>
      <c r="E15" s="6"/>
      <c r="F15" s="17"/>
      <c r="G15" s="17"/>
    </row>
    <row r="16" spans="1:7" ht="12.75" customHeight="1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 customHeight="1">
      <c r="A17" s="22" t="s">
        <v>15</v>
      </c>
      <c r="B17" s="23">
        <v>62000</v>
      </c>
      <c r="C17" s="23">
        <v>29878.18</v>
      </c>
      <c r="D17" s="12">
        <f t="shared" si="0"/>
        <v>48.190612903225805</v>
      </c>
      <c r="E17" s="6"/>
      <c r="F17" s="17"/>
      <c r="G17" s="17"/>
    </row>
    <row r="18" spans="1:7" s="19" customFormat="1" ht="12" customHeight="1">
      <c r="A18" s="22" t="s">
        <v>53</v>
      </c>
      <c r="B18" s="23">
        <v>15000</v>
      </c>
      <c r="C18" s="23">
        <v>4496.19</v>
      </c>
      <c r="D18" s="12">
        <f t="shared" si="0"/>
        <v>29.974599999999995</v>
      </c>
      <c r="E18" s="6"/>
      <c r="F18" s="17"/>
      <c r="G18" s="17"/>
    </row>
    <row r="19" spans="1:7" s="19" customFormat="1" ht="12" customHeight="1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" customHeight="1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" customHeight="1">
      <c r="A21" s="22" t="s">
        <v>63</v>
      </c>
      <c r="B21" s="23">
        <v>0</v>
      </c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" customHeight="1">
      <c r="A22" s="22" t="s">
        <v>60</v>
      </c>
      <c r="B22" s="23"/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" customHeight="1">
      <c r="A23" s="20" t="s">
        <v>17</v>
      </c>
      <c r="B23" s="23">
        <f>B25+B26+B27+B28</f>
        <v>1866362</v>
      </c>
      <c r="C23" s="23">
        <f>C25+C26+C27+C28</f>
        <v>423176.13</v>
      </c>
      <c r="D23" s="12">
        <f t="shared" si="0"/>
        <v>22.673850517745215</v>
      </c>
      <c r="E23" s="6"/>
      <c r="F23" s="17"/>
      <c r="G23" s="17"/>
    </row>
    <row r="24" spans="1:7" s="19" customFormat="1" ht="12" customHeight="1">
      <c r="A24" s="22" t="s">
        <v>10</v>
      </c>
      <c r="B24" s="23"/>
      <c r="C24" s="23"/>
      <c r="D24" s="12"/>
      <c r="E24" s="6"/>
      <c r="F24" s="17"/>
      <c r="G24" s="17"/>
    </row>
    <row r="25" spans="1:7" s="19" customFormat="1" ht="12" customHeight="1">
      <c r="A25" s="22" t="s">
        <v>18</v>
      </c>
      <c r="B25" s="23">
        <v>1475700</v>
      </c>
      <c r="C25" s="23">
        <v>368949</v>
      </c>
      <c r="D25" s="12">
        <f t="shared" si="0"/>
        <v>25.001626346818455</v>
      </c>
      <c r="E25" s="6"/>
      <c r="F25" s="17"/>
      <c r="G25" s="17"/>
    </row>
    <row r="26" spans="1:7" s="19" customFormat="1" ht="12" customHeight="1">
      <c r="A26" s="22" t="s">
        <v>19</v>
      </c>
      <c r="B26" s="23">
        <v>390662</v>
      </c>
      <c r="C26" s="23">
        <v>54227.13</v>
      </c>
      <c r="D26" s="12">
        <f t="shared" si="0"/>
        <v>13.880830487736201</v>
      </c>
      <c r="E26" s="6"/>
      <c r="F26" s="17"/>
      <c r="G26" s="17"/>
    </row>
    <row r="27" spans="1:7" s="19" customFormat="1" ht="12" customHeight="1">
      <c r="A27" s="22" t="s">
        <v>61</v>
      </c>
      <c r="B27" s="23">
        <v>0</v>
      </c>
      <c r="C27" s="23">
        <v>0</v>
      </c>
      <c r="D27" s="12" t="e">
        <f t="shared" si="0"/>
        <v>#DIV/0!</v>
      </c>
      <c r="E27" s="6"/>
      <c r="F27" s="17"/>
      <c r="G27" s="17"/>
    </row>
    <row r="28" spans="1:7" s="19" customFormat="1" ht="12" customHeight="1">
      <c r="A28" s="22" t="s">
        <v>62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7" t="s">
        <v>1</v>
      </c>
      <c r="B29" s="21">
        <v>0</v>
      </c>
      <c r="C29" s="21">
        <v>0</v>
      </c>
      <c r="D29" s="3" t="e">
        <f t="shared" si="0"/>
        <v>#DIV/0!</v>
      </c>
      <c r="E29" s="6"/>
      <c r="F29" s="17"/>
      <c r="G29" s="17"/>
    </row>
    <row r="30" spans="1:7" ht="30" customHeight="1">
      <c r="A30" s="2" t="s">
        <v>20</v>
      </c>
      <c r="B30" s="4">
        <f>B32+B33+B34+B36+B37+B38+B40+B39+B35</f>
        <v>2297362</v>
      </c>
      <c r="C30" s="4">
        <f>C32+C33+C34+C36+C37+C38+C40+C39+C35</f>
        <v>452396.75</v>
      </c>
      <c r="D30" s="3">
        <f t="shared" si="0"/>
        <v>19.692009792100677</v>
      </c>
      <c r="E30" s="6" t="s">
        <v>8</v>
      </c>
      <c r="F30" s="17"/>
      <c r="G30" s="17"/>
    </row>
    <row r="31" spans="1:7" ht="12.75">
      <c r="A31" s="5" t="s">
        <v>10</v>
      </c>
      <c r="B31" s="21"/>
      <c r="C31" s="21"/>
      <c r="D31" s="3"/>
      <c r="E31" s="6"/>
      <c r="F31" s="17"/>
      <c r="G31" s="17"/>
    </row>
    <row r="32" spans="1:7" ht="23.25" customHeight="1">
      <c r="A32" s="7" t="s">
        <v>21</v>
      </c>
      <c r="B32" s="21">
        <v>1030400</v>
      </c>
      <c r="C32" s="21">
        <v>209933.14</v>
      </c>
      <c r="D32" s="3">
        <f t="shared" si="0"/>
        <v>20.373946040372672</v>
      </c>
      <c r="E32" s="6" t="s">
        <v>8</v>
      </c>
      <c r="F32" s="17"/>
      <c r="G32" s="17"/>
    </row>
    <row r="33" spans="1:7" ht="23.25" customHeight="1">
      <c r="A33" s="7" t="s">
        <v>22</v>
      </c>
      <c r="B33" s="21">
        <v>94824</v>
      </c>
      <c r="C33" s="21">
        <v>22029.13</v>
      </c>
      <c r="D33" s="3">
        <f t="shared" si="0"/>
        <v>23.23159748586856</v>
      </c>
      <c r="E33" s="6" t="s">
        <v>8</v>
      </c>
      <c r="F33" s="17"/>
      <c r="G33" s="17"/>
    </row>
    <row r="34" spans="1:7" ht="23.25" customHeight="1">
      <c r="A34" s="28" t="s">
        <v>23</v>
      </c>
      <c r="B34" s="21">
        <v>3000</v>
      </c>
      <c r="C34" s="21">
        <v>0</v>
      </c>
      <c r="D34" s="3">
        <f t="shared" si="0"/>
        <v>0</v>
      </c>
      <c r="E34" s="6" t="s">
        <v>8</v>
      </c>
      <c r="F34" s="17"/>
      <c r="G34" s="17"/>
    </row>
    <row r="35" spans="1:7" ht="24" customHeight="1">
      <c r="A35" s="28" t="s">
        <v>51</v>
      </c>
      <c r="B35" s="21">
        <v>462800</v>
      </c>
      <c r="C35" s="21">
        <v>47998</v>
      </c>
      <c r="D35" s="3">
        <f t="shared" si="0"/>
        <v>10.371218668971478</v>
      </c>
      <c r="E35" s="6" t="s">
        <v>8</v>
      </c>
      <c r="F35" s="17"/>
      <c r="G35" s="17"/>
    </row>
    <row r="36" spans="1:7" ht="23.25" customHeight="1">
      <c r="A36" s="28" t="s">
        <v>24</v>
      </c>
      <c r="B36" s="21">
        <v>236338</v>
      </c>
      <c r="C36" s="21">
        <v>34658.2</v>
      </c>
      <c r="D36" s="3">
        <f t="shared" si="0"/>
        <v>14.66467516861444</v>
      </c>
      <c r="E36" s="6" t="s">
        <v>8</v>
      </c>
      <c r="F36" s="17"/>
      <c r="G36" s="17"/>
    </row>
    <row r="37" spans="1:7" ht="12.75">
      <c r="A37" s="28" t="s">
        <v>25</v>
      </c>
      <c r="B37" s="21">
        <v>0</v>
      </c>
      <c r="C37" s="21">
        <v>0</v>
      </c>
      <c r="D37" s="3" t="e">
        <f t="shared" si="0"/>
        <v>#DIV/0!</v>
      </c>
      <c r="E37" s="24"/>
      <c r="F37" s="17"/>
      <c r="G37" s="17"/>
    </row>
    <row r="38" spans="1:7" ht="23.25" customHeight="1">
      <c r="A38" s="28" t="s">
        <v>58</v>
      </c>
      <c r="B38" s="21">
        <v>450000</v>
      </c>
      <c r="C38" s="21">
        <v>126578.28</v>
      </c>
      <c r="D38" s="3">
        <f t="shared" si="0"/>
        <v>28.128506666666663</v>
      </c>
      <c r="E38" s="6" t="s">
        <v>8</v>
      </c>
      <c r="F38" s="17"/>
      <c r="G38" s="17"/>
    </row>
    <row r="39" spans="1:7" ht="23.25" customHeight="1">
      <c r="A39" s="28" t="s">
        <v>26</v>
      </c>
      <c r="B39" s="21">
        <v>0</v>
      </c>
      <c r="C39" s="21">
        <v>0</v>
      </c>
      <c r="D39" s="3" t="e">
        <f>C39/B39*100</f>
        <v>#DIV/0!</v>
      </c>
      <c r="E39" s="6" t="s">
        <v>8</v>
      </c>
      <c r="F39" s="17"/>
      <c r="G39" s="17"/>
    </row>
    <row r="40" spans="1:7" ht="23.25" customHeight="1">
      <c r="A40" s="28" t="s">
        <v>59</v>
      </c>
      <c r="B40" s="21">
        <v>20000</v>
      </c>
      <c r="C40" s="21">
        <v>11200</v>
      </c>
      <c r="D40" s="3">
        <f t="shared" si="0"/>
        <v>56.00000000000001</v>
      </c>
      <c r="E40" s="6" t="s">
        <v>8</v>
      </c>
      <c r="F40" s="17"/>
      <c r="G40" s="17"/>
    </row>
    <row r="41" spans="1:7" ht="23.25" customHeight="1">
      <c r="A41" s="28" t="s">
        <v>27</v>
      </c>
      <c r="B41" s="21">
        <f>B30</f>
        <v>2297362</v>
      </c>
      <c r="C41" s="21">
        <f>C30</f>
        <v>452396.75</v>
      </c>
      <c r="D41" s="3">
        <f t="shared" si="0"/>
        <v>19.692009792100677</v>
      </c>
      <c r="E41" s="6" t="s">
        <v>8</v>
      </c>
      <c r="F41" s="17"/>
      <c r="G41" s="17"/>
    </row>
    <row r="42" spans="1:7" ht="12.75">
      <c r="A42" s="22" t="s">
        <v>10</v>
      </c>
      <c r="B42" s="23"/>
      <c r="C42" s="23"/>
      <c r="D42" s="3"/>
      <c r="E42" s="24"/>
      <c r="F42" s="17"/>
      <c r="G42" s="17"/>
    </row>
    <row r="43" spans="1:7" ht="12" customHeight="1">
      <c r="A43" s="5" t="s">
        <v>28</v>
      </c>
      <c r="B43" s="4">
        <f>B41-B44</f>
        <v>2284362</v>
      </c>
      <c r="C43" s="4">
        <f>C41-C44</f>
        <v>452396.75</v>
      </c>
      <c r="D43" s="6">
        <f t="shared" si="0"/>
        <v>19.804074398015725</v>
      </c>
      <c r="E43" s="3"/>
      <c r="F43" s="17"/>
      <c r="G43" s="17"/>
    </row>
    <row r="44" spans="1:7" ht="12" customHeight="1">
      <c r="A44" s="5" t="s">
        <v>54</v>
      </c>
      <c r="B44" s="4">
        <v>13000</v>
      </c>
      <c r="C44" s="4">
        <v>0</v>
      </c>
      <c r="D44" s="6">
        <f t="shared" si="0"/>
        <v>0</v>
      </c>
      <c r="E44" s="3"/>
      <c r="F44" s="17"/>
      <c r="G44" s="17"/>
    </row>
    <row r="45" spans="1:7" ht="50.25" customHeight="1">
      <c r="A45" s="5" t="s">
        <v>64</v>
      </c>
      <c r="B45" s="21">
        <f>B5-B30</f>
        <v>0</v>
      </c>
      <c r="C45" s="21">
        <f>C5-C30</f>
        <v>76360.70999999996</v>
      </c>
      <c r="D45" s="3">
        <v>0</v>
      </c>
      <c r="E45" s="6" t="s">
        <v>36</v>
      </c>
      <c r="F45" s="17"/>
      <c r="G45" s="17"/>
    </row>
    <row r="46" spans="1:7" ht="12.75">
      <c r="A46" s="5" t="s">
        <v>29</v>
      </c>
      <c r="B46" s="21">
        <v>0</v>
      </c>
      <c r="C46" s="21">
        <v>0</v>
      </c>
      <c r="D46" s="3">
        <v>0</v>
      </c>
      <c r="E46" s="6"/>
      <c r="F46" s="17"/>
      <c r="G46" s="17"/>
    </row>
    <row r="47" spans="1:7" s="19" customFormat="1" ht="12.75">
      <c r="A47" s="5" t="s">
        <v>30</v>
      </c>
      <c r="B47" s="4">
        <v>0</v>
      </c>
      <c r="C47" s="4">
        <v>0</v>
      </c>
      <c r="D47" s="3">
        <v>0</v>
      </c>
      <c r="E47" s="3"/>
      <c r="F47" s="18"/>
      <c r="G47" s="18"/>
    </row>
    <row r="48" spans="1:7" ht="12.75">
      <c r="A48" s="22" t="s">
        <v>31</v>
      </c>
      <c r="B48" s="26">
        <v>0</v>
      </c>
      <c r="C48" s="26">
        <v>0</v>
      </c>
      <c r="D48" s="3">
        <v>0</v>
      </c>
      <c r="E48" s="12"/>
      <c r="F48" s="17"/>
      <c r="G48" s="17"/>
    </row>
    <row r="49" spans="1:7" ht="25.5">
      <c r="A49" s="22" t="s">
        <v>32</v>
      </c>
      <c r="B49" s="23">
        <v>0</v>
      </c>
      <c r="C49" s="29">
        <v>0</v>
      </c>
      <c r="D49" s="3">
        <v>0</v>
      </c>
      <c r="E49" s="24"/>
      <c r="F49" s="17"/>
      <c r="G49" s="17"/>
    </row>
    <row r="50" spans="1:7" ht="12.75">
      <c r="A50" s="22" t="s">
        <v>33</v>
      </c>
      <c r="B50" s="23">
        <v>0</v>
      </c>
      <c r="C50" s="29">
        <v>0</v>
      </c>
      <c r="D50" s="3">
        <v>0</v>
      </c>
      <c r="E50" s="24"/>
      <c r="F50" s="17"/>
      <c r="G50" s="17"/>
    </row>
    <row r="51" spans="1:7" ht="12.75">
      <c r="A51" s="22" t="s">
        <v>10</v>
      </c>
      <c r="B51" s="4">
        <v>0</v>
      </c>
      <c r="C51" s="44">
        <v>0</v>
      </c>
      <c r="D51" s="3">
        <v>0</v>
      </c>
      <c r="E51" s="12"/>
      <c r="F51" s="17"/>
      <c r="G51" s="17"/>
    </row>
    <row r="52" spans="1:7" ht="12.75">
      <c r="A52" s="22" t="s">
        <v>34</v>
      </c>
      <c r="B52" s="21">
        <v>0</v>
      </c>
      <c r="C52" s="30">
        <v>0</v>
      </c>
      <c r="D52" s="3">
        <v>0</v>
      </c>
      <c r="E52" s="24"/>
      <c r="F52" s="17"/>
      <c r="G52" s="17"/>
    </row>
    <row r="53" spans="1:7" ht="12.75">
      <c r="A53" s="22" t="s">
        <v>35</v>
      </c>
      <c r="B53" s="4">
        <v>0</v>
      </c>
      <c r="C53" s="44">
        <v>0</v>
      </c>
      <c r="D53" s="3">
        <v>0</v>
      </c>
      <c r="E53" s="12"/>
      <c r="F53" s="17"/>
      <c r="G53" s="17"/>
    </row>
    <row r="54" spans="1:7" ht="48.75" customHeight="1">
      <c r="A54" s="22" t="s">
        <v>37</v>
      </c>
      <c r="B54" s="21">
        <v>0</v>
      </c>
      <c r="C54" s="30">
        <v>0</v>
      </c>
      <c r="D54" s="6">
        <v>0</v>
      </c>
      <c r="E54" s="6" t="s">
        <v>36</v>
      </c>
      <c r="F54" s="17"/>
      <c r="G54" s="17"/>
    </row>
    <row r="55" spans="1:7" ht="24" customHeight="1">
      <c r="A55" s="22" t="s">
        <v>38</v>
      </c>
      <c r="B55" s="21">
        <v>0</v>
      </c>
      <c r="C55" s="30">
        <v>0</v>
      </c>
      <c r="D55" s="6">
        <v>0</v>
      </c>
      <c r="E55" s="6" t="s">
        <v>39</v>
      </c>
      <c r="F55" s="17"/>
      <c r="G55" s="17"/>
    </row>
    <row r="56" spans="1:7" ht="33.75" customHeight="1">
      <c r="A56" s="22" t="s">
        <v>40</v>
      </c>
      <c r="B56" s="21">
        <v>0</v>
      </c>
      <c r="C56" s="30">
        <v>0</v>
      </c>
      <c r="D56" s="6">
        <v>0</v>
      </c>
      <c r="E56" s="6" t="s">
        <v>41</v>
      </c>
      <c r="F56" s="17"/>
      <c r="G56" s="17"/>
    </row>
    <row r="57" spans="1:7" ht="48" customHeight="1">
      <c r="A57" s="22" t="s">
        <v>42</v>
      </c>
      <c r="B57" s="21">
        <v>0</v>
      </c>
      <c r="C57" s="30">
        <v>0</v>
      </c>
      <c r="D57" s="6">
        <v>0</v>
      </c>
      <c r="E57" s="6" t="s">
        <v>41</v>
      </c>
      <c r="F57" s="17"/>
      <c r="G57" s="17"/>
    </row>
    <row r="58" spans="1:7" ht="27.75" customHeight="1">
      <c r="A58" s="22" t="s">
        <v>43</v>
      </c>
      <c r="B58" s="21">
        <v>0</v>
      </c>
      <c r="C58" s="30">
        <v>0</v>
      </c>
      <c r="D58" s="6">
        <v>0</v>
      </c>
      <c r="E58" s="6" t="s">
        <v>44</v>
      </c>
      <c r="F58" s="17"/>
      <c r="G58" s="17"/>
    </row>
    <row r="59" spans="1:7" ht="34.5" customHeight="1">
      <c r="A59" s="22" t="s">
        <v>45</v>
      </c>
      <c r="B59" s="21">
        <v>0</v>
      </c>
      <c r="C59" s="30">
        <v>0</v>
      </c>
      <c r="D59" s="6">
        <v>0</v>
      </c>
      <c r="E59" s="6" t="s">
        <v>46</v>
      </c>
      <c r="F59" s="17"/>
      <c r="G59" s="17"/>
    </row>
    <row r="60" spans="1:7" ht="37.5" customHeight="1">
      <c r="A60" s="22" t="s">
        <v>47</v>
      </c>
      <c r="B60" s="21">
        <v>0</v>
      </c>
      <c r="C60" s="30">
        <v>0</v>
      </c>
      <c r="D60" s="6">
        <v>0</v>
      </c>
      <c r="E60" s="6" t="s">
        <v>48</v>
      </c>
      <c r="F60" s="17"/>
      <c r="G60" s="17"/>
    </row>
    <row r="61" spans="1:7" ht="26.25" customHeight="1">
      <c r="A61" s="22" t="s">
        <v>49</v>
      </c>
      <c r="B61" s="21">
        <v>0</v>
      </c>
      <c r="C61" s="30">
        <v>0</v>
      </c>
      <c r="D61" s="6">
        <v>0</v>
      </c>
      <c r="E61" s="6" t="s">
        <v>48</v>
      </c>
      <c r="F61" s="17"/>
      <c r="G61" s="17"/>
    </row>
    <row r="62" spans="1:7" ht="12.75">
      <c r="A62" s="31"/>
      <c r="B62" s="32"/>
      <c r="C62" s="33"/>
      <c r="D62" s="34"/>
      <c r="E62" s="34"/>
      <c r="F62" s="17"/>
      <c r="G62" s="17"/>
    </row>
    <row r="63" spans="1:7" ht="12.75">
      <c r="A63" s="45" t="s">
        <v>68</v>
      </c>
      <c r="B63" s="54" t="s">
        <v>81</v>
      </c>
      <c r="C63" s="54"/>
      <c r="D63" s="54"/>
      <c r="E63" s="34"/>
      <c r="F63" s="17"/>
      <c r="G63" s="17"/>
    </row>
    <row r="64" spans="1:7" ht="12.75">
      <c r="A64" s="35"/>
      <c r="B64" s="32"/>
      <c r="C64" s="33"/>
      <c r="D64" s="34"/>
      <c r="E64" s="34"/>
      <c r="F64" s="17"/>
      <c r="G64" s="17"/>
    </row>
    <row r="65" spans="1:7" ht="12.75">
      <c r="A65" s="45" t="s">
        <v>82</v>
      </c>
      <c r="B65" s="54" t="s">
        <v>70</v>
      </c>
      <c r="C65" s="54"/>
      <c r="D65" s="54"/>
      <c r="E65" s="34"/>
      <c r="F65" s="17"/>
      <c r="G65" s="17"/>
    </row>
    <row r="66" spans="1:7" ht="12.75">
      <c r="A66" s="31"/>
      <c r="B66" s="32"/>
      <c r="C66" s="33"/>
      <c r="D66" s="3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6"/>
      <c r="B68" s="34"/>
      <c r="C68" s="34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7"/>
      <c r="C70" s="37"/>
      <c r="D70" s="34"/>
      <c r="E70" s="34"/>
      <c r="F70" s="17"/>
      <c r="G70" s="17"/>
    </row>
    <row r="71" spans="1:7" ht="12.75">
      <c r="A71" s="36"/>
      <c r="B71" s="37"/>
      <c r="C71" s="37"/>
      <c r="D71" s="37"/>
      <c r="E71" s="37"/>
      <c r="F71" s="17"/>
      <c r="G71" s="17"/>
    </row>
    <row r="72" spans="1:7" ht="12.75">
      <c r="A72" s="38"/>
      <c r="B72" s="39"/>
      <c r="C72" s="39"/>
      <c r="D72" s="39"/>
      <c r="E72" s="39"/>
      <c r="F72" s="17"/>
      <c r="G72" s="17"/>
    </row>
    <row r="73" spans="1:7" ht="12.75">
      <c r="A73" s="40"/>
      <c r="B73" s="17"/>
      <c r="C73" s="17"/>
      <c r="D73" s="17"/>
      <c r="E73" s="17"/>
      <c r="F73" s="17"/>
      <c r="G73" s="17"/>
    </row>
    <row r="74" spans="1:4" ht="12.75">
      <c r="A74" s="51"/>
      <c r="B74" s="52"/>
      <c r="C74" s="52"/>
      <c r="D74" s="52"/>
    </row>
  </sheetData>
  <sheetProtection/>
  <mergeCells count="5">
    <mergeCell ref="A74:D74"/>
    <mergeCell ref="A2:E2"/>
    <mergeCell ref="A1:E1"/>
    <mergeCell ref="B63:D63"/>
    <mergeCell ref="B65:D65"/>
  </mergeCells>
  <printOptions/>
  <pageMargins left="0.99" right="0" top="0.15748031496062992" bottom="0" header="0.16" footer="0.17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95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5.5">
      <c r="A5" s="2" t="s">
        <v>7</v>
      </c>
      <c r="B5" s="4">
        <f>B6+B24+B7+B30</f>
        <v>2886156</v>
      </c>
      <c r="C5" s="4">
        <f>C6+C24+C7+C30</f>
        <v>405102.12999999995</v>
      </c>
      <c r="D5" s="3">
        <f aca="true" t="shared" si="0" ref="D5:D45">C5/B5*100</f>
        <v>14.036044136214395</v>
      </c>
      <c r="E5" s="3" t="s">
        <v>8</v>
      </c>
      <c r="F5" s="17"/>
      <c r="G5" s="18"/>
    </row>
    <row r="6" spans="1:7" ht="12.75">
      <c r="A6" s="20" t="s">
        <v>9</v>
      </c>
      <c r="B6" s="21">
        <f>B8+B11+B12+B13+B14+B15+B16+B17+B18+B19+B20+B22+B23</f>
        <v>676030</v>
      </c>
      <c r="C6" s="21">
        <f>C8+C9+C11+C12+C13+C14+C15+C16+C17+C18+C19+C20+C22+C23+C21</f>
        <v>101210.40999999999</v>
      </c>
      <c r="D6" s="3">
        <f t="shared" si="0"/>
        <v>14.971289735662616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150000</v>
      </c>
      <c r="C8" s="23">
        <v>37537.35</v>
      </c>
      <c r="D8" s="12">
        <f t="shared" si="0"/>
        <v>25.0249</v>
      </c>
      <c r="E8" s="12"/>
      <c r="F8" s="25"/>
      <c r="G8" s="17"/>
    </row>
    <row r="9" spans="1:7" ht="12.75">
      <c r="A9" s="22" t="s">
        <v>12</v>
      </c>
      <c r="B9" s="23">
        <f>B11</f>
        <v>30000</v>
      </c>
      <c r="C9" s="23">
        <f>C11</f>
        <v>0</v>
      </c>
      <c r="D9" s="12"/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30000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9000</v>
      </c>
      <c r="C12" s="23">
        <v>304.08</v>
      </c>
      <c r="D12" s="12">
        <f t="shared" si="0"/>
        <v>3.3786666666666667</v>
      </c>
      <c r="E12" s="3"/>
      <c r="F12" s="17"/>
      <c r="G12" s="17"/>
    </row>
    <row r="13" spans="1:7" ht="12.75">
      <c r="A13" s="22" t="s">
        <v>0</v>
      </c>
      <c r="B13" s="23">
        <v>165000</v>
      </c>
      <c r="C13" s="23">
        <v>331.53</v>
      </c>
      <c r="D13" s="12">
        <f t="shared" si="0"/>
        <v>0.2009272727272727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222000</v>
      </c>
      <c r="C15" s="23">
        <v>57017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/>
      <c r="E16" s="3"/>
      <c r="F16" s="17"/>
      <c r="G16" s="17"/>
    </row>
    <row r="17" spans="1:7" s="19" customFormat="1" ht="38.25">
      <c r="A17" s="22" t="s">
        <v>15</v>
      </c>
      <c r="B17" s="23">
        <v>64000</v>
      </c>
      <c r="C17" s="23">
        <v>5820.45</v>
      </c>
      <c r="D17" s="12">
        <f t="shared" si="0"/>
        <v>9.094453125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0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78</v>
      </c>
      <c r="B21" s="23"/>
      <c r="C21" s="23">
        <v>0</v>
      </c>
      <c r="D21" s="12" t="e">
        <f t="shared" si="0"/>
        <v>#DIV/0!</v>
      </c>
      <c r="E21" s="6"/>
      <c r="F21" s="17"/>
      <c r="G21" s="17"/>
    </row>
    <row r="22" spans="1:7" s="19" customFormat="1" ht="12.75">
      <c r="A22" s="22" t="s">
        <v>63</v>
      </c>
      <c r="B22" s="23">
        <v>0</v>
      </c>
      <c r="C22" s="23">
        <v>0</v>
      </c>
      <c r="D22" s="12" t="e">
        <f t="shared" si="0"/>
        <v>#DIV/0!</v>
      </c>
      <c r="E22" s="6"/>
      <c r="F22" s="17"/>
      <c r="G22" s="17"/>
    </row>
    <row r="23" spans="1:7" s="19" customFormat="1" ht="12.75">
      <c r="A23" s="22" t="s">
        <v>60</v>
      </c>
      <c r="B23" s="23">
        <v>36030</v>
      </c>
      <c r="C23" s="23">
        <v>200</v>
      </c>
      <c r="D23" s="12">
        <f t="shared" si="0"/>
        <v>0.5550929780738274</v>
      </c>
      <c r="E23" s="6"/>
      <c r="F23" s="17"/>
      <c r="G23" s="17"/>
    </row>
    <row r="24" spans="1:7" s="19" customFormat="1" ht="12.75">
      <c r="A24" s="20" t="s">
        <v>17</v>
      </c>
      <c r="B24" s="23">
        <f>B26+B27+B28+B29</f>
        <v>2210126</v>
      </c>
      <c r="C24" s="23">
        <f>C26+C27+C28+C29</f>
        <v>303891.72</v>
      </c>
      <c r="D24" s="12">
        <f t="shared" si="0"/>
        <v>13.749972625995078</v>
      </c>
      <c r="E24" s="6"/>
      <c r="F24" s="17"/>
      <c r="G24" s="17"/>
    </row>
    <row r="25" spans="1:7" s="19" customFormat="1" ht="12.75">
      <c r="A25" s="22" t="s">
        <v>10</v>
      </c>
      <c r="B25" s="23"/>
      <c r="C25" s="23"/>
      <c r="D25" s="12"/>
      <c r="E25" s="6"/>
      <c r="F25" s="17"/>
      <c r="G25" s="17"/>
    </row>
    <row r="26" spans="1:7" s="19" customFormat="1" ht="12.75">
      <c r="A26" s="22" t="s">
        <v>18</v>
      </c>
      <c r="B26" s="23">
        <v>962800</v>
      </c>
      <c r="C26" s="23">
        <v>240600</v>
      </c>
      <c r="D26" s="12">
        <f t="shared" si="0"/>
        <v>24.98961362692148</v>
      </c>
      <c r="E26" s="6"/>
      <c r="F26" s="17"/>
      <c r="G26" s="17"/>
    </row>
    <row r="27" spans="1:7" s="19" customFormat="1" ht="12.75">
      <c r="A27" s="22" t="s">
        <v>19</v>
      </c>
      <c r="B27" s="23">
        <v>1247326</v>
      </c>
      <c r="C27" s="23">
        <v>63291.72</v>
      </c>
      <c r="D27" s="12">
        <f t="shared" si="0"/>
        <v>5.074192312194246</v>
      </c>
      <c r="E27" s="6"/>
      <c r="F27" s="17"/>
      <c r="G27" s="17"/>
    </row>
    <row r="28" spans="1:7" s="19" customFormat="1" ht="12.75">
      <c r="A28" s="22" t="s">
        <v>61</v>
      </c>
      <c r="B28" s="23">
        <v>0</v>
      </c>
      <c r="C28" s="23">
        <v>0</v>
      </c>
      <c r="D28" s="12" t="e">
        <f t="shared" si="0"/>
        <v>#DIV/0!</v>
      </c>
      <c r="E28" s="6"/>
      <c r="F28" s="17"/>
      <c r="G28" s="17"/>
    </row>
    <row r="29" spans="1:7" s="19" customFormat="1" ht="25.5">
      <c r="A29" s="22" t="s">
        <v>62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7" t="s">
        <v>1</v>
      </c>
      <c r="B30" s="21">
        <v>0</v>
      </c>
      <c r="C30" s="21">
        <v>0</v>
      </c>
      <c r="D30" s="3" t="e">
        <f t="shared" si="0"/>
        <v>#DIV/0!</v>
      </c>
      <c r="E30" s="6"/>
      <c r="F30" s="17"/>
      <c r="G30" s="17"/>
    </row>
    <row r="31" spans="1:7" ht="24" customHeight="1">
      <c r="A31" s="2" t="s">
        <v>20</v>
      </c>
      <c r="B31" s="4">
        <f>B33+B34+B35+B37+B38+B39+B41+B40+B36</f>
        <v>2886156</v>
      </c>
      <c r="C31" s="4">
        <f>C33+C34+C35+C37+C38+C39+C41+C40+C36</f>
        <v>377730.27</v>
      </c>
      <c r="D31" s="3">
        <f t="shared" si="0"/>
        <v>13.087659502812738</v>
      </c>
      <c r="E31" s="6" t="s">
        <v>8</v>
      </c>
      <c r="F31" s="17"/>
      <c r="G31" s="17"/>
    </row>
    <row r="32" spans="1:7" ht="12.75">
      <c r="A32" s="5" t="s">
        <v>10</v>
      </c>
      <c r="B32" s="21"/>
      <c r="C32" s="21"/>
      <c r="D32" s="3"/>
      <c r="E32" s="6"/>
      <c r="F32" s="17"/>
      <c r="G32" s="17"/>
    </row>
    <row r="33" spans="1:7" ht="23.25" customHeight="1">
      <c r="A33" s="7" t="s">
        <v>21</v>
      </c>
      <c r="B33" s="21">
        <v>1036900</v>
      </c>
      <c r="C33" s="21">
        <v>246901.07</v>
      </c>
      <c r="D33" s="3">
        <f t="shared" si="0"/>
        <v>23.811463979168675</v>
      </c>
      <c r="E33" s="6" t="s">
        <v>8</v>
      </c>
      <c r="F33" s="17"/>
      <c r="G33" s="17"/>
    </row>
    <row r="34" spans="1:7" ht="23.25" customHeight="1">
      <c r="A34" s="7" t="s">
        <v>22</v>
      </c>
      <c r="B34" s="21">
        <v>94824</v>
      </c>
      <c r="C34" s="21">
        <v>17999.72</v>
      </c>
      <c r="D34" s="3">
        <f t="shared" si="0"/>
        <v>18.982240782924155</v>
      </c>
      <c r="E34" s="6" t="s">
        <v>8</v>
      </c>
      <c r="F34" s="17"/>
      <c r="G34" s="17"/>
    </row>
    <row r="35" spans="1:7" ht="23.25" customHeight="1">
      <c r="A35" s="28" t="s">
        <v>23</v>
      </c>
      <c r="B35" s="21">
        <v>3000</v>
      </c>
      <c r="C35" s="21">
        <v>0</v>
      </c>
      <c r="D35" s="3">
        <f t="shared" si="0"/>
        <v>0</v>
      </c>
      <c r="E35" s="6" t="s">
        <v>8</v>
      </c>
      <c r="F35" s="17"/>
      <c r="G35" s="17"/>
    </row>
    <row r="36" spans="1:7" ht="24" customHeight="1">
      <c r="A36" s="28" t="s">
        <v>51</v>
      </c>
      <c r="B36" s="21">
        <v>1343710</v>
      </c>
      <c r="C36" s="21">
        <v>60389</v>
      </c>
      <c r="D36" s="3"/>
      <c r="E36" s="6" t="s">
        <v>8</v>
      </c>
      <c r="F36" s="17"/>
      <c r="G36" s="17"/>
    </row>
    <row r="37" spans="1:7" ht="24" customHeight="1">
      <c r="A37" s="28" t="s">
        <v>24</v>
      </c>
      <c r="B37" s="21">
        <v>287722</v>
      </c>
      <c r="C37" s="21">
        <v>22107.97</v>
      </c>
      <c r="D37" s="3">
        <f t="shared" si="0"/>
        <v>7.683795469237667</v>
      </c>
      <c r="E37" s="6" t="s">
        <v>8</v>
      </c>
      <c r="F37" s="17"/>
      <c r="G37" s="17"/>
    </row>
    <row r="38" spans="1:7" ht="12.75">
      <c r="A38" s="28" t="s">
        <v>25</v>
      </c>
      <c r="B38" s="21">
        <v>0</v>
      </c>
      <c r="C38" s="21">
        <v>0</v>
      </c>
      <c r="D38" s="3" t="e">
        <f t="shared" si="0"/>
        <v>#DIV/0!</v>
      </c>
      <c r="E38" s="24"/>
      <c r="F38" s="17"/>
      <c r="G38" s="17"/>
    </row>
    <row r="39" spans="1:7" ht="23.25" customHeight="1">
      <c r="A39" s="28" t="s">
        <v>58</v>
      </c>
      <c r="B39" s="21">
        <v>100000</v>
      </c>
      <c r="C39" s="21">
        <v>20832.51</v>
      </c>
      <c r="D39" s="3">
        <f t="shared" si="0"/>
        <v>20.83251</v>
      </c>
      <c r="E39" s="6" t="s">
        <v>8</v>
      </c>
      <c r="F39" s="17"/>
      <c r="G39" s="17"/>
    </row>
    <row r="40" spans="1:7" ht="23.25" customHeight="1">
      <c r="A40" s="28" t="s">
        <v>26</v>
      </c>
      <c r="B40" s="21">
        <v>0</v>
      </c>
      <c r="C40" s="21">
        <v>0</v>
      </c>
      <c r="D40" s="3"/>
      <c r="E40" s="6" t="s">
        <v>8</v>
      </c>
      <c r="F40" s="17"/>
      <c r="G40" s="17"/>
    </row>
    <row r="41" spans="1:7" ht="23.25" customHeight="1">
      <c r="A41" s="28" t="s">
        <v>59</v>
      </c>
      <c r="B41" s="21">
        <v>20000</v>
      </c>
      <c r="C41" s="21">
        <v>9500</v>
      </c>
      <c r="D41" s="3">
        <f t="shared" si="0"/>
        <v>47.5</v>
      </c>
      <c r="E41" s="6" t="s">
        <v>8</v>
      </c>
      <c r="F41" s="17"/>
      <c r="G41" s="17"/>
    </row>
    <row r="42" spans="1:7" ht="23.25" customHeight="1">
      <c r="A42" s="28" t="s">
        <v>27</v>
      </c>
      <c r="B42" s="21">
        <f>B31</f>
        <v>2886156</v>
      </c>
      <c r="C42" s="21">
        <f>C31</f>
        <v>377730.27</v>
      </c>
      <c r="D42" s="3">
        <f t="shared" si="0"/>
        <v>13.087659502812738</v>
      </c>
      <c r="E42" s="6" t="s">
        <v>8</v>
      </c>
      <c r="F42" s="17"/>
      <c r="G42" s="17"/>
    </row>
    <row r="43" spans="1:7" ht="12.75">
      <c r="A43" s="22" t="s">
        <v>10</v>
      </c>
      <c r="B43" s="23"/>
      <c r="C43" s="23"/>
      <c r="D43" s="3"/>
      <c r="E43" s="24"/>
      <c r="F43" s="17"/>
      <c r="G43" s="17"/>
    </row>
    <row r="44" spans="1:7" ht="12.75">
      <c r="A44" s="5" t="s">
        <v>28</v>
      </c>
      <c r="B44" s="4">
        <f>B42-B45</f>
        <v>2886156</v>
      </c>
      <c r="C44" s="4">
        <f>C42-C45</f>
        <v>377730.27</v>
      </c>
      <c r="D44" s="6">
        <f t="shared" si="0"/>
        <v>13.087659502812738</v>
      </c>
      <c r="E44" s="3"/>
      <c r="F44" s="17"/>
      <c r="G44" s="17"/>
    </row>
    <row r="45" spans="1:7" ht="12.75">
      <c r="A45" s="5" t="s">
        <v>54</v>
      </c>
      <c r="B45" s="4"/>
      <c r="C45" s="4"/>
      <c r="D45" s="6" t="e">
        <f t="shared" si="0"/>
        <v>#DIV/0!</v>
      </c>
      <c r="E45" s="3"/>
      <c r="F45" s="17"/>
      <c r="G45" s="17"/>
    </row>
    <row r="46" spans="1:7" ht="48.75" customHeight="1">
      <c r="A46" s="5" t="s">
        <v>64</v>
      </c>
      <c r="B46" s="21">
        <f>B5-B31</f>
        <v>0</v>
      </c>
      <c r="C46" s="21">
        <f>C5-C31</f>
        <v>27371.859999999928</v>
      </c>
      <c r="D46" s="3">
        <v>0</v>
      </c>
      <c r="E46" s="6" t="s">
        <v>36</v>
      </c>
      <c r="F46" s="17"/>
      <c r="G46" s="17"/>
    </row>
    <row r="47" spans="1:7" ht="12.75">
      <c r="A47" s="5" t="s">
        <v>29</v>
      </c>
      <c r="B47" s="21">
        <v>0</v>
      </c>
      <c r="C47" s="21">
        <v>0</v>
      </c>
      <c r="D47" s="6">
        <v>0</v>
      </c>
      <c r="E47" s="6"/>
      <c r="F47" s="17"/>
      <c r="G47" s="17"/>
    </row>
    <row r="48" spans="1:7" s="19" customFormat="1" ht="12.75">
      <c r="A48" s="5" t="s">
        <v>30</v>
      </c>
      <c r="B48" s="21">
        <v>0</v>
      </c>
      <c r="C48" s="21">
        <v>0</v>
      </c>
      <c r="D48" s="6">
        <v>0</v>
      </c>
      <c r="E48" s="3"/>
      <c r="F48" s="18"/>
      <c r="G48" s="18"/>
    </row>
    <row r="49" spans="1:7" ht="12.75">
      <c r="A49" s="22" t="s">
        <v>31</v>
      </c>
      <c r="B49" s="23">
        <v>0</v>
      </c>
      <c r="C49" s="23">
        <v>0</v>
      </c>
      <c r="D49" s="6">
        <v>0</v>
      </c>
      <c r="E49" s="12"/>
      <c r="F49" s="17"/>
      <c r="G49" s="17"/>
    </row>
    <row r="50" spans="1:7" ht="24" customHeight="1">
      <c r="A50" s="22" t="s">
        <v>32</v>
      </c>
      <c r="B50" s="23">
        <v>0</v>
      </c>
      <c r="C50" s="29">
        <v>0</v>
      </c>
      <c r="D50" s="6">
        <v>0</v>
      </c>
      <c r="E50" s="24"/>
      <c r="F50" s="17"/>
      <c r="G50" s="17"/>
    </row>
    <row r="51" spans="1:7" ht="12.75">
      <c r="A51" s="22" t="s">
        <v>33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10</v>
      </c>
      <c r="B52" s="21">
        <v>0</v>
      </c>
      <c r="C52" s="30">
        <v>0</v>
      </c>
      <c r="D52" s="6">
        <v>0</v>
      </c>
      <c r="E52" s="12"/>
      <c r="F52" s="17"/>
      <c r="G52" s="17"/>
    </row>
    <row r="53" spans="1:7" ht="12.75">
      <c r="A53" s="22" t="s">
        <v>34</v>
      </c>
      <c r="B53" s="21">
        <v>0</v>
      </c>
      <c r="C53" s="30">
        <v>0</v>
      </c>
      <c r="D53" s="6">
        <v>0</v>
      </c>
      <c r="E53" s="24"/>
      <c r="F53" s="17"/>
      <c r="G53" s="17"/>
    </row>
    <row r="54" spans="1:7" ht="12.75">
      <c r="A54" s="22" t="s">
        <v>35</v>
      </c>
      <c r="B54" s="21">
        <v>0</v>
      </c>
      <c r="C54" s="30">
        <v>0</v>
      </c>
      <c r="D54" s="6">
        <v>0</v>
      </c>
      <c r="E54" s="12"/>
      <c r="F54" s="17"/>
      <c r="G54" s="17"/>
    </row>
    <row r="55" spans="1:7" ht="48" customHeight="1">
      <c r="A55" s="22" t="s">
        <v>37</v>
      </c>
      <c r="B55" s="23">
        <v>0</v>
      </c>
      <c r="C55" s="29">
        <v>0</v>
      </c>
      <c r="D55" s="6">
        <v>0</v>
      </c>
      <c r="E55" s="6" t="s">
        <v>36</v>
      </c>
      <c r="F55" s="17"/>
      <c r="G55" s="17"/>
    </row>
    <row r="56" spans="1:7" ht="22.5" customHeight="1">
      <c r="A56" s="22" t="s">
        <v>38</v>
      </c>
      <c r="B56" s="23">
        <v>0</v>
      </c>
      <c r="C56" s="29">
        <v>0</v>
      </c>
      <c r="D56" s="6">
        <v>0</v>
      </c>
      <c r="E56" s="6" t="s">
        <v>39</v>
      </c>
      <c r="F56" s="17"/>
      <c r="G56" s="17"/>
    </row>
    <row r="57" spans="1:7" ht="37.5" customHeight="1">
      <c r="A57" s="22" t="s">
        <v>40</v>
      </c>
      <c r="B57" s="23">
        <v>0</v>
      </c>
      <c r="C57" s="29">
        <v>0</v>
      </c>
      <c r="D57" s="6">
        <v>0</v>
      </c>
      <c r="E57" s="6" t="s">
        <v>41</v>
      </c>
      <c r="F57" s="17"/>
      <c r="G57" s="17"/>
    </row>
    <row r="58" spans="1:7" ht="50.25" customHeight="1">
      <c r="A58" s="22" t="s">
        <v>42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27" customHeight="1">
      <c r="A59" s="22" t="s">
        <v>43</v>
      </c>
      <c r="B59" s="23">
        <v>0</v>
      </c>
      <c r="C59" s="29">
        <v>0</v>
      </c>
      <c r="D59" s="6">
        <v>0</v>
      </c>
      <c r="E59" s="6" t="s">
        <v>44</v>
      </c>
      <c r="F59" s="17"/>
      <c r="G59" s="17"/>
    </row>
    <row r="60" spans="1:7" ht="34.5" customHeight="1">
      <c r="A60" s="22" t="s">
        <v>45</v>
      </c>
      <c r="B60" s="23">
        <v>0</v>
      </c>
      <c r="C60" s="29">
        <v>0</v>
      </c>
      <c r="D60" s="6">
        <v>0</v>
      </c>
      <c r="E60" s="6" t="s">
        <v>46</v>
      </c>
      <c r="F60" s="17"/>
      <c r="G60" s="17"/>
    </row>
    <row r="61" spans="1:7" ht="42" customHeight="1">
      <c r="A61" s="22" t="s">
        <v>47</v>
      </c>
      <c r="B61" s="23">
        <v>0</v>
      </c>
      <c r="C61" s="29">
        <v>0</v>
      </c>
      <c r="D61" s="6">
        <v>0</v>
      </c>
      <c r="E61" s="6" t="s">
        <v>48</v>
      </c>
      <c r="F61" s="17"/>
      <c r="G61" s="17"/>
    </row>
    <row r="62" spans="1:7" ht="23.25" customHeight="1">
      <c r="A62" s="22" t="s">
        <v>49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12.75">
      <c r="A63" s="31"/>
      <c r="B63" s="32"/>
      <c r="C63" s="33"/>
      <c r="D63" s="34"/>
      <c r="E63" s="34"/>
      <c r="F63" s="17"/>
      <c r="G63" s="17"/>
    </row>
    <row r="64" spans="1:7" ht="12.75">
      <c r="A64" s="45" t="s">
        <v>68</v>
      </c>
      <c r="B64" s="54" t="s">
        <v>81</v>
      </c>
      <c r="C64" s="54"/>
      <c r="D64" s="54"/>
      <c r="E64" s="34"/>
      <c r="F64" s="17"/>
      <c r="G64" s="17"/>
    </row>
    <row r="65" spans="1:7" ht="12.75">
      <c r="A65" s="35"/>
      <c r="B65" s="32"/>
      <c r="C65" s="33"/>
      <c r="D65" s="34"/>
      <c r="E65" s="34"/>
      <c r="F65" s="17"/>
      <c r="G65" s="17"/>
    </row>
    <row r="66" spans="1:7" ht="12.75">
      <c r="A66" s="45" t="s">
        <v>82</v>
      </c>
      <c r="B66" s="54" t="s">
        <v>70</v>
      </c>
      <c r="C66" s="54"/>
      <c r="D66" s="54"/>
      <c r="E66" s="34"/>
      <c r="F66" s="17"/>
      <c r="G66" s="17"/>
    </row>
    <row r="67" spans="1:7" ht="12.75">
      <c r="A67" s="31"/>
      <c r="B67" s="32"/>
      <c r="C67" s="33"/>
      <c r="D67" s="34"/>
      <c r="E67" s="34"/>
      <c r="F67" s="17"/>
      <c r="G67" s="17"/>
    </row>
    <row r="68" spans="1:7" ht="12.75">
      <c r="A68" s="31"/>
      <c r="B68" s="32"/>
      <c r="C68" s="33"/>
      <c r="D68" s="34"/>
      <c r="E68" s="34"/>
      <c r="F68" s="17"/>
      <c r="G68" s="17"/>
    </row>
    <row r="69" spans="1:7" ht="12.75">
      <c r="A69" s="36"/>
      <c r="B69" s="34"/>
      <c r="C69" s="34"/>
      <c r="D69" s="34"/>
      <c r="E69" s="34"/>
      <c r="F69" s="17"/>
      <c r="G69" s="17"/>
    </row>
    <row r="70" spans="1:7" ht="12.75">
      <c r="A70" s="36"/>
      <c r="B70" s="34"/>
      <c r="C70" s="34"/>
      <c r="D70" s="34"/>
      <c r="E70" s="34"/>
      <c r="F70" s="17"/>
      <c r="G70" s="17"/>
    </row>
    <row r="71" spans="1:7" ht="12.75">
      <c r="A71" s="36"/>
      <c r="B71" s="37"/>
      <c r="C71" s="37"/>
      <c r="D71" s="34"/>
      <c r="E71" s="34"/>
      <c r="F71" s="17"/>
      <c r="G71" s="17"/>
    </row>
    <row r="72" spans="1:7" ht="12.75">
      <c r="A72" s="36"/>
      <c r="B72" s="37"/>
      <c r="C72" s="37"/>
      <c r="D72" s="37"/>
      <c r="E72" s="37"/>
      <c r="F72" s="17"/>
      <c r="G72" s="17"/>
    </row>
    <row r="73" spans="1:7" ht="12.75">
      <c r="A73" s="38"/>
      <c r="B73" s="39"/>
      <c r="C73" s="39"/>
      <c r="D73" s="39"/>
      <c r="E73" s="39"/>
      <c r="F73" s="17"/>
      <c r="G73" s="17"/>
    </row>
    <row r="74" spans="1:7" ht="12.75">
      <c r="A74" s="40"/>
      <c r="B74" s="17"/>
      <c r="C74" s="17"/>
      <c r="D74" s="17"/>
      <c r="E74" s="17"/>
      <c r="F74" s="17"/>
      <c r="G74" s="17"/>
    </row>
    <row r="75" spans="1:4" ht="12.75">
      <c r="A75" s="51"/>
      <c r="B75" s="52"/>
      <c r="C75" s="52"/>
      <c r="D75" s="52"/>
    </row>
  </sheetData>
  <sheetProtection/>
  <mergeCells count="5">
    <mergeCell ref="A75:D75"/>
    <mergeCell ref="A2:E2"/>
    <mergeCell ref="A1:E1"/>
    <mergeCell ref="B64:D64"/>
    <mergeCell ref="B66:D66"/>
  </mergeCells>
  <printOptions/>
  <pageMargins left="0.99" right="0" top="0.15748031496062992" bottom="0" header="0.16" footer="0.17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E50" sqref="E50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96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" customHeight="1">
      <c r="A5" s="2" t="s">
        <v>7</v>
      </c>
      <c r="B5" s="4">
        <f>B6+B27+B34</f>
        <v>26101501.490000002</v>
      </c>
      <c r="C5" s="4">
        <f>C6+C27+C34</f>
        <v>3746808.45</v>
      </c>
      <c r="D5" s="3">
        <f aca="true" t="shared" si="0" ref="D5:D50">C5/B5*100</f>
        <v>14.354762125219025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B8+B9+B12+B13+B17+B18+B15+B16+B19+B20+B26+B25+B14+B24+B23+B22</f>
        <v>6584000</v>
      </c>
      <c r="C6" s="21">
        <f>C8+C9+C12+C13+C17+C18+C15+C16+C19+C20+C26+C25+C14+C21+C22+C24</f>
        <v>1133716.4300000002</v>
      </c>
      <c r="D6" s="3">
        <f t="shared" si="0"/>
        <v>17.219265340218715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1635000</v>
      </c>
      <c r="C8" s="23">
        <v>340694.29</v>
      </c>
      <c r="D8" s="12">
        <f t="shared" si="0"/>
        <v>20.837571253822627</v>
      </c>
      <c r="E8" s="12"/>
      <c r="F8" s="25"/>
      <c r="G8" s="17"/>
    </row>
    <row r="9" spans="1:7" ht="12.75">
      <c r="A9" s="22" t="s">
        <v>12</v>
      </c>
      <c r="B9" s="23">
        <f>B11</f>
        <v>4000</v>
      </c>
      <c r="C9" s="23">
        <f>C11</f>
        <v>1662.9</v>
      </c>
      <c r="D9" s="12">
        <f t="shared" si="0"/>
        <v>41.5725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4000</v>
      </c>
      <c r="C11" s="23">
        <v>1662.9</v>
      </c>
      <c r="D11" s="12">
        <f t="shared" si="0"/>
        <v>41.5725</v>
      </c>
      <c r="E11" s="3"/>
      <c r="F11" s="17"/>
      <c r="G11" s="17"/>
    </row>
    <row r="12" spans="1:7" ht="12.75">
      <c r="A12" s="22" t="s">
        <v>14</v>
      </c>
      <c r="B12" s="23">
        <v>1400000</v>
      </c>
      <c r="C12" s="23">
        <v>61453.37</v>
      </c>
      <c r="D12" s="12">
        <f t="shared" si="0"/>
        <v>4.389526428571429</v>
      </c>
      <c r="E12" s="3"/>
      <c r="F12" s="17"/>
      <c r="G12" s="17"/>
    </row>
    <row r="13" spans="1:7" ht="12.75">
      <c r="A13" s="22" t="s">
        <v>0</v>
      </c>
      <c r="B13" s="23">
        <v>695000</v>
      </c>
      <c r="C13" s="23">
        <v>97270.26</v>
      </c>
      <c r="D13" s="12">
        <f t="shared" si="0"/>
        <v>13.995720863309352</v>
      </c>
      <c r="E13" s="3"/>
      <c r="F13" s="17"/>
      <c r="G13" s="17"/>
    </row>
    <row r="14" spans="1:7" ht="12.75">
      <c r="A14" s="22" t="s">
        <v>65</v>
      </c>
      <c r="B14" s="23">
        <v>1027000</v>
      </c>
      <c r="C14" s="23">
        <v>264828.98</v>
      </c>
      <c r="D14" s="12">
        <f t="shared" si="0"/>
        <v>25.786658227848097</v>
      </c>
      <c r="E14" s="3"/>
      <c r="F14" s="17"/>
      <c r="G14" s="17"/>
    </row>
    <row r="15" spans="1:7" s="19" customFormat="1" ht="12.75">
      <c r="A15" s="22" t="s">
        <v>16</v>
      </c>
      <c r="B15" s="23">
        <v>0</v>
      </c>
      <c r="C15" s="23">
        <v>0</v>
      </c>
      <c r="D15" s="12" t="e">
        <f>C15/B15*100</f>
        <v>#DIV/0!</v>
      </c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8.25">
      <c r="A17" s="22" t="s">
        <v>15</v>
      </c>
      <c r="B17" s="23">
        <v>561000</v>
      </c>
      <c r="C17" s="23">
        <v>155759.57</v>
      </c>
      <c r="D17" s="12">
        <f t="shared" si="0"/>
        <v>27.764629233511588</v>
      </c>
      <c r="E17" s="6"/>
      <c r="F17" s="17"/>
      <c r="G17" s="17"/>
    </row>
    <row r="18" spans="1:7" s="19" customFormat="1" ht="12.75">
      <c r="A18" s="22" t="s">
        <v>53</v>
      </c>
      <c r="B18" s="23">
        <v>330000</v>
      </c>
      <c r="C18" s="23">
        <v>26510.83</v>
      </c>
      <c r="D18" s="12">
        <f t="shared" si="0"/>
        <v>8.03358484848485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>C20/B20*100</f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>C19/B19*100</f>
        <v>#DIV/0!</v>
      </c>
      <c r="E20" s="6"/>
      <c r="F20" s="17"/>
      <c r="G20" s="17"/>
    </row>
    <row r="21" spans="1:7" s="19" customFormat="1" ht="12.75">
      <c r="A21" s="22" t="s">
        <v>72</v>
      </c>
      <c r="B21" s="23">
        <v>0</v>
      </c>
      <c r="C21" s="23">
        <v>1127.58</v>
      </c>
      <c r="D21" s="12"/>
      <c r="E21" s="6"/>
      <c r="F21" s="17"/>
      <c r="G21" s="17"/>
    </row>
    <row r="22" spans="1:7" s="19" customFormat="1" ht="12.75">
      <c r="A22" s="22" t="s">
        <v>71</v>
      </c>
      <c r="B22" s="23">
        <v>545000</v>
      </c>
      <c r="C22" s="23">
        <v>37669.54</v>
      </c>
      <c r="D22" s="12"/>
      <c r="E22" s="6"/>
      <c r="F22" s="17"/>
      <c r="G22" s="17"/>
    </row>
    <row r="23" spans="1:7" s="19" customFormat="1" ht="25.5">
      <c r="A23" s="22" t="s">
        <v>66</v>
      </c>
      <c r="B23" s="23">
        <v>0</v>
      </c>
      <c r="C23" s="23">
        <v>0</v>
      </c>
      <c r="D23" s="12"/>
      <c r="E23" s="6"/>
      <c r="F23" s="17"/>
      <c r="G23" s="17"/>
    </row>
    <row r="24" spans="1:7" s="19" customFormat="1" ht="12.75">
      <c r="A24" s="22" t="s">
        <v>73</v>
      </c>
      <c r="B24" s="23">
        <v>0</v>
      </c>
      <c r="C24" s="23"/>
      <c r="D24" s="12"/>
      <c r="E24" s="6"/>
      <c r="F24" s="17"/>
      <c r="G24" s="17"/>
    </row>
    <row r="25" spans="1:7" s="19" customFormat="1" ht="12" customHeight="1">
      <c r="A25" s="22" t="s">
        <v>63</v>
      </c>
      <c r="B25" s="23">
        <v>0</v>
      </c>
      <c r="C25" s="23">
        <v>14739.11</v>
      </c>
      <c r="D25" s="12" t="e">
        <f>C20/B20*100</f>
        <v>#DIV/0!</v>
      </c>
      <c r="E25" s="6"/>
      <c r="F25" s="17"/>
      <c r="G25" s="17"/>
    </row>
    <row r="26" spans="1:7" s="19" customFormat="1" ht="12.75">
      <c r="A26" s="22" t="s">
        <v>60</v>
      </c>
      <c r="B26" s="23">
        <v>387000</v>
      </c>
      <c r="C26" s="23">
        <v>132000</v>
      </c>
      <c r="D26" s="12"/>
      <c r="E26" s="6"/>
      <c r="F26" s="17"/>
      <c r="G26" s="17"/>
    </row>
    <row r="27" spans="1:7" s="19" customFormat="1" ht="12.75">
      <c r="A27" s="20" t="s">
        <v>17</v>
      </c>
      <c r="B27" s="23">
        <f>B29+B30+B32+B33+B31</f>
        <v>19517501.490000002</v>
      </c>
      <c r="C27" s="23">
        <f>C29+C30+C32+C33</f>
        <v>2613092.02</v>
      </c>
      <c r="D27" s="12">
        <f t="shared" si="0"/>
        <v>13.388455593759504</v>
      </c>
      <c r="E27" s="6"/>
      <c r="F27" s="17"/>
      <c r="G27" s="17"/>
    </row>
    <row r="28" spans="1:7" s="19" customFormat="1" ht="12.75">
      <c r="A28" s="22" t="s">
        <v>10</v>
      </c>
      <c r="B28" s="23"/>
      <c r="C28" s="23"/>
      <c r="D28" s="12"/>
      <c r="E28" s="6"/>
      <c r="F28" s="17"/>
      <c r="G28" s="17"/>
    </row>
    <row r="29" spans="1:7" s="19" customFormat="1" ht="12.75">
      <c r="A29" s="22" t="s">
        <v>18</v>
      </c>
      <c r="B29" s="23">
        <v>8646600</v>
      </c>
      <c r="C29" s="23">
        <v>2146370</v>
      </c>
      <c r="D29" s="12">
        <f t="shared" si="0"/>
        <v>24.823283140193833</v>
      </c>
      <c r="E29" s="6"/>
      <c r="F29" s="17"/>
      <c r="G29" s="17"/>
    </row>
    <row r="30" spans="1:7" s="19" customFormat="1" ht="12.75">
      <c r="A30" s="22" t="s">
        <v>19</v>
      </c>
      <c r="B30" s="23">
        <v>10870901.49</v>
      </c>
      <c r="C30" s="23">
        <v>466722.02</v>
      </c>
      <c r="D30" s="12">
        <f t="shared" si="0"/>
        <v>4.2933147764178665</v>
      </c>
      <c r="E30" s="6"/>
      <c r="F30" s="17"/>
      <c r="G30" s="17"/>
    </row>
    <row r="31" spans="1:7" s="19" customFormat="1" ht="12.75">
      <c r="A31" s="22" t="s">
        <v>76</v>
      </c>
      <c r="B31" s="23"/>
      <c r="C31" s="23"/>
      <c r="D31" s="12"/>
      <c r="E31" s="6"/>
      <c r="F31" s="17"/>
      <c r="G31" s="17"/>
    </row>
    <row r="32" spans="1:7" s="19" customFormat="1" ht="12.75">
      <c r="A32" s="22" t="s">
        <v>61</v>
      </c>
      <c r="B32" s="23"/>
      <c r="C32" s="23"/>
      <c r="D32" s="12" t="e">
        <f t="shared" si="0"/>
        <v>#DIV/0!</v>
      </c>
      <c r="E32" s="6"/>
      <c r="F32" s="17"/>
      <c r="G32" s="17"/>
    </row>
    <row r="33" spans="1:7" s="19" customFormat="1" ht="25.5">
      <c r="A33" s="22" t="s">
        <v>62</v>
      </c>
      <c r="B33" s="23"/>
      <c r="C33" s="23"/>
      <c r="D33" s="12" t="e">
        <f t="shared" si="0"/>
        <v>#DIV/0!</v>
      </c>
      <c r="E33" s="6"/>
      <c r="F33" s="17"/>
      <c r="G33" s="17"/>
    </row>
    <row r="34" spans="1:7" s="19" customFormat="1" ht="25.5">
      <c r="A34" s="27" t="s">
        <v>1</v>
      </c>
      <c r="B34" s="21">
        <v>0</v>
      </c>
      <c r="C34" s="21">
        <v>0</v>
      </c>
      <c r="D34" s="3" t="e">
        <f t="shared" si="0"/>
        <v>#DIV/0!</v>
      </c>
      <c r="E34" s="6"/>
      <c r="F34" s="17"/>
      <c r="G34" s="17"/>
    </row>
    <row r="35" spans="1:7" ht="25.5">
      <c r="A35" s="2" t="s">
        <v>20</v>
      </c>
      <c r="B35" s="4">
        <f>B37+B38+B39+B41+B42+B43+B45+B44+B40+B46</f>
        <v>26101501.490000002</v>
      </c>
      <c r="C35" s="4">
        <f>C37+C38+C39+C41+C42+C43+C45+C44+C40+C46</f>
        <v>2389500.0300000003</v>
      </c>
      <c r="D35" s="3">
        <f t="shared" si="0"/>
        <v>9.154645877040693</v>
      </c>
      <c r="E35" s="6" t="s">
        <v>8</v>
      </c>
      <c r="F35" s="17"/>
      <c r="G35" s="17"/>
    </row>
    <row r="36" spans="1:7" ht="12.75">
      <c r="A36" s="5" t="s">
        <v>10</v>
      </c>
      <c r="B36" s="21"/>
      <c r="C36" s="21"/>
      <c r="D36" s="3"/>
      <c r="E36" s="6"/>
      <c r="F36" s="17"/>
      <c r="G36" s="17"/>
    </row>
    <row r="37" spans="1:7" ht="24" customHeight="1">
      <c r="A37" s="7" t="s">
        <v>21</v>
      </c>
      <c r="B37" s="21">
        <v>3510800</v>
      </c>
      <c r="C37" s="21">
        <v>616569.02</v>
      </c>
      <c r="D37" s="3">
        <f t="shared" si="0"/>
        <v>17.56206619573886</v>
      </c>
      <c r="E37" s="6" t="s">
        <v>8</v>
      </c>
      <c r="F37" s="17"/>
      <c r="G37" s="17"/>
    </row>
    <row r="38" spans="1:7" ht="24" customHeight="1">
      <c r="A38" s="7" t="s">
        <v>22</v>
      </c>
      <c r="B38" s="21">
        <v>230036</v>
      </c>
      <c r="C38" s="21">
        <v>33198.02</v>
      </c>
      <c r="D38" s="3">
        <f t="shared" si="0"/>
        <v>14.431662870159451</v>
      </c>
      <c r="E38" s="6" t="s">
        <v>8</v>
      </c>
      <c r="F38" s="17"/>
      <c r="G38" s="17"/>
    </row>
    <row r="39" spans="1:7" ht="24" customHeight="1">
      <c r="A39" s="28" t="s">
        <v>23</v>
      </c>
      <c r="B39" s="21">
        <v>326932.8</v>
      </c>
      <c r="C39" s="21">
        <v>53728.71</v>
      </c>
      <c r="D39" s="3">
        <f t="shared" si="0"/>
        <v>16.434175463581507</v>
      </c>
      <c r="E39" s="6" t="s">
        <v>8</v>
      </c>
      <c r="F39" s="17"/>
      <c r="G39" s="17"/>
    </row>
    <row r="40" spans="1:7" ht="24" customHeight="1">
      <c r="A40" s="28" t="s">
        <v>51</v>
      </c>
      <c r="B40" s="21">
        <v>5705898.8</v>
      </c>
      <c r="C40" s="21">
        <v>485803.18</v>
      </c>
      <c r="D40" s="3">
        <f t="shared" si="0"/>
        <v>8.51405180898056</v>
      </c>
      <c r="E40" s="6" t="s">
        <v>8</v>
      </c>
      <c r="F40" s="17"/>
      <c r="G40" s="17"/>
    </row>
    <row r="41" spans="1:7" ht="24" customHeight="1">
      <c r="A41" s="28" t="s">
        <v>24</v>
      </c>
      <c r="B41" s="21">
        <v>12797833.89</v>
      </c>
      <c r="C41" s="21">
        <v>318001.1</v>
      </c>
      <c r="D41" s="3">
        <f t="shared" si="0"/>
        <v>2.484804090545982</v>
      </c>
      <c r="E41" s="6" t="s">
        <v>8</v>
      </c>
      <c r="F41" s="17"/>
      <c r="G41" s="17"/>
    </row>
    <row r="42" spans="1:7" ht="12.75">
      <c r="A42" s="28" t="s">
        <v>25</v>
      </c>
      <c r="B42" s="21">
        <v>0</v>
      </c>
      <c r="C42" s="21">
        <v>0</v>
      </c>
      <c r="D42" s="3" t="e">
        <f t="shared" si="0"/>
        <v>#DIV/0!</v>
      </c>
      <c r="E42" s="24"/>
      <c r="F42" s="17"/>
      <c r="G42" s="17"/>
    </row>
    <row r="43" spans="1:7" ht="27.75" customHeight="1">
      <c r="A43" s="28" t="s">
        <v>58</v>
      </c>
      <c r="B43" s="21">
        <v>3500000</v>
      </c>
      <c r="C43" s="21">
        <v>875000</v>
      </c>
      <c r="D43" s="3">
        <f t="shared" si="0"/>
        <v>25</v>
      </c>
      <c r="E43" s="6" t="s">
        <v>8</v>
      </c>
      <c r="F43" s="17"/>
      <c r="G43" s="17"/>
    </row>
    <row r="44" spans="1:7" ht="26.25" customHeight="1">
      <c r="A44" s="28" t="s">
        <v>26</v>
      </c>
      <c r="B44" s="21">
        <v>0</v>
      </c>
      <c r="C44" s="21">
        <v>0</v>
      </c>
      <c r="D44" s="3" t="e">
        <f>C44/B44*100</f>
        <v>#DIV/0!</v>
      </c>
      <c r="E44" s="6" t="s">
        <v>8</v>
      </c>
      <c r="F44" s="17"/>
      <c r="G44" s="17"/>
    </row>
    <row r="45" spans="1:7" ht="27" customHeight="1">
      <c r="A45" s="28" t="s">
        <v>59</v>
      </c>
      <c r="B45" s="21">
        <v>30000</v>
      </c>
      <c r="C45" s="21">
        <v>7200</v>
      </c>
      <c r="D45" s="3">
        <f t="shared" si="0"/>
        <v>24</v>
      </c>
      <c r="E45" s="6" t="s">
        <v>8</v>
      </c>
      <c r="F45" s="17"/>
      <c r="G45" s="17"/>
    </row>
    <row r="46" spans="1:7" ht="23.25" customHeight="1">
      <c r="A46" s="28" t="s">
        <v>74</v>
      </c>
      <c r="B46" s="21">
        <v>0</v>
      </c>
      <c r="C46" s="21">
        <v>0</v>
      </c>
      <c r="D46" s="3" t="e">
        <f t="shared" si="0"/>
        <v>#DIV/0!</v>
      </c>
      <c r="E46" s="6"/>
      <c r="F46" s="17"/>
      <c r="G46" s="17"/>
    </row>
    <row r="47" spans="1:7" ht="26.25" customHeight="1">
      <c r="A47" s="28" t="s">
        <v>27</v>
      </c>
      <c r="B47" s="21">
        <f>B35</f>
        <v>26101501.490000002</v>
      </c>
      <c r="C47" s="21">
        <f>C35</f>
        <v>2389500.0300000003</v>
      </c>
      <c r="D47" s="3">
        <f t="shared" si="0"/>
        <v>9.154645877040693</v>
      </c>
      <c r="E47" s="6" t="s">
        <v>8</v>
      </c>
      <c r="F47" s="17"/>
      <c r="G47" s="17"/>
    </row>
    <row r="48" spans="1:7" ht="12.75">
      <c r="A48" s="22" t="s">
        <v>10</v>
      </c>
      <c r="B48" s="23"/>
      <c r="C48" s="23"/>
      <c r="D48" s="3"/>
      <c r="E48" s="24"/>
      <c r="F48" s="17"/>
      <c r="G48" s="17"/>
    </row>
    <row r="49" spans="1:7" ht="12.75">
      <c r="A49" s="5" t="s">
        <v>28</v>
      </c>
      <c r="B49" s="4">
        <f>B47-B50</f>
        <v>26081501.490000002</v>
      </c>
      <c r="C49" s="4">
        <f>C47-C50</f>
        <v>2389500.0300000003</v>
      </c>
      <c r="D49" s="6">
        <f t="shared" si="0"/>
        <v>9.16166590683503</v>
      </c>
      <c r="E49" s="3"/>
      <c r="F49" s="17"/>
      <c r="G49" s="17"/>
    </row>
    <row r="50" spans="1:7" ht="12.75">
      <c r="A50" s="5" t="s">
        <v>54</v>
      </c>
      <c r="B50" s="4">
        <v>20000</v>
      </c>
      <c r="C50" s="4"/>
      <c r="D50" s="6">
        <f t="shared" si="0"/>
        <v>0</v>
      </c>
      <c r="E50" s="3"/>
      <c r="F50" s="17"/>
      <c r="G50" s="17"/>
    </row>
    <row r="51" spans="1:7" ht="51">
      <c r="A51" s="5" t="s">
        <v>64</v>
      </c>
      <c r="B51" s="21">
        <f>B5-B35</f>
        <v>0</v>
      </c>
      <c r="C51" s="21">
        <f>C5-C35</f>
        <v>1357308.42</v>
      </c>
      <c r="D51" s="3">
        <v>0</v>
      </c>
      <c r="E51" s="6" t="s">
        <v>36</v>
      </c>
      <c r="F51" s="17"/>
      <c r="G51" s="17"/>
    </row>
    <row r="52" spans="1:7" ht="12.75">
      <c r="A52" s="5" t="s">
        <v>29</v>
      </c>
      <c r="B52" s="21">
        <v>0</v>
      </c>
      <c r="C52" s="21">
        <v>0</v>
      </c>
      <c r="D52" s="6">
        <v>0</v>
      </c>
      <c r="E52" s="6"/>
      <c r="F52" s="17"/>
      <c r="G52" s="17"/>
    </row>
    <row r="53" spans="1:7" s="19" customFormat="1" ht="12.75">
      <c r="A53" s="5" t="s">
        <v>30</v>
      </c>
      <c r="B53" s="21">
        <v>0</v>
      </c>
      <c r="C53" s="21">
        <v>0</v>
      </c>
      <c r="D53" s="6">
        <v>0</v>
      </c>
      <c r="E53" s="3"/>
      <c r="F53" s="18"/>
      <c r="G53" s="18"/>
    </row>
    <row r="54" spans="1:7" ht="12.75">
      <c r="A54" s="22" t="s">
        <v>31</v>
      </c>
      <c r="B54" s="23">
        <v>0</v>
      </c>
      <c r="C54" s="23">
        <v>0</v>
      </c>
      <c r="D54" s="6">
        <v>0</v>
      </c>
      <c r="E54" s="12"/>
      <c r="F54" s="17"/>
      <c r="G54" s="17"/>
    </row>
    <row r="55" spans="1:7" ht="25.5">
      <c r="A55" s="22" t="s">
        <v>32</v>
      </c>
      <c r="B55" s="23">
        <v>0</v>
      </c>
      <c r="C55" s="29">
        <v>0</v>
      </c>
      <c r="D55" s="6">
        <v>0</v>
      </c>
      <c r="E55" s="24"/>
      <c r="F55" s="17"/>
      <c r="G55" s="17"/>
    </row>
    <row r="56" spans="1:7" ht="12.75">
      <c r="A56" s="22" t="s">
        <v>33</v>
      </c>
      <c r="B56" s="23">
        <v>0</v>
      </c>
      <c r="C56" s="29">
        <v>0</v>
      </c>
      <c r="D56" s="6">
        <v>0</v>
      </c>
      <c r="E56" s="24"/>
      <c r="F56" s="17"/>
      <c r="G56" s="17"/>
    </row>
    <row r="57" spans="1:7" ht="12.75">
      <c r="A57" s="22" t="s">
        <v>10</v>
      </c>
      <c r="B57" s="21">
        <v>0</v>
      </c>
      <c r="C57" s="30">
        <v>0</v>
      </c>
      <c r="D57" s="6">
        <v>0</v>
      </c>
      <c r="E57" s="12"/>
      <c r="F57" s="17"/>
      <c r="G57" s="17"/>
    </row>
    <row r="58" spans="1:7" ht="12.75">
      <c r="A58" s="22" t="s">
        <v>34</v>
      </c>
      <c r="B58" s="21">
        <v>0</v>
      </c>
      <c r="C58" s="30">
        <v>0</v>
      </c>
      <c r="D58" s="6">
        <v>0</v>
      </c>
      <c r="E58" s="24"/>
      <c r="F58" s="17"/>
      <c r="G58" s="17"/>
    </row>
    <row r="59" spans="1:7" ht="12.75">
      <c r="A59" s="22" t="s">
        <v>35</v>
      </c>
      <c r="B59" s="21">
        <v>0</v>
      </c>
      <c r="C59" s="30">
        <v>0</v>
      </c>
      <c r="D59" s="6">
        <v>0</v>
      </c>
      <c r="E59" s="12"/>
      <c r="F59" s="17"/>
      <c r="G59" s="17"/>
    </row>
    <row r="60" spans="1:7" ht="53.25" customHeight="1">
      <c r="A60" s="22" t="s">
        <v>37</v>
      </c>
      <c r="B60" s="23">
        <v>0</v>
      </c>
      <c r="C60" s="29">
        <v>0</v>
      </c>
      <c r="D60" s="6">
        <v>0</v>
      </c>
      <c r="E60" s="6" t="s">
        <v>36</v>
      </c>
      <c r="F60" s="17"/>
      <c r="G60" s="17"/>
    </row>
    <row r="61" spans="1:7" ht="25.5">
      <c r="A61" s="22" t="s">
        <v>38</v>
      </c>
      <c r="B61" s="23">
        <v>0</v>
      </c>
      <c r="C61" s="29">
        <v>0</v>
      </c>
      <c r="D61" s="6">
        <v>0</v>
      </c>
      <c r="E61" s="6" t="s">
        <v>39</v>
      </c>
      <c r="F61" s="17"/>
      <c r="G61" s="17"/>
    </row>
    <row r="62" spans="1:7" ht="34.5" customHeight="1">
      <c r="A62" s="22" t="s">
        <v>40</v>
      </c>
      <c r="B62" s="23">
        <v>0</v>
      </c>
      <c r="C62" s="29">
        <v>0</v>
      </c>
      <c r="D62" s="6">
        <v>0</v>
      </c>
      <c r="E62" s="6" t="s">
        <v>41</v>
      </c>
      <c r="F62" s="17"/>
      <c r="G62" s="17"/>
    </row>
    <row r="63" spans="1:7" ht="48" customHeight="1">
      <c r="A63" s="22" t="s">
        <v>42</v>
      </c>
      <c r="B63" s="23">
        <v>0</v>
      </c>
      <c r="C63" s="29">
        <v>0</v>
      </c>
      <c r="D63" s="6">
        <v>0</v>
      </c>
      <c r="E63" s="6" t="s">
        <v>41</v>
      </c>
      <c r="F63" s="17"/>
      <c r="G63" s="17"/>
    </row>
    <row r="64" spans="1:7" ht="24.75" customHeight="1">
      <c r="A64" s="22" t="s">
        <v>43</v>
      </c>
      <c r="B64" s="23">
        <v>0</v>
      </c>
      <c r="C64" s="29">
        <v>0</v>
      </c>
      <c r="D64" s="6">
        <v>0</v>
      </c>
      <c r="E64" s="6" t="s">
        <v>44</v>
      </c>
      <c r="F64" s="17"/>
      <c r="G64" s="17"/>
    </row>
    <row r="65" spans="1:7" ht="35.25" customHeight="1">
      <c r="A65" s="22" t="s">
        <v>45</v>
      </c>
      <c r="B65" s="23">
        <v>0</v>
      </c>
      <c r="C65" s="29">
        <v>0</v>
      </c>
      <c r="D65" s="6">
        <v>0</v>
      </c>
      <c r="E65" s="6" t="s">
        <v>46</v>
      </c>
      <c r="F65" s="17"/>
      <c r="G65" s="17"/>
    </row>
    <row r="66" spans="1:7" ht="40.5" customHeight="1">
      <c r="A66" s="22" t="s">
        <v>47</v>
      </c>
      <c r="B66" s="23">
        <v>0</v>
      </c>
      <c r="C66" s="29">
        <v>0</v>
      </c>
      <c r="D66" s="6">
        <v>0</v>
      </c>
      <c r="E66" s="6" t="s">
        <v>48</v>
      </c>
      <c r="F66" s="17"/>
      <c r="G66" s="17"/>
    </row>
    <row r="67" spans="1:7" ht="22.5" customHeight="1">
      <c r="A67" s="22" t="s">
        <v>49</v>
      </c>
      <c r="B67" s="23">
        <v>0</v>
      </c>
      <c r="C67" s="29">
        <v>0</v>
      </c>
      <c r="D67" s="6">
        <v>0</v>
      </c>
      <c r="E67" s="6" t="s">
        <v>48</v>
      </c>
      <c r="F67" s="17"/>
      <c r="G67" s="17"/>
    </row>
    <row r="68" spans="1:7" ht="22.5" customHeight="1">
      <c r="A68" s="46"/>
      <c r="B68" s="47"/>
      <c r="C68" s="48"/>
      <c r="D68" s="49"/>
      <c r="E68" s="49"/>
      <c r="F68" s="17"/>
      <c r="G68" s="17"/>
    </row>
    <row r="69" spans="1:7" ht="12.75">
      <c r="A69" s="45" t="s">
        <v>68</v>
      </c>
      <c r="B69" s="54" t="s">
        <v>81</v>
      </c>
      <c r="C69" s="54"/>
      <c r="D69" s="54"/>
      <c r="E69" s="34"/>
      <c r="F69" s="17"/>
      <c r="G69" s="17"/>
    </row>
    <row r="70" spans="1:7" ht="12.75">
      <c r="A70" s="35"/>
      <c r="B70" s="32"/>
      <c r="C70" s="33"/>
      <c r="D70" s="34"/>
      <c r="E70" s="34"/>
      <c r="F70" s="17"/>
      <c r="G70" s="17"/>
    </row>
    <row r="71" spans="1:7" ht="12.75">
      <c r="A71" s="45" t="s">
        <v>82</v>
      </c>
      <c r="B71" s="54" t="s">
        <v>70</v>
      </c>
      <c r="C71" s="54"/>
      <c r="D71" s="54"/>
      <c r="E71" s="34"/>
      <c r="F71" s="17"/>
      <c r="G71" s="17"/>
    </row>
    <row r="72" spans="1:7" ht="12.75">
      <c r="A72" s="35"/>
      <c r="B72" s="32"/>
      <c r="C72" s="33"/>
      <c r="D72" s="34"/>
      <c r="E72" s="34"/>
      <c r="F72" s="17"/>
      <c r="G72" s="17"/>
    </row>
    <row r="73" spans="1:7" ht="12.75">
      <c r="A73" s="31"/>
      <c r="B73" s="32"/>
      <c r="C73" s="33"/>
      <c r="D73" s="34"/>
      <c r="E73" s="34"/>
      <c r="F73" s="17"/>
      <c r="G73" s="17"/>
    </row>
    <row r="74" spans="1:7" ht="12.75">
      <c r="A74" s="31"/>
      <c r="B74" s="32"/>
      <c r="C74" s="33"/>
      <c r="D74" s="34"/>
      <c r="E74" s="34"/>
      <c r="F74" s="17"/>
      <c r="G74" s="17"/>
    </row>
    <row r="75" spans="1:7" ht="12.75">
      <c r="A75" s="36"/>
      <c r="B75" s="34"/>
      <c r="C75" s="34"/>
      <c r="D75" s="34"/>
      <c r="E75" s="34"/>
      <c r="F75" s="17"/>
      <c r="G75" s="17"/>
    </row>
    <row r="76" spans="1:7" ht="12.75">
      <c r="A76" s="36"/>
      <c r="B76" s="34"/>
      <c r="C76" s="34"/>
      <c r="D76" s="34"/>
      <c r="E76" s="34"/>
      <c r="F76" s="17"/>
      <c r="G76" s="17"/>
    </row>
    <row r="77" spans="1:7" ht="12.75">
      <c r="A77" s="36"/>
      <c r="B77" s="37"/>
      <c r="C77" s="37"/>
      <c r="D77" s="34"/>
      <c r="E77" s="34"/>
      <c r="F77" s="17"/>
      <c r="G77" s="17"/>
    </row>
    <row r="78" spans="1:7" ht="12.75">
      <c r="A78" s="36"/>
      <c r="B78" s="37"/>
      <c r="C78" s="37"/>
      <c r="D78" s="37"/>
      <c r="E78" s="37"/>
      <c r="F78" s="17"/>
      <c r="G78" s="17"/>
    </row>
    <row r="79" spans="1:7" ht="12.75">
      <c r="A79" s="38"/>
      <c r="B79" s="39"/>
      <c r="C79" s="39"/>
      <c r="D79" s="39"/>
      <c r="E79" s="39"/>
      <c r="F79" s="17"/>
      <c r="G79" s="17"/>
    </row>
    <row r="80" spans="1:7" ht="12.75">
      <c r="A80" s="40"/>
      <c r="B80" s="17"/>
      <c r="C80" s="17"/>
      <c r="D80" s="17"/>
      <c r="E80" s="17"/>
      <c r="F80" s="17"/>
      <c r="G80" s="17"/>
    </row>
    <row r="81" spans="1:4" ht="12.75">
      <c r="A81" s="51"/>
      <c r="B81" s="52"/>
      <c r="C81" s="52"/>
      <c r="D81" s="52"/>
    </row>
  </sheetData>
  <sheetProtection/>
  <mergeCells count="5">
    <mergeCell ref="A81:D81"/>
    <mergeCell ref="A2:E2"/>
    <mergeCell ref="A1:E1"/>
    <mergeCell ref="B69:D69"/>
    <mergeCell ref="B71:D71"/>
  </mergeCells>
  <printOptions/>
  <pageMargins left="0.99" right="0" top="0.15748031496062992" bottom="0" header="0.16" footer="0.17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E38" sqref="E38"/>
    </sheetView>
  </sheetViews>
  <sheetFormatPr defaultColWidth="9.140625" defaultRowHeight="15"/>
  <cols>
    <col min="1" max="1" width="41.7109375" style="14" customWidth="1"/>
    <col min="2" max="3" width="13.57421875" style="13" customWidth="1"/>
    <col min="4" max="4" width="12.421875" style="13" customWidth="1"/>
    <col min="5" max="5" width="33.57421875" style="13" customWidth="1"/>
    <col min="6" max="7" width="14.140625" style="13" customWidth="1"/>
    <col min="8" max="16384" width="9.140625" style="13" customWidth="1"/>
  </cols>
  <sheetData>
    <row r="1" spans="1:5" ht="12.75">
      <c r="A1" s="55" t="s">
        <v>2</v>
      </c>
      <c r="B1" s="55"/>
      <c r="C1" s="55"/>
      <c r="D1" s="55"/>
      <c r="E1" s="55"/>
    </row>
    <row r="2" spans="1:5" ht="12.75">
      <c r="A2" s="53" t="s">
        <v>97</v>
      </c>
      <c r="B2" s="53"/>
      <c r="C2" s="53"/>
      <c r="D2" s="53"/>
      <c r="E2" s="53"/>
    </row>
    <row r="3" spans="3:5" ht="12.75">
      <c r="C3" s="15"/>
      <c r="D3" s="15"/>
      <c r="E3" s="15"/>
    </row>
    <row r="4" spans="1:5" ht="38.25">
      <c r="A4" s="1" t="s">
        <v>3</v>
      </c>
      <c r="B4" s="16" t="s">
        <v>52</v>
      </c>
      <c r="C4" s="16" t="s">
        <v>4</v>
      </c>
      <c r="D4" s="16" t="s">
        <v>5</v>
      </c>
      <c r="E4" s="16" t="s">
        <v>6</v>
      </c>
    </row>
    <row r="5" spans="1:7" s="19" customFormat="1" ht="24.75" customHeight="1">
      <c r="A5" s="2" t="s">
        <v>7</v>
      </c>
      <c r="B5" s="4">
        <f>B6+B25+B31</f>
        <v>2864466</v>
      </c>
      <c r="C5" s="4">
        <f>C6+C25+C31</f>
        <v>517525.38</v>
      </c>
      <c r="D5" s="3">
        <f aca="true" t="shared" si="0" ref="D5:D46">C5/B5*100</f>
        <v>18.067080565801792</v>
      </c>
      <c r="E5" s="3" t="s">
        <v>8</v>
      </c>
      <c r="F5" s="17"/>
      <c r="G5" s="18"/>
    </row>
    <row r="6" spans="1:7" ht="12.75">
      <c r="A6" s="20" t="s">
        <v>9</v>
      </c>
      <c r="B6" s="21">
        <f>B8+B9+B12+B13+B17+B18+B14+B16+B19+B20+B24+B23+B15</f>
        <v>615000</v>
      </c>
      <c r="C6" s="21">
        <f>C8+C9+C12+C13+C17+C18+C14+C16+C19+C20+C24+C23+C15+C21+C22</f>
        <v>103154.56</v>
      </c>
      <c r="D6" s="3">
        <f t="shared" si="0"/>
        <v>16.773099186991868</v>
      </c>
      <c r="E6" s="6"/>
      <c r="F6" s="17"/>
      <c r="G6" s="17"/>
    </row>
    <row r="7" spans="1:7" ht="12.75">
      <c r="A7" s="22" t="s">
        <v>10</v>
      </c>
      <c r="B7" s="23"/>
      <c r="C7" s="23"/>
      <c r="D7" s="12"/>
      <c r="E7" s="24"/>
      <c r="F7" s="17"/>
      <c r="G7" s="17"/>
    </row>
    <row r="8" spans="1:7" ht="12.75">
      <c r="A8" s="22" t="s">
        <v>11</v>
      </c>
      <c r="B8" s="23">
        <v>27000</v>
      </c>
      <c r="C8" s="23">
        <v>4663.81</v>
      </c>
      <c r="D8" s="12">
        <f t="shared" si="0"/>
        <v>17.273370370370372</v>
      </c>
      <c r="E8" s="12"/>
      <c r="F8" s="25"/>
      <c r="G8" s="17"/>
    </row>
    <row r="9" spans="1:7" ht="12.75">
      <c r="A9" s="22" t="s">
        <v>12</v>
      </c>
      <c r="B9" s="23">
        <v>2000</v>
      </c>
      <c r="C9" s="23">
        <f>C11</f>
        <v>0</v>
      </c>
      <c r="D9" s="12">
        <f t="shared" si="0"/>
        <v>0</v>
      </c>
      <c r="E9" s="12"/>
      <c r="F9" s="17"/>
      <c r="G9" s="17"/>
    </row>
    <row r="10" spans="1:7" ht="12.75">
      <c r="A10" s="22" t="s">
        <v>10</v>
      </c>
      <c r="B10" s="23"/>
      <c r="C10" s="26"/>
      <c r="D10" s="12"/>
      <c r="E10" s="12"/>
      <c r="F10" s="17"/>
      <c r="G10" s="17"/>
    </row>
    <row r="11" spans="1:7" ht="12.75">
      <c r="A11" s="10" t="s">
        <v>13</v>
      </c>
      <c r="B11" s="23">
        <v>2000</v>
      </c>
      <c r="C11" s="23">
        <v>0</v>
      </c>
      <c r="D11" s="12"/>
      <c r="E11" s="3"/>
      <c r="F11" s="17"/>
      <c r="G11" s="17"/>
    </row>
    <row r="12" spans="1:7" ht="12.75">
      <c r="A12" s="22" t="s">
        <v>14</v>
      </c>
      <c r="B12" s="23">
        <v>17000</v>
      </c>
      <c r="C12" s="23">
        <v>0.03</v>
      </c>
      <c r="D12" s="12">
        <f t="shared" si="0"/>
        <v>0.0001764705882352941</v>
      </c>
      <c r="E12" s="3"/>
      <c r="F12" s="17"/>
      <c r="G12" s="17"/>
    </row>
    <row r="13" spans="1:7" ht="12.75">
      <c r="A13" s="22" t="s">
        <v>0</v>
      </c>
      <c r="B13" s="23">
        <v>103000</v>
      </c>
      <c r="C13" s="23">
        <v>1295.97</v>
      </c>
      <c r="D13" s="12">
        <f t="shared" si="0"/>
        <v>1.2582233009708739</v>
      </c>
      <c r="E13" s="3"/>
      <c r="F13" s="17"/>
      <c r="G13" s="17"/>
    </row>
    <row r="14" spans="1:7" s="19" customFormat="1" ht="12.75">
      <c r="A14" s="22" t="s">
        <v>16</v>
      </c>
      <c r="B14" s="23">
        <v>0</v>
      </c>
      <c r="C14" s="23">
        <v>0</v>
      </c>
      <c r="D14" s="12" t="e">
        <f>C14/B14*100</f>
        <v>#DIV/0!</v>
      </c>
      <c r="E14" s="6"/>
      <c r="F14" s="17"/>
      <c r="G14" s="17"/>
    </row>
    <row r="15" spans="1:7" s="19" customFormat="1" ht="12.75">
      <c r="A15" s="22" t="s">
        <v>65</v>
      </c>
      <c r="B15" s="23">
        <v>259000</v>
      </c>
      <c r="C15" s="23">
        <v>66769.93</v>
      </c>
      <c r="D15" s="12"/>
      <c r="E15" s="6"/>
      <c r="F15" s="17"/>
      <c r="G15" s="17"/>
    </row>
    <row r="16" spans="1:7" ht="12.75">
      <c r="A16" s="22" t="s">
        <v>57</v>
      </c>
      <c r="B16" s="23">
        <v>0</v>
      </c>
      <c r="C16" s="23">
        <v>0</v>
      </c>
      <c r="D16" s="12" t="e">
        <f t="shared" si="0"/>
        <v>#DIV/0!</v>
      </c>
      <c r="E16" s="3"/>
      <c r="F16" s="17"/>
      <c r="G16" s="17"/>
    </row>
    <row r="17" spans="1:7" s="19" customFormat="1" ht="36" customHeight="1">
      <c r="A17" s="22" t="s">
        <v>15</v>
      </c>
      <c r="B17" s="23">
        <v>207000</v>
      </c>
      <c r="C17" s="23">
        <v>22874.81</v>
      </c>
      <c r="D17" s="12">
        <f t="shared" si="0"/>
        <v>11.050632850241547</v>
      </c>
      <c r="E17" s="6"/>
      <c r="F17" s="17"/>
      <c r="G17" s="17"/>
    </row>
    <row r="18" spans="1:7" s="19" customFormat="1" ht="12.75">
      <c r="A18" s="22" t="s">
        <v>53</v>
      </c>
      <c r="B18" s="23">
        <v>0</v>
      </c>
      <c r="C18" s="23">
        <v>7550.01</v>
      </c>
      <c r="D18" s="12" t="e">
        <f t="shared" si="0"/>
        <v>#DIV/0!</v>
      </c>
      <c r="E18" s="6"/>
      <c r="F18" s="17"/>
      <c r="G18" s="17"/>
    </row>
    <row r="19" spans="1:7" s="19" customFormat="1" ht="12.75">
      <c r="A19" s="22" t="s">
        <v>55</v>
      </c>
      <c r="B19" s="23">
        <v>0</v>
      </c>
      <c r="C19" s="23">
        <v>0</v>
      </c>
      <c r="D19" s="12" t="e">
        <f t="shared" si="0"/>
        <v>#DIV/0!</v>
      </c>
      <c r="E19" s="6"/>
      <c r="F19" s="17"/>
      <c r="G19" s="17"/>
    </row>
    <row r="20" spans="1:7" s="19" customFormat="1" ht="12.75">
      <c r="A20" s="22" t="s">
        <v>56</v>
      </c>
      <c r="B20" s="23">
        <v>0</v>
      </c>
      <c r="C20" s="23">
        <v>0</v>
      </c>
      <c r="D20" s="12" t="e">
        <f t="shared" si="0"/>
        <v>#DIV/0!</v>
      </c>
      <c r="E20" s="6"/>
      <c r="F20" s="17"/>
      <c r="G20" s="17"/>
    </row>
    <row r="21" spans="1:7" s="19" customFormat="1" ht="12.75">
      <c r="A21" s="22" t="s">
        <v>75</v>
      </c>
      <c r="B21" s="23"/>
      <c r="C21" s="23">
        <v>0</v>
      </c>
      <c r="D21" s="12"/>
      <c r="E21" s="6"/>
      <c r="F21" s="17"/>
      <c r="G21" s="17"/>
    </row>
    <row r="22" spans="1:7" s="19" customFormat="1" ht="12.75">
      <c r="A22" s="22" t="s">
        <v>80</v>
      </c>
      <c r="B22" s="23"/>
      <c r="C22" s="23">
        <v>0</v>
      </c>
      <c r="D22" s="12"/>
      <c r="E22" s="6"/>
      <c r="F22" s="17"/>
      <c r="G22" s="17"/>
    </row>
    <row r="23" spans="1:7" s="19" customFormat="1" ht="12.75">
      <c r="A23" s="22" t="s">
        <v>63</v>
      </c>
      <c r="B23" s="23">
        <v>0</v>
      </c>
      <c r="C23" s="23">
        <v>0</v>
      </c>
      <c r="D23" s="12" t="e">
        <f t="shared" si="0"/>
        <v>#DIV/0!</v>
      </c>
      <c r="E23" s="6"/>
      <c r="F23" s="17"/>
      <c r="G23" s="17"/>
    </row>
    <row r="24" spans="1:7" s="19" customFormat="1" ht="12.75">
      <c r="A24" s="22" t="s">
        <v>60</v>
      </c>
      <c r="B24" s="23"/>
      <c r="C24" s="23">
        <v>0</v>
      </c>
      <c r="D24" s="12" t="e">
        <f t="shared" si="0"/>
        <v>#DIV/0!</v>
      </c>
      <c r="E24" s="6"/>
      <c r="F24" s="17"/>
      <c r="G24" s="17"/>
    </row>
    <row r="25" spans="1:7" s="19" customFormat="1" ht="12.75">
      <c r="A25" s="20" t="s">
        <v>17</v>
      </c>
      <c r="B25" s="23">
        <f>B27+B28+B29+B30</f>
        <v>2249466</v>
      </c>
      <c r="C25" s="23">
        <f>C27+C28+C29+C30</f>
        <v>414370.82</v>
      </c>
      <c r="D25" s="12">
        <f t="shared" si="0"/>
        <v>18.42085277127994</v>
      </c>
      <c r="E25" s="6"/>
      <c r="F25" s="17"/>
      <c r="G25" s="17"/>
    </row>
    <row r="26" spans="1:7" s="19" customFormat="1" ht="12.75">
      <c r="A26" s="22" t="s">
        <v>10</v>
      </c>
      <c r="B26" s="23"/>
      <c r="C26" s="23"/>
      <c r="D26" s="12"/>
      <c r="E26" s="6"/>
      <c r="F26" s="17"/>
      <c r="G26" s="17"/>
    </row>
    <row r="27" spans="1:7" s="19" customFormat="1" ht="12.75">
      <c r="A27" s="22" t="s">
        <v>18</v>
      </c>
      <c r="B27" s="23">
        <v>1270700</v>
      </c>
      <c r="C27" s="23">
        <v>317601</v>
      </c>
      <c r="D27" s="12">
        <f t="shared" si="0"/>
        <v>24.99417643818368</v>
      </c>
      <c r="E27" s="6"/>
      <c r="F27" s="17"/>
      <c r="G27" s="17"/>
    </row>
    <row r="28" spans="1:7" s="19" customFormat="1" ht="12.75">
      <c r="A28" s="22" t="s">
        <v>19</v>
      </c>
      <c r="B28" s="23">
        <v>978766</v>
      </c>
      <c r="C28" s="23">
        <v>96769.82</v>
      </c>
      <c r="D28" s="12">
        <f t="shared" si="0"/>
        <v>9.886920877921792</v>
      </c>
      <c r="E28" s="6"/>
      <c r="F28" s="17"/>
      <c r="G28" s="17"/>
    </row>
    <row r="29" spans="1:7" s="19" customFormat="1" ht="12.75">
      <c r="A29" s="22" t="s">
        <v>61</v>
      </c>
      <c r="B29" s="23">
        <v>0</v>
      </c>
      <c r="C29" s="23">
        <v>0</v>
      </c>
      <c r="D29" s="12" t="e">
        <f t="shared" si="0"/>
        <v>#DIV/0!</v>
      </c>
      <c r="E29" s="6"/>
      <c r="F29" s="17"/>
      <c r="G29" s="17"/>
    </row>
    <row r="30" spans="1:7" s="19" customFormat="1" ht="25.5">
      <c r="A30" s="22" t="s">
        <v>62</v>
      </c>
      <c r="B30" s="23">
        <v>0</v>
      </c>
      <c r="C30" s="23">
        <v>0</v>
      </c>
      <c r="D30" s="12" t="e">
        <f t="shared" si="0"/>
        <v>#DIV/0!</v>
      </c>
      <c r="E30" s="6"/>
      <c r="F30" s="17"/>
      <c r="G30" s="17"/>
    </row>
    <row r="31" spans="1:7" s="19" customFormat="1" ht="24" customHeight="1">
      <c r="A31" s="27" t="s">
        <v>1</v>
      </c>
      <c r="B31" s="21">
        <v>0</v>
      </c>
      <c r="C31" s="21">
        <v>0</v>
      </c>
      <c r="D31" s="3" t="e">
        <f t="shared" si="0"/>
        <v>#DIV/0!</v>
      </c>
      <c r="E31" s="6"/>
      <c r="F31" s="17"/>
      <c r="G31" s="17"/>
    </row>
    <row r="32" spans="1:7" ht="24" customHeight="1">
      <c r="A32" s="2" t="s">
        <v>20</v>
      </c>
      <c r="B32" s="4">
        <f>B34+B35+B36+B38+B39+B40+B42+B41+B37</f>
        <v>2864466</v>
      </c>
      <c r="C32" s="4">
        <f>C34+C35+C36+C38+C39+C40+C42+C41+C37</f>
        <v>364739.73</v>
      </c>
      <c r="D32" s="3">
        <f t="shared" si="0"/>
        <v>12.733253946808935</v>
      </c>
      <c r="E32" s="6" t="s">
        <v>8</v>
      </c>
      <c r="F32" s="17"/>
      <c r="G32" s="17"/>
    </row>
    <row r="33" spans="1:7" ht="12.75">
      <c r="A33" s="5" t="s">
        <v>10</v>
      </c>
      <c r="B33" s="21"/>
      <c r="C33" s="21"/>
      <c r="D33" s="3"/>
      <c r="E33" s="6"/>
      <c r="F33" s="17"/>
      <c r="G33" s="17"/>
    </row>
    <row r="34" spans="1:7" ht="22.5" customHeight="1">
      <c r="A34" s="7" t="s">
        <v>21</v>
      </c>
      <c r="B34" s="21">
        <v>1141600</v>
      </c>
      <c r="C34" s="21">
        <v>223535.52</v>
      </c>
      <c r="D34" s="3">
        <f t="shared" si="0"/>
        <v>19.580896986685353</v>
      </c>
      <c r="E34" s="6" t="s">
        <v>8</v>
      </c>
      <c r="F34" s="17"/>
      <c r="G34" s="17"/>
    </row>
    <row r="35" spans="1:7" ht="22.5" customHeight="1">
      <c r="A35" s="7" t="s">
        <v>22</v>
      </c>
      <c r="B35" s="21">
        <v>94824</v>
      </c>
      <c r="C35" s="21">
        <v>16467.82</v>
      </c>
      <c r="D35" s="3">
        <f t="shared" si="0"/>
        <v>17.366721505104195</v>
      </c>
      <c r="E35" s="6" t="s">
        <v>8</v>
      </c>
      <c r="F35" s="17"/>
      <c r="G35" s="17"/>
    </row>
    <row r="36" spans="1:7" ht="22.5" customHeight="1">
      <c r="A36" s="28" t="s">
        <v>23</v>
      </c>
      <c r="B36" s="21">
        <v>3000</v>
      </c>
      <c r="C36" s="21">
        <v>0</v>
      </c>
      <c r="D36" s="3">
        <f t="shared" si="0"/>
        <v>0</v>
      </c>
      <c r="E36" s="6" t="s">
        <v>8</v>
      </c>
      <c r="F36" s="17"/>
      <c r="G36" s="17"/>
    </row>
    <row r="37" spans="1:7" ht="24.75" customHeight="1">
      <c r="A37" s="28" t="s">
        <v>51</v>
      </c>
      <c r="B37" s="21">
        <v>1172900</v>
      </c>
      <c r="C37" s="21">
        <v>90110.34</v>
      </c>
      <c r="D37" s="3"/>
      <c r="E37" s="6" t="s">
        <v>8</v>
      </c>
      <c r="F37" s="17"/>
      <c r="G37" s="17"/>
    </row>
    <row r="38" spans="1:7" ht="24" customHeight="1">
      <c r="A38" s="28" t="s">
        <v>24</v>
      </c>
      <c r="B38" s="21">
        <v>205642</v>
      </c>
      <c r="C38" s="21">
        <v>16275</v>
      </c>
      <c r="D38" s="3">
        <f t="shared" si="0"/>
        <v>7.914239309090555</v>
      </c>
      <c r="E38" s="6" t="s">
        <v>8</v>
      </c>
      <c r="F38" s="17"/>
      <c r="G38" s="17"/>
    </row>
    <row r="39" spans="1:7" ht="12.75">
      <c r="A39" s="28" t="s">
        <v>25</v>
      </c>
      <c r="B39" s="21">
        <v>0</v>
      </c>
      <c r="C39" s="21">
        <v>0</v>
      </c>
      <c r="D39" s="3" t="e">
        <f t="shared" si="0"/>
        <v>#DIV/0!</v>
      </c>
      <c r="E39" s="24"/>
      <c r="F39" s="17"/>
      <c r="G39" s="17"/>
    </row>
    <row r="40" spans="1:7" ht="23.25" customHeight="1">
      <c r="A40" s="28" t="s">
        <v>58</v>
      </c>
      <c r="B40" s="21">
        <v>226500</v>
      </c>
      <c r="C40" s="21">
        <v>15351.05</v>
      </c>
      <c r="D40" s="3">
        <f t="shared" si="0"/>
        <v>6.777505518763796</v>
      </c>
      <c r="E40" s="6" t="s">
        <v>8</v>
      </c>
      <c r="F40" s="17"/>
      <c r="G40" s="17"/>
    </row>
    <row r="41" spans="1:7" ht="23.25" customHeight="1">
      <c r="A41" s="28" t="s">
        <v>26</v>
      </c>
      <c r="B41" s="21">
        <v>0</v>
      </c>
      <c r="C41" s="21">
        <v>0</v>
      </c>
      <c r="D41" s="3" t="e">
        <f>C41/B41*100</f>
        <v>#DIV/0!</v>
      </c>
      <c r="E41" s="6" t="s">
        <v>8</v>
      </c>
      <c r="F41" s="17"/>
      <c r="G41" s="17"/>
    </row>
    <row r="42" spans="1:7" ht="23.25" customHeight="1">
      <c r="A42" s="28" t="s">
        <v>59</v>
      </c>
      <c r="B42" s="21">
        <v>20000</v>
      </c>
      <c r="C42" s="21">
        <v>3000</v>
      </c>
      <c r="D42" s="3">
        <f t="shared" si="0"/>
        <v>15</v>
      </c>
      <c r="E42" s="6" t="s">
        <v>8</v>
      </c>
      <c r="F42" s="17"/>
      <c r="G42" s="17"/>
    </row>
    <row r="43" spans="1:7" ht="23.25" customHeight="1">
      <c r="A43" s="28" t="s">
        <v>27</v>
      </c>
      <c r="B43" s="21">
        <f>B32</f>
        <v>2864466</v>
      </c>
      <c r="C43" s="21">
        <f>C32</f>
        <v>364739.73</v>
      </c>
      <c r="D43" s="3">
        <f t="shared" si="0"/>
        <v>12.733253946808935</v>
      </c>
      <c r="E43" s="6" t="s">
        <v>8</v>
      </c>
      <c r="F43" s="17"/>
      <c r="G43" s="17"/>
    </row>
    <row r="44" spans="1:7" ht="12.75">
      <c r="A44" s="22" t="s">
        <v>10</v>
      </c>
      <c r="B44" s="23"/>
      <c r="C44" s="23"/>
      <c r="D44" s="3"/>
      <c r="E44" s="24"/>
      <c r="F44" s="17"/>
      <c r="G44" s="17"/>
    </row>
    <row r="45" spans="1:7" ht="12.75">
      <c r="A45" s="5" t="s">
        <v>28</v>
      </c>
      <c r="B45" s="4">
        <f>B43-B46</f>
        <v>2864466</v>
      </c>
      <c r="C45" s="4">
        <f>C43-C46</f>
        <v>364739.73</v>
      </c>
      <c r="D45" s="6">
        <f t="shared" si="0"/>
        <v>12.733253946808935</v>
      </c>
      <c r="E45" s="3"/>
      <c r="F45" s="17"/>
      <c r="G45" s="17"/>
    </row>
    <row r="46" spans="1:7" ht="12.75">
      <c r="A46" s="5" t="s">
        <v>54</v>
      </c>
      <c r="B46" s="4"/>
      <c r="C46" s="4">
        <v>0</v>
      </c>
      <c r="D46" s="6" t="e">
        <f t="shared" si="0"/>
        <v>#DIV/0!</v>
      </c>
      <c r="E46" s="3"/>
      <c r="F46" s="17"/>
      <c r="G46" s="17"/>
    </row>
    <row r="47" spans="1:7" ht="49.5" customHeight="1">
      <c r="A47" s="5" t="s">
        <v>64</v>
      </c>
      <c r="B47" s="21">
        <f>B5-B32</f>
        <v>0</v>
      </c>
      <c r="C47" s="21">
        <f>C5-C32</f>
        <v>152785.65000000002</v>
      </c>
      <c r="D47" s="3">
        <v>0</v>
      </c>
      <c r="E47" s="6" t="s">
        <v>36</v>
      </c>
      <c r="F47" s="17"/>
      <c r="G47" s="17"/>
    </row>
    <row r="48" spans="1:7" ht="12.75">
      <c r="A48" s="5" t="s">
        <v>29</v>
      </c>
      <c r="B48" s="21">
        <v>0</v>
      </c>
      <c r="C48" s="21">
        <v>0</v>
      </c>
      <c r="D48" s="6">
        <v>0</v>
      </c>
      <c r="E48" s="6"/>
      <c r="F48" s="17"/>
      <c r="G48" s="17"/>
    </row>
    <row r="49" spans="1:7" s="19" customFormat="1" ht="12.75">
      <c r="A49" s="5" t="s">
        <v>30</v>
      </c>
      <c r="B49" s="21">
        <v>0</v>
      </c>
      <c r="C49" s="21">
        <v>0</v>
      </c>
      <c r="D49" s="6">
        <v>0</v>
      </c>
      <c r="E49" s="3"/>
      <c r="F49" s="18"/>
      <c r="G49" s="18"/>
    </row>
    <row r="50" spans="1:7" ht="12.75">
      <c r="A50" s="22" t="s">
        <v>31</v>
      </c>
      <c r="B50" s="23">
        <v>0</v>
      </c>
      <c r="C50" s="23">
        <v>0</v>
      </c>
      <c r="D50" s="6">
        <v>0</v>
      </c>
      <c r="E50" s="12"/>
      <c r="F50" s="17"/>
      <c r="G50" s="17"/>
    </row>
    <row r="51" spans="1:7" ht="25.5">
      <c r="A51" s="22" t="s">
        <v>32</v>
      </c>
      <c r="B51" s="23">
        <v>0</v>
      </c>
      <c r="C51" s="29">
        <v>0</v>
      </c>
      <c r="D51" s="6">
        <v>0</v>
      </c>
      <c r="E51" s="24"/>
      <c r="F51" s="17"/>
      <c r="G51" s="17"/>
    </row>
    <row r="52" spans="1:7" ht="12.75">
      <c r="A52" s="22" t="s">
        <v>33</v>
      </c>
      <c r="B52" s="23">
        <v>0</v>
      </c>
      <c r="C52" s="29">
        <v>0</v>
      </c>
      <c r="D52" s="6">
        <v>0</v>
      </c>
      <c r="E52" s="24"/>
      <c r="F52" s="17"/>
      <c r="G52" s="17"/>
    </row>
    <row r="53" spans="1:7" ht="12.75">
      <c r="A53" s="22" t="s">
        <v>10</v>
      </c>
      <c r="B53" s="21">
        <v>0</v>
      </c>
      <c r="C53" s="30">
        <v>0</v>
      </c>
      <c r="D53" s="6">
        <v>0</v>
      </c>
      <c r="E53" s="12"/>
      <c r="F53" s="17"/>
      <c r="G53" s="17"/>
    </row>
    <row r="54" spans="1:7" ht="12.75">
      <c r="A54" s="22" t="s">
        <v>34</v>
      </c>
      <c r="B54" s="21">
        <v>0</v>
      </c>
      <c r="C54" s="30">
        <v>0</v>
      </c>
      <c r="D54" s="6">
        <v>0</v>
      </c>
      <c r="E54" s="24"/>
      <c r="F54" s="17"/>
      <c r="G54" s="17"/>
    </row>
    <row r="55" spans="1:7" ht="12.75">
      <c r="A55" s="22" t="s">
        <v>35</v>
      </c>
      <c r="B55" s="21">
        <v>0</v>
      </c>
      <c r="C55" s="30">
        <v>0</v>
      </c>
      <c r="D55" s="6">
        <v>0</v>
      </c>
      <c r="E55" s="12"/>
      <c r="F55" s="17"/>
      <c r="G55" s="17"/>
    </row>
    <row r="56" spans="1:7" ht="48" customHeight="1">
      <c r="A56" s="22" t="s">
        <v>37</v>
      </c>
      <c r="B56" s="23">
        <v>0</v>
      </c>
      <c r="C56" s="29">
        <v>0</v>
      </c>
      <c r="D56" s="6">
        <v>0</v>
      </c>
      <c r="E56" s="6" t="s">
        <v>36</v>
      </c>
      <c r="F56" s="17"/>
      <c r="G56" s="17"/>
    </row>
    <row r="57" spans="1:7" ht="25.5">
      <c r="A57" s="22" t="s">
        <v>38</v>
      </c>
      <c r="B57" s="23">
        <v>0</v>
      </c>
      <c r="C57" s="29">
        <v>0</v>
      </c>
      <c r="D57" s="6">
        <v>0</v>
      </c>
      <c r="E57" s="6" t="s">
        <v>39</v>
      </c>
      <c r="F57" s="17"/>
      <c r="G57" s="17"/>
    </row>
    <row r="58" spans="1:7" ht="38.25">
      <c r="A58" s="22" t="s">
        <v>40</v>
      </c>
      <c r="B58" s="23">
        <v>0</v>
      </c>
      <c r="C58" s="29">
        <v>0</v>
      </c>
      <c r="D58" s="6">
        <v>0</v>
      </c>
      <c r="E58" s="6" t="s">
        <v>41</v>
      </c>
      <c r="F58" s="17"/>
      <c r="G58" s="17"/>
    </row>
    <row r="59" spans="1:7" ht="49.5" customHeight="1">
      <c r="A59" s="22" t="s">
        <v>42</v>
      </c>
      <c r="B59" s="23">
        <v>0</v>
      </c>
      <c r="C59" s="29">
        <v>0</v>
      </c>
      <c r="D59" s="6">
        <v>0</v>
      </c>
      <c r="E59" s="6" t="s">
        <v>41</v>
      </c>
      <c r="F59" s="17"/>
      <c r="G59" s="17"/>
    </row>
    <row r="60" spans="1:7" ht="24.75" customHeight="1">
      <c r="A60" s="22" t="s">
        <v>43</v>
      </c>
      <c r="B60" s="23">
        <v>0</v>
      </c>
      <c r="C60" s="29">
        <v>0</v>
      </c>
      <c r="D60" s="6">
        <v>0</v>
      </c>
      <c r="E60" s="6" t="s">
        <v>44</v>
      </c>
      <c r="F60" s="17"/>
      <c r="G60" s="17"/>
    </row>
    <row r="61" spans="1:7" ht="33.75" customHeight="1">
      <c r="A61" s="22" t="s">
        <v>45</v>
      </c>
      <c r="B61" s="23">
        <v>0</v>
      </c>
      <c r="C61" s="29">
        <v>0</v>
      </c>
      <c r="D61" s="6">
        <v>0</v>
      </c>
      <c r="E61" s="6" t="s">
        <v>46</v>
      </c>
      <c r="F61" s="17"/>
      <c r="G61" s="17"/>
    </row>
    <row r="62" spans="1:7" ht="34.5" customHeight="1">
      <c r="A62" s="22" t="s">
        <v>47</v>
      </c>
      <c r="B62" s="23">
        <v>0</v>
      </c>
      <c r="C62" s="29">
        <v>0</v>
      </c>
      <c r="D62" s="6">
        <v>0</v>
      </c>
      <c r="E62" s="6" t="s">
        <v>48</v>
      </c>
      <c r="F62" s="17"/>
      <c r="G62" s="17"/>
    </row>
    <row r="63" spans="1:7" ht="22.5" customHeight="1">
      <c r="A63" s="22" t="s">
        <v>49</v>
      </c>
      <c r="B63" s="23">
        <v>0</v>
      </c>
      <c r="C63" s="29">
        <v>0</v>
      </c>
      <c r="D63" s="6">
        <v>0</v>
      </c>
      <c r="E63" s="6" t="s">
        <v>48</v>
      </c>
      <c r="F63" s="17"/>
      <c r="G63" s="17"/>
    </row>
    <row r="64" spans="1:7" ht="13.5" customHeight="1">
      <c r="A64" s="46"/>
      <c r="B64" s="47"/>
      <c r="C64" s="48"/>
      <c r="D64" s="49"/>
      <c r="E64" s="49"/>
      <c r="F64" s="17"/>
      <c r="G64" s="17"/>
    </row>
    <row r="65" spans="1:7" ht="12.75">
      <c r="A65" s="45" t="s">
        <v>68</v>
      </c>
      <c r="B65" s="54" t="s">
        <v>81</v>
      </c>
      <c r="C65" s="54"/>
      <c r="D65" s="54"/>
      <c r="E65" s="34"/>
      <c r="F65" s="17"/>
      <c r="G65" s="17"/>
    </row>
    <row r="66" spans="1:7" ht="12.75">
      <c r="A66" s="35"/>
      <c r="B66" s="32"/>
      <c r="C66" s="33"/>
      <c r="D66" s="34"/>
      <c r="E66" s="34"/>
      <c r="F66" s="17"/>
      <c r="G66" s="17"/>
    </row>
    <row r="67" spans="1:7" ht="12.75">
      <c r="A67" s="45" t="s">
        <v>82</v>
      </c>
      <c r="B67" s="54" t="s">
        <v>70</v>
      </c>
      <c r="C67" s="54"/>
      <c r="D67" s="54"/>
      <c r="E67" s="34"/>
      <c r="F67" s="17"/>
      <c r="G67" s="17"/>
    </row>
    <row r="68" spans="1:7" ht="12.75">
      <c r="A68" s="35"/>
      <c r="B68" s="32"/>
      <c r="C68" s="33"/>
      <c r="D68" s="34"/>
      <c r="E68" s="34"/>
      <c r="F68" s="17"/>
      <c r="G68" s="17"/>
    </row>
    <row r="69" spans="1:7" ht="12.75">
      <c r="A69" s="31"/>
      <c r="B69" s="32"/>
      <c r="C69" s="33"/>
      <c r="D69" s="34"/>
      <c r="E69" s="34"/>
      <c r="F69" s="17"/>
      <c r="G69" s="17"/>
    </row>
    <row r="70" spans="1:7" ht="12.75">
      <c r="A70" s="31"/>
      <c r="B70" s="32"/>
      <c r="C70" s="33"/>
      <c r="D70" s="34"/>
      <c r="E70" s="34"/>
      <c r="F70" s="17"/>
      <c r="G70" s="17"/>
    </row>
    <row r="71" spans="1:7" ht="12.75">
      <c r="A71" s="36"/>
      <c r="B71" s="34"/>
      <c r="C71" s="34"/>
      <c r="D71" s="34"/>
      <c r="E71" s="34"/>
      <c r="F71" s="17"/>
      <c r="G71" s="17"/>
    </row>
    <row r="72" spans="1:7" ht="12.75">
      <c r="A72" s="36"/>
      <c r="B72" s="34"/>
      <c r="C72" s="34"/>
      <c r="D72" s="34"/>
      <c r="E72" s="34"/>
      <c r="F72" s="17"/>
      <c r="G72" s="17"/>
    </row>
    <row r="73" spans="1:7" ht="12.75">
      <c r="A73" s="36"/>
      <c r="B73" s="37"/>
      <c r="C73" s="37"/>
      <c r="D73" s="34"/>
      <c r="E73" s="34"/>
      <c r="F73" s="17"/>
      <c r="G73" s="17"/>
    </row>
    <row r="74" spans="1:7" ht="12.75">
      <c r="A74" s="36"/>
      <c r="B74" s="37"/>
      <c r="C74" s="37"/>
      <c r="D74" s="37"/>
      <c r="E74" s="37"/>
      <c r="F74" s="17"/>
      <c r="G74" s="17"/>
    </row>
    <row r="75" spans="1:7" ht="12.75">
      <c r="A75" s="38"/>
      <c r="B75" s="39"/>
      <c r="C75" s="39"/>
      <c r="D75" s="39"/>
      <c r="E75" s="39"/>
      <c r="F75" s="17"/>
      <c r="G75" s="17"/>
    </row>
    <row r="76" spans="1:7" ht="12.75">
      <c r="A76" s="40"/>
      <c r="B76" s="17"/>
      <c r="C76" s="17"/>
      <c r="D76" s="17"/>
      <c r="E76" s="17"/>
      <c r="F76" s="17"/>
      <c r="G76" s="17"/>
    </row>
    <row r="77" spans="1:4" ht="12.75">
      <c r="A77" s="51"/>
      <c r="B77" s="52"/>
      <c r="C77" s="52"/>
      <c r="D77" s="52"/>
    </row>
  </sheetData>
  <sheetProtection/>
  <mergeCells count="5">
    <mergeCell ref="A77:D77"/>
    <mergeCell ref="A2:E2"/>
    <mergeCell ref="A1:E1"/>
    <mergeCell ref="B65:D65"/>
    <mergeCell ref="B67:D67"/>
  </mergeCells>
  <printOptions/>
  <pageMargins left="0.98" right="0" top="0.15748031496062992" bottom="0" header="0.16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User</cp:lastModifiedBy>
  <cp:lastPrinted>2021-04-20T06:33:28Z</cp:lastPrinted>
  <dcterms:created xsi:type="dcterms:W3CDTF">2008-11-10T05:44:55Z</dcterms:created>
  <dcterms:modified xsi:type="dcterms:W3CDTF">2022-04-11T06:28:59Z</dcterms:modified>
  <cp:category/>
  <cp:version/>
  <cp:contentType/>
  <cp:contentStatus/>
</cp:coreProperties>
</file>