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4940" windowHeight="8205" activeTab="0"/>
  </bookViews>
  <sheets>
    <sheet name="тарифы хвс во" sheetId="1" r:id="rId1"/>
  </sheets>
  <definedNames>
    <definedName name="_xlnm._FilterDatabase" localSheetId="0" hidden="1">'тарифы хвс во'!$A$5:$N$157</definedName>
    <definedName name="_xlnm.Print_Titles" localSheetId="0">'тарифы хвс во'!$3:$5</definedName>
    <definedName name="_xlnm.Print_Area" localSheetId="0">'тарифы хвс во'!$A$1:$N$159</definedName>
  </definedNames>
  <calcPr fullCalcOnLoad="1"/>
</workbook>
</file>

<file path=xl/sharedStrings.xml><?xml version="1.0" encoding="utf-8"?>
<sst xmlns="http://schemas.openxmlformats.org/spreadsheetml/2006/main" count="246" uniqueCount="115">
  <si>
    <t>№ п/п</t>
  </si>
  <si>
    <t>Наименование района (города)/ 
предприятия Чувашской Республики</t>
  </si>
  <si>
    <t>Рост (снижение) в %</t>
  </si>
  <si>
    <t>Вурнарский район</t>
  </si>
  <si>
    <t>Козловский район</t>
  </si>
  <si>
    <t>Комсомольский район</t>
  </si>
  <si>
    <t>Красноармейский район</t>
  </si>
  <si>
    <t>Мариинско-Посадский район</t>
  </si>
  <si>
    <t>Моргаушский район</t>
  </si>
  <si>
    <t>Порецкий район</t>
  </si>
  <si>
    <t>Урмарский район</t>
  </si>
  <si>
    <t>Цивильский район</t>
  </si>
  <si>
    <t>Чебоксарский район</t>
  </si>
  <si>
    <t>Шемуршинский район</t>
  </si>
  <si>
    <t>Яльчикский район</t>
  </si>
  <si>
    <t>город Алатырь</t>
  </si>
  <si>
    <t>город Канаш</t>
  </si>
  <si>
    <t>город Новочебоксарск</t>
  </si>
  <si>
    <t>город Чебоксары</t>
  </si>
  <si>
    <t>город Шумерля</t>
  </si>
  <si>
    <t>-</t>
  </si>
  <si>
    <t>Янтиковский район</t>
  </si>
  <si>
    <t xml:space="preserve">Общество с ограниченной ответственностью  «Спутник-1» </t>
  </si>
  <si>
    <t>Канашский район</t>
  </si>
  <si>
    <t>Действующий тариф</t>
  </si>
  <si>
    <t>Аликовский район</t>
  </si>
  <si>
    <t>Батыревский район</t>
  </si>
  <si>
    <t>ООО «Чистое село»</t>
  </si>
  <si>
    <t>БУ ЧР  «Калининский психоневрологический интернат» Минздравсоцразвития Чувашской Республики</t>
  </si>
  <si>
    <t>Ибресинский район</t>
  </si>
  <si>
    <t>КФХ Тимофеев Н.В.</t>
  </si>
  <si>
    <t>ФКУ ИК-9 УФСИН России по Чувашской Республики</t>
  </si>
  <si>
    <t>ООО «Теплоэнергосеть» Кугеськое сельское поселение</t>
  </si>
  <si>
    <t>ОАО «Газпром газораспределение Чебоксары» (санаторий «Волга»)</t>
  </si>
  <si>
    <t xml:space="preserve">ООО «Ремстройгрупп» </t>
  </si>
  <si>
    <t>ООО «Красное Сормово»</t>
  </si>
  <si>
    <t>АО «Моргаушавтотехсервис»</t>
  </si>
  <si>
    <t>МАУ «Опытный» Опытного сельского поселения</t>
  </si>
  <si>
    <t>МУП ЖКХ «Чурачики »</t>
  </si>
  <si>
    <t>МУП ЖКХ «Ишлейское»</t>
  </si>
  <si>
    <t>ООО фирма «Вега»</t>
  </si>
  <si>
    <t>ООО «Санаторий Волжские зори»</t>
  </si>
  <si>
    <t>ОАО «ПМК-8»</t>
  </si>
  <si>
    <t>Ядринское МПП ЖКХ</t>
  </si>
  <si>
    <t>Ядринский район</t>
  </si>
  <si>
    <t>МУП  «Водоканал» города Алатыря Чувашской Республики</t>
  </si>
  <si>
    <t>ОАО «Санаторий Чувашия»</t>
  </si>
  <si>
    <t>МУП «Коммунальные сети города Новочебоксарска»</t>
  </si>
  <si>
    <t>ООО ЖКХ</t>
  </si>
  <si>
    <t>ОАО «Чувашский бройлер»</t>
  </si>
  <si>
    <t>ОАО «Коммунальник»</t>
  </si>
  <si>
    <t>ОАО «Химпром»</t>
  </si>
  <si>
    <t>ООО «СУОР»</t>
  </si>
  <si>
    <t>ООО «АКВА»</t>
  </si>
  <si>
    <t>МУП ЖКХ «Моргаушское» Моргаушское сельское поселение</t>
  </si>
  <si>
    <t>МУП ЖКХ «Моргаушское» Большесундырское сельское поселение, Москакасинское сельское поселение</t>
  </si>
  <si>
    <t>ООО  «Коммунальный сервис»</t>
  </si>
  <si>
    <t xml:space="preserve">МУП ЖКХ Красноармейского района </t>
  </si>
  <si>
    <t>ООО «Коммунальник»</t>
  </si>
  <si>
    <t>ГУП Чувашской Республики «БОС» Минстроя Чувашии</t>
  </si>
  <si>
    <t>ФКУ «Исправительная колония № 5» УФСИН по Чувашской Республике-Чувашии</t>
  </si>
  <si>
    <t>МУП «Коммунальные сети города Новочебоксарска» (техническая вода)</t>
  </si>
  <si>
    <t>ООО «ИЗВА»</t>
  </si>
  <si>
    <t>ООО  «Управляющая компания»</t>
  </si>
  <si>
    <t>МП "ДЕЗ ЖКХ Ибресинского района"</t>
  </si>
  <si>
    <t>ООО "Каналсеть+"</t>
  </si>
  <si>
    <t>МУП "ЖКХ Козловского района"</t>
  </si>
  <si>
    <t>ООО «Вител 11»</t>
  </si>
  <si>
    <t>МУП ЖКУ Мариинско-Посадского городского поселения Мариинско-Посадского района</t>
  </si>
  <si>
    <t>МУП ЖКУ Шоршелского селького поселения Мариинско-Посадского района</t>
  </si>
  <si>
    <t>АУ "Новая жизнь"</t>
  </si>
  <si>
    <t>ПАО "Т Плюс" (техническая вода)</t>
  </si>
  <si>
    <t>МУП «Водоканал» муниципального образования г. Канаш ЧР</t>
  </si>
  <si>
    <t>МУП «Каналсеть» муниципального образования г. Канаш ЧР</t>
  </si>
  <si>
    <t>МУП "ЖКХ "Атлашевское"</t>
  </si>
  <si>
    <t>без НДС</t>
  </si>
  <si>
    <t>с НДС</t>
  </si>
  <si>
    <t>без доп НДС</t>
  </si>
  <si>
    <t>Красночетайский район</t>
  </si>
  <si>
    <t>МП по МТС "Красночетайскагропромснаб"</t>
  </si>
  <si>
    <t>АО «Водоканал»</t>
  </si>
  <si>
    <t>МУП «ОПЖКХ» Порецкого района</t>
  </si>
  <si>
    <t>ПАО "Т Плюс" (Транспортировка)</t>
  </si>
  <si>
    <t>ФКУ"Исправительна колония №5№УФСИН по Чувашской Республике-Чувашии транспортировка</t>
  </si>
  <si>
    <t xml:space="preserve">АО"Чебоксарское ПО им. В. И. Чапаева" (транспортировка) </t>
  </si>
  <si>
    <t>АО "Водоканал" транспортировка</t>
  </si>
  <si>
    <t>Горьковская дирекция по тепловодоснабжениию структурное подразделение Центральной дирекции по тепловодоснабжению филиала ОАО "РЖД"</t>
  </si>
  <si>
    <t>без доп. НДС</t>
  </si>
  <si>
    <t>без доп НДС нас.</t>
  </si>
  <si>
    <t>Горьковская дирекция по тепловодоснабжениию структурное подразделение Центральной дирекции по тепловодоснабжению филиала ОАО "РЖД" (транспортировка)</t>
  </si>
  <si>
    <t>МУП "ЖКХ "Вурман-Сюктерское"</t>
  </si>
  <si>
    <t>МУП "ЖКХ "Катрасьское"</t>
  </si>
  <si>
    <t>ПАО "ФГК-Русгидро" (транспортировка)</t>
  </si>
  <si>
    <t>без НДс</t>
  </si>
  <si>
    <t>ООО "СУОР" (транспортировка)</t>
  </si>
  <si>
    <t>ООО "АКВАСТРОЙ"</t>
  </si>
  <si>
    <t>без  НДС</t>
  </si>
  <si>
    <t>МУП Урмарского района "Урмарытеплосеть"</t>
  </si>
  <si>
    <t>Средневзвешанный тариф, Предложение организации</t>
  </si>
  <si>
    <t>МУП УК г. Цивильск Цивильское гп</t>
  </si>
  <si>
    <t>ООО "Вител"</t>
  </si>
  <si>
    <t>ООО "Карина"</t>
  </si>
  <si>
    <t>МУП «Чистая вода"</t>
  </si>
  <si>
    <t>Действующий тариф на 31.12.2021 г.</t>
  </si>
  <si>
    <t>01.01.2022 г. - 30.06.2022 г.</t>
  </si>
  <si>
    <t>01.07.2022 г. - 31.12.2022 г.</t>
  </si>
  <si>
    <t xml:space="preserve">01.01.2022 к 31.12.2021 г </t>
  </si>
  <si>
    <t>01.07.2022 к 01.01.2021 г</t>
  </si>
  <si>
    <t>ООО "Водоканал+"</t>
  </si>
  <si>
    <t>*-для потребителей, получающих услугу холодного водоснабжения с использованием объектов водоснабжения, находящихся в д. Ураево-Магазь, д. Липово, д. Томакасы, д. Кодеркасы, д. Алымкасы Атлашевского сельского поселения, переданных муниципальному унитарному предприятию «Жилищно-коммунальное хозяйство «Атлашевское» по договору на право хозяйственного ведения муниципальным имуществом от 22 октября 2019 г., заключенному с администрацией Атлашевского сельского поселения Чебоксарского района Чувашской Республики</t>
  </si>
  <si>
    <t>МУП "ЖКХ "Атлашевское" *</t>
  </si>
  <si>
    <t>Динамика изменения тарифов на услуги водоснабжения и водоотведения в 2022 году по Чувашской Республике, руб./1 куб. метр.</t>
  </si>
  <si>
    <t>ООО УК "Управдом" (техническая вода)</t>
  </si>
  <si>
    <t>Холодное водоснабжение</t>
  </si>
  <si>
    <t>Водоотведение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</si>
</sst>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00%"/>
    <numFmt numFmtId="178" formatCode="[$-FC19]d\ mmmm\ yyyy\ &quot;г.&quot;"/>
    <numFmt numFmtId="179" formatCode="0.0"/>
    <numFmt numFmtId="180" formatCode="0.000"/>
    <numFmt numFmtId="181" formatCode="#,##0.0000"/>
    <numFmt numFmtId="182" formatCode="#,##0.000"/>
    <numFmt numFmtId="183" formatCode="0.0000"/>
    <numFmt numFmtId="184" formatCode="#,##0.0"/>
    <numFmt numFmtId="185" formatCode="_-* #,##0.00[$€-1]_-;\-* #,##0.00[$€-1]_-;_-* &quot;-&quot;??[$€-1]_-"/>
    <numFmt numFmtId="186" formatCode="&quot;$&quot;#,##0_);[Red]\(&quot;$&quot;#,##0\)"/>
    <numFmt numFmtId="187" formatCode="0.00000"/>
    <numFmt numFmtId="188" formatCode="0.0000000"/>
    <numFmt numFmtId="189" formatCode="0.000000"/>
    <numFmt numFmtId="190" formatCode="0.000000000"/>
    <numFmt numFmtId="191" formatCode="0.00000000"/>
    <numFmt numFmtId="192" formatCode="#,##0.00000"/>
    <numFmt numFmtId="193" formatCode="#,##0.000000"/>
  </numFmts>
  <fonts count="8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9"/>
      <name val="Arial"/>
      <family val="2"/>
    </font>
    <font>
      <sz val="11"/>
      <name val="Tahoma"/>
      <family val="2"/>
    </font>
    <font>
      <sz val="9"/>
      <name val="Tahoma"/>
      <family val="2"/>
    </font>
    <font>
      <sz val="8"/>
      <color indexed="11"/>
      <name val="Tahoma"/>
      <family val="2"/>
    </font>
    <font>
      <sz val="10"/>
      <name val="Tahoma"/>
      <family val="2"/>
    </font>
    <font>
      <sz val="13"/>
      <name val="Tahoma"/>
      <family val="2"/>
    </font>
    <font>
      <b/>
      <sz val="10"/>
      <color indexed="62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0"/>
      <name val="MS Sans Serif"/>
      <family val="2"/>
    </font>
    <font>
      <sz val="9"/>
      <color indexed="11"/>
      <name val="Tahoma"/>
      <family val="2"/>
    </font>
    <font>
      <sz val="10"/>
      <name val="Helv"/>
      <family val="0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u val="single"/>
      <sz val="9"/>
      <color indexed="6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9"/>
      <color rgb="FF333399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2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0">
      <alignment/>
      <protection/>
    </xf>
    <xf numFmtId="185" fontId="33" fillId="0" borderId="0">
      <alignment/>
      <protection/>
    </xf>
    <xf numFmtId="0" fontId="33" fillId="0" borderId="0">
      <alignment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38" fontId="4" fillId="0" borderId="0">
      <alignment vertical="top"/>
      <protection/>
    </xf>
    <xf numFmtId="0" fontId="5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9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9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9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9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59" fillId="15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5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59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59" fillId="19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0" fillId="2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60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0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60" fillId="2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60" fillId="2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8" fillId="28" borderId="1" applyNumberFormat="0" applyAlignment="0">
      <protection/>
    </xf>
    <xf numFmtId="0" fontId="28" fillId="28" borderId="1" applyNumberFormat="0" applyAlignment="0">
      <protection/>
    </xf>
    <xf numFmtId="0" fontId="26" fillId="0" borderId="1" applyNumberFormat="0" applyAlignment="0">
      <protection locked="0"/>
    </xf>
    <xf numFmtId="0" fontId="26" fillId="0" borderId="1" applyNumberFormat="0" applyAlignment="0">
      <protection locked="0"/>
    </xf>
    <xf numFmtId="186" fontId="31" fillId="0" borderId="0" applyFont="0" applyFill="0" applyBorder="0" applyAlignment="0" applyProtection="0"/>
    <xf numFmtId="3" fontId="34" fillId="0" borderId="0" applyFont="0" applyFill="0" applyBorder="0" applyAlignment="0" applyProtection="0"/>
    <xf numFmtId="184" fontId="24" fillId="29" borderId="0">
      <alignment/>
      <protection locked="0"/>
    </xf>
    <xf numFmtId="0" fontId="34" fillId="0" borderId="0" applyFill="0" applyBorder="0" applyProtection="0">
      <alignment vertical="center"/>
    </xf>
    <xf numFmtId="182" fontId="24" fillId="29" borderId="0">
      <alignment/>
      <protection locked="0"/>
    </xf>
    <xf numFmtId="181" fontId="24" fillId="29" borderId="0">
      <alignment/>
      <protection locked="0"/>
    </xf>
    <xf numFmtId="0" fontId="26" fillId="3" borderId="1" applyAlignment="0">
      <protection/>
    </xf>
    <xf numFmtId="0" fontId="35" fillId="0" borderId="0" applyNumberFormat="0" applyFill="0" applyBorder="0" applyAlignment="0" applyProtection="0"/>
    <xf numFmtId="0" fontId="26" fillId="7" borderId="1" applyNumberFormat="0" applyAlignment="0">
      <protection/>
    </xf>
    <xf numFmtId="0" fontId="26" fillId="25" borderId="1" applyNumberFormat="0" applyAlignment="0">
      <protection/>
    </xf>
    <xf numFmtId="0" fontId="26" fillId="25" borderId="1" applyNumberFormat="0" applyAlignment="0">
      <protection/>
    </xf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4" fillId="0" borderId="0" applyFill="0" applyBorder="0" applyProtection="0">
      <alignment vertical="center"/>
    </xf>
    <xf numFmtId="0" fontId="34" fillId="0" borderId="0" applyFill="0" applyBorder="0" applyProtection="0">
      <alignment vertical="center"/>
    </xf>
    <xf numFmtId="0" fontId="27" fillId="30" borderId="2" applyNumberFormat="0">
      <alignment horizontal="center" vertical="center"/>
      <protection/>
    </xf>
    <xf numFmtId="0" fontId="27" fillId="30" borderId="2" applyNumberFormat="0">
      <alignment horizontal="center" vertical="center"/>
      <protection/>
    </xf>
    <xf numFmtId="49" fontId="23" fillId="17" borderId="3" applyNumberFormat="0">
      <alignment horizontal="center" vertical="center"/>
      <protection/>
    </xf>
    <xf numFmtId="0" fontId="60" fillId="31" borderId="0" applyNumberFormat="0" applyBorder="0" applyAlignment="0" applyProtection="0"/>
    <xf numFmtId="0" fontId="8" fillId="21" borderId="0" applyNumberFormat="0" applyBorder="0" applyAlignment="0" applyProtection="0"/>
    <xf numFmtId="0" fontId="60" fillId="32" borderId="0" applyNumberFormat="0" applyBorder="0" applyAlignment="0" applyProtection="0"/>
    <xf numFmtId="0" fontId="8" fillId="33" borderId="0" applyNumberFormat="0" applyBorder="0" applyAlignment="0" applyProtection="0"/>
    <xf numFmtId="0" fontId="60" fillId="34" borderId="0" applyNumberFormat="0" applyBorder="0" applyAlignment="0" applyProtection="0"/>
    <xf numFmtId="0" fontId="8" fillId="35" borderId="0" applyNumberFormat="0" applyBorder="0" applyAlignment="0" applyProtection="0"/>
    <xf numFmtId="0" fontId="60" fillId="36" borderId="0" applyNumberFormat="0" applyBorder="0" applyAlignment="0" applyProtection="0"/>
    <xf numFmtId="0" fontId="8" fillId="37" borderId="0" applyNumberFormat="0" applyBorder="0" applyAlignment="0" applyProtection="0"/>
    <xf numFmtId="0" fontId="60" fillId="38" borderId="0" applyNumberFormat="0" applyBorder="0" applyAlignment="0" applyProtection="0"/>
    <xf numFmtId="0" fontId="8" fillId="21" borderId="0" applyNumberFormat="0" applyBorder="0" applyAlignment="0" applyProtection="0"/>
    <xf numFmtId="0" fontId="60" fillId="39" borderId="0" applyNumberFormat="0" applyBorder="0" applyAlignment="0" applyProtection="0"/>
    <xf numFmtId="0" fontId="8" fillId="40" borderId="0" applyNumberFormat="0" applyBorder="0" applyAlignment="0" applyProtection="0"/>
    <xf numFmtId="0" fontId="61" fillId="41" borderId="4" applyNumberFormat="0" applyAlignment="0" applyProtection="0"/>
    <xf numFmtId="0" fontId="62" fillId="42" borderId="5" applyNumberFormat="0" applyAlignment="0" applyProtection="0"/>
    <xf numFmtId="0" fontId="9" fillId="3" borderId="6" applyNumberFormat="0" applyAlignment="0" applyProtection="0"/>
    <xf numFmtId="0" fontId="63" fillId="42" borderId="4" applyNumberFormat="0" applyAlignment="0" applyProtection="0"/>
    <xf numFmtId="0" fontId="10" fillId="3" borderId="1" applyNumberFormat="0" applyAlignment="0" applyProtection="0"/>
    <xf numFmtId="0" fontId="6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4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Border="0">
      <alignment horizontal="center" vertical="center" wrapText="1"/>
      <protection/>
    </xf>
    <xf numFmtId="0" fontId="66" fillId="0" borderId="7" applyNumberFormat="0" applyFill="0" applyAlignment="0" applyProtection="0"/>
    <xf numFmtId="0" fontId="42" fillId="0" borderId="8" applyNumberFormat="0" applyFill="0" applyAlignment="0" applyProtection="0"/>
    <xf numFmtId="0" fontId="67" fillId="0" borderId="9" applyNumberFormat="0" applyFill="0" applyAlignment="0" applyProtection="0"/>
    <xf numFmtId="0" fontId="43" fillId="0" borderId="10" applyNumberFormat="0" applyFill="0" applyAlignment="0" applyProtection="0"/>
    <xf numFmtId="0" fontId="68" fillId="0" borderId="11" applyNumberFormat="0" applyFill="0" applyAlignment="0" applyProtection="0"/>
    <xf numFmtId="0" fontId="44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13" applyBorder="0">
      <alignment horizontal="center" vertical="center" wrapText="1"/>
      <protection/>
    </xf>
    <xf numFmtId="4" fontId="24" fillId="29" borderId="14" applyBorder="0">
      <alignment horizontal="right"/>
      <protection/>
    </xf>
    <xf numFmtId="0" fontId="69" fillId="0" borderId="15" applyNumberFormat="0" applyFill="0" applyAlignment="0" applyProtection="0"/>
    <xf numFmtId="0" fontId="12" fillId="0" borderId="16" applyNumberFormat="0" applyFill="0" applyAlignment="0" applyProtection="0"/>
    <xf numFmtId="0" fontId="70" fillId="43" borderId="17" applyNumberFormat="0" applyAlignment="0" applyProtection="0"/>
    <xf numFmtId="0" fontId="13" fillId="44" borderId="18" applyNumberFormat="0" applyAlignment="0" applyProtection="0"/>
    <xf numFmtId="0" fontId="7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14" fillId="5" borderId="0" applyNumberFormat="0" applyBorder="0" applyAlignment="0" applyProtection="0"/>
    <xf numFmtId="49" fontId="24" fillId="0" borderId="0" applyBorder="0">
      <alignment vertical="top"/>
      <protection/>
    </xf>
    <xf numFmtId="0" fontId="24" fillId="0" borderId="0">
      <alignment/>
      <protection/>
    </xf>
    <xf numFmtId="49" fontId="24" fillId="0" borderId="0" applyBorder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24" fillId="0" borderId="0" applyBorder="0">
      <alignment vertical="top"/>
      <protection/>
    </xf>
    <xf numFmtId="0" fontId="32" fillId="46" borderId="0" applyNumberFormat="0" applyBorder="0" applyAlignment="0">
      <protection/>
    </xf>
    <xf numFmtId="0" fontId="24" fillId="0" borderId="0" applyBorder="0">
      <alignment vertical="top"/>
      <protection/>
    </xf>
    <xf numFmtId="0" fontId="0" fillId="0" borderId="0">
      <alignment/>
      <protection/>
    </xf>
    <xf numFmtId="0" fontId="2" fillId="0" borderId="0">
      <alignment/>
      <protection/>
    </xf>
    <xf numFmtId="0" fontId="25" fillId="46" borderId="0">
      <alignment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26" fillId="0" borderId="0">
      <alignment wrapText="1"/>
      <protection/>
    </xf>
    <xf numFmtId="0" fontId="7" fillId="0" borderId="0">
      <alignment/>
      <protection/>
    </xf>
    <xf numFmtId="49" fontId="24" fillId="0" borderId="0" applyBorder="0">
      <alignment vertical="top"/>
      <protection/>
    </xf>
    <xf numFmtId="0" fontId="0" fillId="0" borderId="0">
      <alignment/>
      <protection/>
    </xf>
    <xf numFmtId="49" fontId="24" fillId="46" borderId="0" applyBorder="0">
      <alignment vertical="top"/>
      <protection/>
    </xf>
    <xf numFmtId="49" fontId="24" fillId="46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2" fillId="46" borderId="0" applyNumberFormat="0" applyBorder="0" applyAlignment="0"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3" fillId="0" borderId="0" applyNumberFormat="0" applyFill="0" applyBorder="0" applyAlignment="0" applyProtection="0"/>
    <xf numFmtId="0" fontId="74" fillId="47" borderId="0" applyNumberFormat="0" applyBorder="0" applyAlignment="0" applyProtection="0"/>
    <xf numFmtId="0" fontId="15" fillId="48" borderId="0" applyNumberFormat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9" borderId="19" applyNumberFormat="0" applyFont="0" applyAlignment="0" applyProtection="0"/>
    <xf numFmtId="0" fontId="0" fillId="50" borderId="20" applyNumberFormat="0" applyFont="0" applyAlignment="0" applyProtection="0"/>
    <xf numFmtId="9" fontId="0" fillId="0" borderId="0" applyFont="0" applyFill="0" applyBorder="0" applyAlignment="0" applyProtection="0"/>
    <xf numFmtId="0" fontId="76" fillId="0" borderId="21" applyNumberFormat="0" applyFill="0" applyAlignment="0" applyProtection="0"/>
    <xf numFmtId="0" fontId="17" fillId="0" borderId="22" applyNumberFormat="0" applyFill="0" applyAlignment="0" applyProtection="0"/>
    <xf numFmtId="0" fontId="33" fillId="0" borderId="0">
      <alignment/>
      <protection/>
    </xf>
    <xf numFmtId="0" fontId="7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4" fillId="7" borderId="0" applyBorder="0">
      <alignment horizontal="right"/>
      <protection/>
    </xf>
    <xf numFmtId="4" fontId="24" fillId="7" borderId="23" applyBorder="0">
      <alignment horizontal="right"/>
      <protection/>
    </xf>
    <xf numFmtId="4" fontId="24" fillId="7" borderId="14" applyFont="0" applyBorder="0">
      <alignment horizontal="right"/>
      <protection/>
    </xf>
    <xf numFmtId="0" fontId="78" fillId="51" borderId="0" applyNumberFormat="0" applyBorder="0" applyAlignment="0" applyProtection="0"/>
    <xf numFmtId="0" fontId="47" fillId="7" borderId="0" applyNumberFormat="0" applyBorder="0" applyAlignment="0" applyProtection="0"/>
    <xf numFmtId="3" fontId="24" fillId="0" borderId="0" applyFont="0" applyFill="0" applyBorder="0" applyAlignment="0" applyProtection="0"/>
    <xf numFmtId="18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182" fontId="24" fillId="0" borderId="0" applyFont="0" applyFill="0" applyBorder="0" applyAlignment="0" applyProtection="0"/>
    <xf numFmtId="181" fontId="24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2" fontId="2" fillId="30" borderId="0" xfId="0" applyNumberFormat="1" applyFont="1" applyFill="1" applyAlignment="1">
      <alignment/>
    </xf>
    <xf numFmtId="10" fontId="2" fillId="30" borderId="0" xfId="232" applyNumberFormat="1" applyFont="1" applyFill="1" applyAlignment="1">
      <alignment/>
    </xf>
    <xf numFmtId="0" fontId="19" fillId="0" borderId="14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justify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20" fillId="0" borderId="25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0" fontId="19" fillId="0" borderId="24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justify" vertical="top" wrapText="1"/>
    </xf>
    <xf numFmtId="0" fontId="19" fillId="0" borderId="26" xfId="0" applyFont="1" applyFill="1" applyBorder="1" applyAlignment="1">
      <alignment horizontal="justify" vertical="top" wrapText="1"/>
    </xf>
    <xf numFmtId="0" fontId="19" fillId="0" borderId="26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/>
    </xf>
    <xf numFmtId="0" fontId="19" fillId="0" borderId="25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justify" vertical="top" wrapText="1"/>
    </xf>
    <xf numFmtId="0" fontId="19" fillId="0" borderId="24" xfId="0" applyFont="1" applyFill="1" applyBorder="1" applyAlignment="1">
      <alignment horizontal="justify" vertical="top" wrapText="1"/>
    </xf>
    <xf numFmtId="2" fontId="2" fillId="0" borderId="14" xfId="0" applyNumberFormat="1" applyFont="1" applyFill="1" applyBorder="1" applyAlignment="1">
      <alignment horizontal="center" vertical="center" wrapText="1"/>
    </xf>
    <xf numFmtId="10" fontId="2" fillId="0" borderId="0" xfId="232" applyNumberFormat="1" applyFont="1" applyAlignment="1">
      <alignment/>
    </xf>
    <xf numFmtId="177" fontId="2" fillId="30" borderId="0" xfId="232" applyNumberFormat="1" applyFont="1" applyFill="1" applyAlignment="1">
      <alignment/>
    </xf>
    <xf numFmtId="0" fontId="19" fillId="0" borderId="27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/>
    </xf>
    <xf numFmtId="10" fontId="2" fillId="0" borderId="0" xfId="232" applyNumberFormat="1" applyFont="1" applyFill="1" applyAlignment="1">
      <alignment/>
    </xf>
    <xf numFmtId="177" fontId="2" fillId="0" borderId="0" xfId="232" applyNumberFormat="1" applyFont="1" applyFill="1" applyAlignment="1">
      <alignment/>
    </xf>
    <xf numFmtId="2" fontId="4" fillId="0" borderId="30" xfId="0" applyNumberFormat="1" applyFont="1" applyFill="1" applyBorder="1" applyAlignment="1">
      <alignment horizontal="center" vertical="center" wrapText="1"/>
    </xf>
    <xf numFmtId="10" fontId="4" fillId="0" borderId="30" xfId="232" applyNumberFormat="1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center" wrapText="1"/>
    </xf>
    <xf numFmtId="10" fontId="5" fillId="0" borderId="14" xfId="232" applyNumberFormat="1" applyFont="1" applyFill="1" applyBorder="1" applyAlignment="1">
      <alignment horizontal="center" vertical="center" wrapText="1"/>
    </xf>
    <xf numFmtId="177" fontId="5" fillId="0" borderId="14" xfId="23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19" fillId="0" borderId="14" xfId="0" applyNumberFormat="1" applyFont="1" applyFill="1" applyBorder="1" applyAlignment="1">
      <alignment horizontal="center" vertical="center" wrapText="1"/>
    </xf>
    <xf numFmtId="10" fontId="2" fillId="0" borderId="14" xfId="232" applyNumberFormat="1" applyFont="1" applyFill="1" applyBorder="1" applyAlignment="1">
      <alignment horizontal="center" vertical="center" wrapText="1"/>
    </xf>
    <xf numFmtId="177" fontId="2" fillId="0" borderId="14" xfId="232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177" fontId="22" fillId="0" borderId="14" xfId="232" applyNumberFormat="1" applyFont="1" applyFill="1" applyBorder="1" applyAlignment="1">
      <alignment horizontal="center" vertical="center" wrapText="1"/>
    </xf>
    <xf numFmtId="10" fontId="22" fillId="0" borderId="14" xfId="232" applyNumberFormat="1" applyFont="1" applyFill="1" applyBorder="1" applyAlignment="1">
      <alignment horizontal="center" vertical="center" wrapText="1"/>
    </xf>
    <xf numFmtId="10" fontId="21" fillId="0" borderId="14" xfId="232" applyNumberFormat="1" applyFont="1" applyFill="1" applyBorder="1" applyAlignment="1">
      <alignment horizontal="center" vertical="center" wrapText="1"/>
    </xf>
    <xf numFmtId="177" fontId="21" fillId="0" borderId="14" xfId="232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2" fontId="2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176" fontId="2" fillId="0" borderId="33" xfId="232" applyNumberFormat="1" applyFont="1" applyFill="1" applyBorder="1" applyAlignment="1">
      <alignment horizontal="center" vertical="center" wrapText="1"/>
    </xf>
    <xf numFmtId="2" fontId="2" fillId="0" borderId="14" xfId="232" applyNumberFormat="1" applyFont="1" applyFill="1" applyBorder="1" applyAlignment="1">
      <alignment horizontal="center" vertical="center" wrapText="1"/>
    </xf>
    <xf numFmtId="2" fontId="5" fillId="0" borderId="14" xfId="232" applyNumberFormat="1" applyFont="1" applyFill="1" applyBorder="1" applyAlignment="1">
      <alignment horizontal="center" vertical="center" wrapText="1"/>
    </xf>
    <xf numFmtId="2" fontId="2" fillId="0" borderId="30" xfId="232" applyNumberFormat="1" applyFont="1" applyFill="1" applyBorder="1" applyAlignment="1">
      <alignment horizontal="center" vertical="center" wrapText="1"/>
    </xf>
    <xf numFmtId="2" fontId="2" fillId="0" borderId="31" xfId="232" applyNumberFormat="1" applyFont="1" applyFill="1" applyBorder="1" applyAlignment="1">
      <alignment horizontal="center" vertical="center" wrapText="1"/>
    </xf>
    <xf numFmtId="10" fontId="4" fillId="0" borderId="14" xfId="232" applyNumberFormat="1" applyFont="1" applyFill="1" applyBorder="1" applyAlignment="1">
      <alignment horizontal="center" vertical="center" wrapText="1"/>
    </xf>
    <xf numFmtId="2" fontId="4" fillId="52" borderId="30" xfId="0" applyNumberFormat="1" applyFont="1" applyFill="1" applyBorder="1" applyAlignment="1">
      <alignment horizontal="center" vertical="center" wrapText="1"/>
    </xf>
    <xf numFmtId="10" fontId="4" fillId="52" borderId="14" xfId="232" applyNumberFormat="1" applyFont="1" applyFill="1" applyBorder="1" applyAlignment="1">
      <alignment horizontal="center" vertical="center" wrapText="1"/>
    </xf>
    <xf numFmtId="2" fontId="5" fillId="52" borderId="14" xfId="0" applyNumberFormat="1" applyFont="1" applyFill="1" applyBorder="1" applyAlignment="1">
      <alignment horizontal="center" vertical="center" wrapText="1"/>
    </xf>
    <xf numFmtId="10" fontId="5" fillId="52" borderId="14" xfId="232" applyNumberFormat="1" applyFont="1" applyFill="1" applyBorder="1" applyAlignment="1">
      <alignment horizontal="center" vertical="center" wrapText="1"/>
    </xf>
    <xf numFmtId="2" fontId="19" fillId="52" borderId="14" xfId="0" applyNumberFormat="1" applyFont="1" applyFill="1" applyBorder="1" applyAlignment="1">
      <alignment horizontal="center" vertical="center" wrapText="1"/>
    </xf>
    <xf numFmtId="10" fontId="2" fillId="52" borderId="14" xfId="232" applyNumberFormat="1" applyFont="1" applyFill="1" applyBorder="1" applyAlignment="1">
      <alignment horizontal="center" vertical="center" wrapText="1"/>
    </xf>
    <xf numFmtId="2" fontId="20" fillId="52" borderId="14" xfId="0" applyNumberFormat="1" applyFont="1" applyFill="1" applyBorder="1" applyAlignment="1">
      <alignment horizontal="center" vertical="center" wrapText="1"/>
    </xf>
    <xf numFmtId="2" fontId="2" fillId="52" borderId="14" xfId="0" applyNumberFormat="1" applyFont="1" applyFill="1" applyBorder="1" applyAlignment="1">
      <alignment horizontal="center" vertical="center" wrapText="1"/>
    </xf>
    <xf numFmtId="0" fontId="2" fillId="52" borderId="0" xfId="0" applyFont="1" applyFill="1" applyAlignment="1">
      <alignment/>
    </xf>
    <xf numFmtId="0" fontId="5" fillId="52" borderId="14" xfId="0" applyFont="1" applyFill="1" applyBorder="1" applyAlignment="1">
      <alignment/>
    </xf>
    <xf numFmtId="2" fontId="2" fillId="52" borderId="14" xfId="0" applyNumberFormat="1" applyFont="1" applyFill="1" applyBorder="1" applyAlignment="1">
      <alignment horizontal="center" vertical="center"/>
    </xf>
    <xf numFmtId="2" fontId="5" fillId="52" borderId="14" xfId="0" applyNumberFormat="1" applyFont="1" applyFill="1" applyBorder="1" applyAlignment="1">
      <alignment horizontal="center" vertical="center"/>
    </xf>
    <xf numFmtId="2" fontId="79" fillId="53" borderId="14" xfId="0" applyNumberFormat="1" applyFont="1" applyFill="1" applyBorder="1" applyAlignment="1">
      <alignment horizontal="center" vertical="center" wrapText="1"/>
    </xf>
    <xf numFmtId="2" fontId="5" fillId="53" borderId="14" xfId="0" applyNumberFormat="1" applyFont="1" applyFill="1" applyBorder="1" applyAlignment="1">
      <alignment horizontal="center" vertical="center" wrapText="1"/>
    </xf>
    <xf numFmtId="2" fontId="2" fillId="53" borderId="14" xfId="0" applyNumberFormat="1" applyFont="1" applyFill="1" applyBorder="1" applyAlignment="1">
      <alignment horizontal="center" vertical="center" wrapText="1"/>
    </xf>
    <xf numFmtId="2" fontId="2" fillId="54" borderId="14" xfId="0" applyNumberFormat="1" applyFont="1" applyFill="1" applyBorder="1" applyAlignment="1">
      <alignment horizontal="center" vertical="center" wrapText="1"/>
    </xf>
    <xf numFmtId="2" fontId="19" fillId="54" borderId="14" xfId="0" applyNumberFormat="1" applyFont="1" applyFill="1" applyBorder="1" applyAlignment="1">
      <alignment horizontal="center" vertical="center" wrapText="1"/>
    </xf>
    <xf numFmtId="2" fontId="20" fillId="54" borderId="14" xfId="0" applyNumberFormat="1" applyFont="1" applyFill="1" applyBorder="1" applyAlignment="1">
      <alignment horizontal="center" vertical="center" wrapText="1"/>
    </xf>
    <xf numFmtId="2" fontId="5" fillId="54" borderId="14" xfId="0" applyNumberFormat="1" applyFont="1" applyFill="1" applyBorder="1" applyAlignment="1">
      <alignment horizontal="center" vertical="center" wrapText="1"/>
    </xf>
    <xf numFmtId="2" fontId="2" fillId="52" borderId="14" xfId="0" applyNumberFormat="1" applyFont="1" applyFill="1" applyBorder="1" applyAlignment="1">
      <alignment horizontal="center" vertical="center" wrapText="1"/>
    </xf>
    <xf numFmtId="2" fontId="2" fillId="52" borderId="14" xfId="0" applyNumberFormat="1" applyFont="1" applyFill="1" applyBorder="1" applyAlignment="1">
      <alignment horizontal="center" vertical="center" wrapText="1"/>
    </xf>
    <xf numFmtId="0" fontId="2" fillId="55" borderId="14" xfId="0" applyFont="1" applyFill="1" applyBorder="1" applyAlignment="1">
      <alignment horizontal="justify" vertical="top" wrapText="1"/>
    </xf>
    <xf numFmtId="0" fontId="2" fillId="55" borderId="29" xfId="0" applyFont="1" applyFill="1" applyBorder="1" applyAlignment="1">
      <alignment horizontal="left" vertical="top" wrapText="1"/>
    </xf>
    <xf numFmtId="0" fontId="2" fillId="55" borderId="25" xfId="0" applyFont="1" applyFill="1" applyBorder="1" applyAlignment="1">
      <alignment horizontal="justify" vertical="top" wrapText="1"/>
    </xf>
    <xf numFmtId="2" fontId="19" fillId="52" borderId="14" xfId="0" applyNumberFormat="1" applyFont="1" applyFill="1" applyBorder="1" applyAlignment="1">
      <alignment vertical="center" wrapText="1"/>
    </xf>
    <xf numFmtId="2" fontId="2" fillId="52" borderId="14" xfId="0" applyNumberFormat="1" applyFont="1" applyFill="1" applyBorder="1" applyAlignment="1">
      <alignment horizontal="center" vertical="center" wrapText="1"/>
    </xf>
    <xf numFmtId="2" fontId="80" fillId="52" borderId="14" xfId="0" applyNumberFormat="1" applyFont="1" applyFill="1" applyBorder="1" applyAlignment="1">
      <alignment horizontal="center" vertical="center" wrapText="1"/>
    </xf>
    <xf numFmtId="2" fontId="20" fillId="55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55" borderId="27" xfId="0" applyFont="1" applyFill="1" applyBorder="1" applyAlignment="1">
      <alignment horizontal="left" vertical="top" wrapText="1"/>
    </xf>
    <xf numFmtId="0" fontId="2" fillId="55" borderId="1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19" fillId="0" borderId="30" xfId="0" applyFont="1" applyFill="1" applyBorder="1" applyAlignment="1">
      <alignment horizontal="center" vertical="top" wrapText="1"/>
    </xf>
    <xf numFmtId="0" fontId="19" fillId="0" borderId="3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left"/>
    </xf>
    <xf numFmtId="0" fontId="20" fillId="0" borderId="24" xfId="0" applyFont="1" applyFill="1" applyBorder="1" applyAlignment="1">
      <alignment horizontal="center" vertical="top" wrapText="1"/>
    </xf>
    <xf numFmtId="0" fontId="20" fillId="0" borderId="25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2" fontId="2" fillId="52" borderId="29" xfId="0" applyNumberFormat="1" applyFont="1" applyFill="1" applyBorder="1" applyAlignment="1">
      <alignment horizontal="center" vertical="center" wrapText="1"/>
    </xf>
    <xf numFmtId="0" fontId="0" fillId="52" borderId="32" xfId="0" applyFont="1" applyFill="1" applyBorder="1" applyAlignment="1">
      <alignment wrapText="1"/>
    </xf>
    <xf numFmtId="0" fontId="20" fillId="0" borderId="26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28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2" fontId="2" fillId="52" borderId="14" xfId="0" applyNumberFormat="1" applyFont="1" applyFill="1" applyBorder="1" applyAlignment="1">
      <alignment horizontal="center" vertical="center" wrapText="1"/>
    </xf>
    <xf numFmtId="0" fontId="0" fillId="52" borderId="14" xfId="0" applyFont="1" applyFill="1" applyBorder="1" applyAlignment="1">
      <alignment wrapText="1"/>
    </xf>
    <xf numFmtId="2" fontId="2" fillId="0" borderId="29" xfId="0" applyNumberFormat="1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wrapText="1"/>
    </xf>
    <xf numFmtId="176" fontId="2" fillId="52" borderId="14" xfId="232" applyNumberFormat="1" applyFont="1" applyFill="1" applyBorder="1" applyAlignment="1">
      <alignment horizontal="center" vertical="center" wrapText="1"/>
    </xf>
    <xf numFmtId="176" fontId="2" fillId="0" borderId="14" xfId="232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/>
    </xf>
    <xf numFmtId="2" fontId="2" fillId="0" borderId="25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2" fillId="0" borderId="3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top"/>
    </xf>
    <xf numFmtId="0" fontId="2" fillId="0" borderId="39" xfId="0" applyFont="1" applyFill="1" applyBorder="1" applyAlignment="1">
      <alignment horizontal="center" vertical="top"/>
    </xf>
    <xf numFmtId="2" fontId="2" fillId="52" borderId="33" xfId="0" applyNumberFormat="1" applyFont="1" applyFill="1" applyBorder="1" applyAlignment="1">
      <alignment horizontal="center"/>
    </xf>
    <xf numFmtId="2" fontId="2" fillId="52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19" fillId="0" borderId="14" xfId="0" applyFont="1" applyFill="1" applyBorder="1" applyAlignment="1">
      <alignment horizontal="center" vertical="top" wrapText="1"/>
    </xf>
    <xf numFmtId="0" fontId="2" fillId="55" borderId="30" xfId="0" applyFont="1" applyFill="1" applyBorder="1" applyAlignment="1">
      <alignment horizontal="left" vertical="top" wrapText="1"/>
    </xf>
    <xf numFmtId="0" fontId="2" fillId="55" borderId="31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horizontal="center" vertical="top"/>
    </xf>
    <xf numFmtId="0" fontId="19" fillId="0" borderId="2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</cellXfs>
  <cellStyles count="23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1 2" xfId="32"/>
    <cellStyle name="20% - Акцент1 3" xfId="33"/>
    <cellStyle name="20% - Акцент1 4" xfId="34"/>
    <cellStyle name="20% - Акцент2" xfId="35"/>
    <cellStyle name="20% — акцент2" xfId="36"/>
    <cellStyle name="20% - Акцент2 2" xfId="37"/>
    <cellStyle name="20% - Акцент2 3" xfId="38"/>
    <cellStyle name="20% - Акцент2 4" xfId="39"/>
    <cellStyle name="20% - Акцент3" xfId="40"/>
    <cellStyle name="20% — акцент3" xfId="41"/>
    <cellStyle name="20% - Акцент3 2" xfId="42"/>
    <cellStyle name="20% - Акцент3 3" xfId="43"/>
    <cellStyle name="20% - Акцент3 4" xfId="44"/>
    <cellStyle name="20% - Акцент4" xfId="45"/>
    <cellStyle name="20% — акцент4" xfId="46"/>
    <cellStyle name="20% - Акцент4 2" xfId="47"/>
    <cellStyle name="20% - Акцент4 3" xfId="48"/>
    <cellStyle name="20% - Акцент4 4" xfId="49"/>
    <cellStyle name="20% - Акцент5" xfId="50"/>
    <cellStyle name="20% — акцент5" xfId="51"/>
    <cellStyle name="20% - Акцент5 2" xfId="52"/>
    <cellStyle name="20% - Акцент5 3" xfId="53"/>
    <cellStyle name="20% - Акцент5 4" xfId="54"/>
    <cellStyle name="20% - Акцент6" xfId="55"/>
    <cellStyle name="20% — акцент6" xfId="56"/>
    <cellStyle name="20% - Акцент6 2" xfId="57"/>
    <cellStyle name="20% - Акцент6 3" xfId="58"/>
    <cellStyle name="20% - Акцент6 4" xfId="59"/>
    <cellStyle name="40% - Акцент1" xfId="60"/>
    <cellStyle name="40% — акцент1" xfId="61"/>
    <cellStyle name="40% - Акцент1 2" xfId="62"/>
    <cellStyle name="40% - Акцент1 3" xfId="63"/>
    <cellStyle name="40% - Акцент1 4" xfId="64"/>
    <cellStyle name="40% - Акцент2" xfId="65"/>
    <cellStyle name="40% — акцент2" xfId="66"/>
    <cellStyle name="40% - Акцент2 2" xfId="67"/>
    <cellStyle name="40% - Акцент2 3" xfId="68"/>
    <cellStyle name="40% - Акцент2 4" xfId="69"/>
    <cellStyle name="40% - Акцент3" xfId="70"/>
    <cellStyle name="40% — акцент3" xfId="71"/>
    <cellStyle name="40% - Акцент3 2" xfId="72"/>
    <cellStyle name="40% - Акцент3 3" xfId="73"/>
    <cellStyle name="40% - Акцент3 4" xfId="74"/>
    <cellStyle name="40% - Акцент4" xfId="75"/>
    <cellStyle name="40% — акцент4" xfId="76"/>
    <cellStyle name="40% - Акцент4 2" xfId="77"/>
    <cellStyle name="40% - Акцент4 3" xfId="78"/>
    <cellStyle name="40% - Акцент4 4" xfId="79"/>
    <cellStyle name="40% - Акцент5" xfId="80"/>
    <cellStyle name="40% — акцент5" xfId="81"/>
    <cellStyle name="40% - Акцент5 2" xfId="82"/>
    <cellStyle name="40% - Акцент5 3" xfId="83"/>
    <cellStyle name="40% - Акцент5 4" xfId="84"/>
    <cellStyle name="40% - Акцент6" xfId="85"/>
    <cellStyle name="40% — акцент6" xfId="86"/>
    <cellStyle name="40% - Акцент6 2" xfId="87"/>
    <cellStyle name="40% - Акцент6 3" xfId="88"/>
    <cellStyle name="40% - Акцент6 4" xfId="89"/>
    <cellStyle name="60% - Акцент1" xfId="90"/>
    <cellStyle name="60% — акцент1" xfId="91"/>
    <cellStyle name="60% - Акцент1 2" xfId="92"/>
    <cellStyle name="60% - Акцент1 3" xfId="93"/>
    <cellStyle name="60% - Акцент1 4" xfId="94"/>
    <cellStyle name="60% - Акцент2" xfId="95"/>
    <cellStyle name="60% — акцент2" xfId="96"/>
    <cellStyle name="60% - Акцент2 2" xfId="97"/>
    <cellStyle name="60% - Акцент2 3" xfId="98"/>
    <cellStyle name="60% - Акцент2 4" xfId="99"/>
    <cellStyle name="60% - Акцент3" xfId="100"/>
    <cellStyle name="60% — акцент3" xfId="101"/>
    <cellStyle name="60% - Акцент3 2" xfId="102"/>
    <cellStyle name="60% - Акцент3 3" xfId="103"/>
    <cellStyle name="60% - Акцент3 4" xfId="104"/>
    <cellStyle name="60% - Акцент4" xfId="105"/>
    <cellStyle name="60% — акцент4" xfId="106"/>
    <cellStyle name="60% - Акцент4 2" xfId="107"/>
    <cellStyle name="60% - Акцент4 3" xfId="108"/>
    <cellStyle name="60% - Акцент4 4" xfId="109"/>
    <cellStyle name="60% - Акцент5" xfId="110"/>
    <cellStyle name="60% — акцент5" xfId="111"/>
    <cellStyle name="60% - Акцент5 2" xfId="112"/>
    <cellStyle name="60% - Акцент5 3" xfId="113"/>
    <cellStyle name="60% - Акцент5 4" xfId="114"/>
    <cellStyle name="60% - Акцент6" xfId="115"/>
    <cellStyle name="60% — акцент6" xfId="116"/>
    <cellStyle name="60% - Акцент6 2" xfId="117"/>
    <cellStyle name="60% - Акцент6 3" xfId="118"/>
    <cellStyle name="60% - Акцент6 4" xfId="119"/>
    <cellStyle name="Action" xfId="120"/>
    <cellStyle name="Action 2" xfId="121"/>
    <cellStyle name="Cells" xfId="122"/>
    <cellStyle name="Cells 2" xfId="123"/>
    <cellStyle name="Currency [0]" xfId="124"/>
    <cellStyle name="Currency0" xfId="125"/>
    <cellStyle name="currency1" xfId="126"/>
    <cellStyle name="Currency2" xfId="127"/>
    <cellStyle name="currency3" xfId="128"/>
    <cellStyle name="currency4" xfId="129"/>
    <cellStyle name="DblClick" xfId="130"/>
    <cellStyle name="Followed Hyperlink" xfId="131"/>
    <cellStyle name="Formuls" xfId="132"/>
    <cellStyle name="Header" xfId="133"/>
    <cellStyle name="Header 3" xfId="134"/>
    <cellStyle name="Hyperlink" xfId="135"/>
    <cellStyle name="normal" xfId="136"/>
    <cellStyle name="Normal1" xfId="137"/>
    <cellStyle name="Normal2" xfId="138"/>
    <cellStyle name="Percent1" xfId="139"/>
    <cellStyle name="Title" xfId="140"/>
    <cellStyle name="Title 2" xfId="141"/>
    <cellStyle name="Title 4" xfId="142"/>
    <cellStyle name="Акцент1" xfId="143"/>
    <cellStyle name="Акцент1 2" xfId="144"/>
    <cellStyle name="Акцент2" xfId="145"/>
    <cellStyle name="Акцент2 2" xfId="146"/>
    <cellStyle name="Акцент3" xfId="147"/>
    <cellStyle name="Акцент3 2" xfId="148"/>
    <cellStyle name="Акцент4" xfId="149"/>
    <cellStyle name="Акцент4 2" xfId="150"/>
    <cellStyle name="Акцент5" xfId="151"/>
    <cellStyle name="Акцент5 2" xfId="152"/>
    <cellStyle name="Акцент6" xfId="153"/>
    <cellStyle name="Акцент6 2" xfId="154"/>
    <cellStyle name="Ввод " xfId="155"/>
    <cellStyle name="Вывод" xfId="156"/>
    <cellStyle name="Вывод 2" xfId="157"/>
    <cellStyle name="Вычисление" xfId="158"/>
    <cellStyle name="Вычисление 2" xfId="159"/>
    <cellStyle name="Hyperlink" xfId="160"/>
    <cellStyle name="Гиперссылка 2" xfId="161"/>
    <cellStyle name="Гиперссылка 2 2" xfId="162"/>
    <cellStyle name="Гиперссылка 2_UPDATE.HVS.CALC.INDEX.2016.TO.1.1.4" xfId="163"/>
    <cellStyle name="Гиперссылка 3" xfId="164"/>
    <cellStyle name="Гиперссылка 4" xfId="165"/>
    <cellStyle name="Гиперссылка 5" xfId="166"/>
    <cellStyle name="Гиперссылка 6" xfId="167"/>
    <cellStyle name="Гиперссылка 7" xfId="168"/>
    <cellStyle name="Гиперссылка 8" xfId="169"/>
    <cellStyle name="Currency" xfId="170"/>
    <cellStyle name="Currency [0]" xfId="171"/>
    <cellStyle name="Заголовок" xfId="172"/>
    <cellStyle name="Заголовок 1" xfId="173"/>
    <cellStyle name="Заголовок 1 2" xfId="174"/>
    <cellStyle name="Заголовок 2" xfId="175"/>
    <cellStyle name="Заголовок 2 2" xfId="176"/>
    <cellStyle name="Заголовок 3" xfId="177"/>
    <cellStyle name="Заголовок 3 2" xfId="178"/>
    <cellStyle name="Заголовок 4" xfId="179"/>
    <cellStyle name="Заголовок 4 2" xfId="180"/>
    <cellStyle name="ЗаголовокСтолбца" xfId="181"/>
    <cellStyle name="Значение" xfId="182"/>
    <cellStyle name="Итог" xfId="183"/>
    <cellStyle name="Итог 2" xfId="184"/>
    <cellStyle name="Контрольная ячейка" xfId="185"/>
    <cellStyle name="Контрольная ячейка 2" xfId="186"/>
    <cellStyle name="Название" xfId="187"/>
    <cellStyle name="Название 2" xfId="188"/>
    <cellStyle name="Нейтральный" xfId="189"/>
    <cellStyle name="Нейтральный 2" xfId="190"/>
    <cellStyle name="Обычный 10" xfId="191"/>
    <cellStyle name="Обычный 11" xfId="192"/>
    <cellStyle name="Обычный 12" xfId="193"/>
    <cellStyle name="Обычный 12 2" xfId="194"/>
    <cellStyle name="Обычный 12 3 2" xfId="195"/>
    <cellStyle name="Обычный 13" xfId="196"/>
    <cellStyle name="Обычный 14" xfId="197"/>
    <cellStyle name="Обычный 14 2" xfId="198"/>
    <cellStyle name="Обычный 14_UPDATE.WARM.CALC.INDEX.2015.TO.1.2.3" xfId="199"/>
    <cellStyle name="Обычный 2" xfId="200"/>
    <cellStyle name="Обычный 2 10 2" xfId="201"/>
    <cellStyle name="Обычный 2 2" xfId="202"/>
    <cellStyle name="Обычный 2 3" xfId="203"/>
    <cellStyle name="Обычный 2 4" xfId="204"/>
    <cellStyle name="Обычный 2 7" xfId="205"/>
    <cellStyle name="Обычный 2 8" xfId="206"/>
    <cellStyle name="Обычный 2_13 09 24 Баланс (3)" xfId="207"/>
    <cellStyle name="Обычный 20" xfId="208"/>
    <cellStyle name="Обычный 21" xfId="209"/>
    <cellStyle name="Обычный 22" xfId="210"/>
    <cellStyle name="Обычный 23" xfId="211"/>
    <cellStyle name="Обычный 26" xfId="212"/>
    <cellStyle name="Обычный 3" xfId="213"/>
    <cellStyle name="Обычный 3 2" xfId="214"/>
    <cellStyle name="Обычный 3 3" xfId="215"/>
    <cellStyle name="Обычный 3 3 2" xfId="216"/>
    <cellStyle name="Обычный 4" xfId="217"/>
    <cellStyle name="Обычный 4 2" xfId="218"/>
    <cellStyle name="Обычный 4_Справочники" xfId="219"/>
    <cellStyle name="Обычный 5" xfId="220"/>
    <cellStyle name="Обычный 6" xfId="221"/>
    <cellStyle name="Обычный 7" xfId="222"/>
    <cellStyle name="Обычный 8" xfId="223"/>
    <cellStyle name="Обычный 9" xfId="224"/>
    <cellStyle name="Followed Hyperlink" xfId="225"/>
    <cellStyle name="Плохой" xfId="226"/>
    <cellStyle name="Плохой 2" xfId="227"/>
    <cellStyle name="Пояснение" xfId="228"/>
    <cellStyle name="Пояснение 2" xfId="229"/>
    <cellStyle name="Примечание" xfId="230"/>
    <cellStyle name="Примечание 2" xfId="231"/>
    <cellStyle name="Percent" xfId="232"/>
    <cellStyle name="Связанная ячейка" xfId="233"/>
    <cellStyle name="Связанная ячейка 2" xfId="234"/>
    <cellStyle name="Стиль 1" xfId="235"/>
    <cellStyle name="Текст предупреждения" xfId="236"/>
    <cellStyle name="Текст предупреждения 2" xfId="237"/>
    <cellStyle name="Comma" xfId="238"/>
    <cellStyle name="Comma [0]" xfId="239"/>
    <cellStyle name="Формула" xfId="240"/>
    <cellStyle name="ФормулаВБ_Мониторинг инвестиций" xfId="241"/>
    <cellStyle name="ФормулаНаКонтроль" xfId="242"/>
    <cellStyle name="Хороший" xfId="243"/>
    <cellStyle name="Хороший 2" xfId="244"/>
    <cellStyle name="Число 0" xfId="245"/>
    <cellStyle name="Число 1" xfId="246"/>
    <cellStyle name="Число 2" xfId="247"/>
    <cellStyle name="Число 3" xfId="248"/>
    <cellStyle name="Число 4" xfId="249"/>
  </cellStyles>
  <dxfs count="3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"/>
  <sheetViews>
    <sheetView tabSelected="1" zoomScaleSheetLayoutView="100" workbookViewId="0" topLeftCell="A1">
      <pane xSplit="3" ySplit="5" topLeftCell="D83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35" sqref="A135:IV136"/>
    </sheetView>
  </sheetViews>
  <sheetFormatPr defaultColWidth="9.00390625" defaultRowHeight="12.75"/>
  <cols>
    <col min="1" max="1" width="7.25390625" style="30" customWidth="1"/>
    <col min="2" max="2" width="43.75390625" style="1" customWidth="1"/>
    <col min="3" max="3" width="16.25390625" style="1" hidden="1" customWidth="1"/>
    <col min="4" max="4" width="13.375" style="2" hidden="1" customWidth="1"/>
    <col min="5" max="5" width="12.25390625" style="2" hidden="1" customWidth="1"/>
    <col min="6" max="6" width="11.875" style="2" hidden="1" customWidth="1"/>
    <col min="7" max="7" width="11.25390625" style="22" hidden="1" customWidth="1"/>
    <col min="8" max="8" width="11.75390625" style="22" hidden="1" customWidth="1"/>
    <col min="9" max="9" width="0.2421875" style="22" customWidth="1"/>
    <col min="10" max="10" width="14.00390625" style="5" customWidth="1"/>
    <col min="11" max="12" width="12.25390625" style="5" customWidth="1"/>
    <col min="13" max="13" width="13.625" style="23" customWidth="1"/>
    <col min="14" max="14" width="15.25390625" style="6" customWidth="1"/>
    <col min="15" max="16384" width="9.125" style="1" customWidth="1"/>
  </cols>
  <sheetData>
    <row r="1" spans="1:14" s="29" customFormat="1" ht="37.5" customHeight="1">
      <c r="A1" s="117" t="s">
        <v>111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s="29" customFormat="1" ht="5.25" customHeight="1" thickBot="1">
      <c r="A2" s="30"/>
      <c r="D2" s="31"/>
      <c r="E2" s="31"/>
      <c r="F2" s="31"/>
      <c r="G2" s="32"/>
      <c r="H2" s="32"/>
      <c r="I2" s="32"/>
      <c r="J2" s="31"/>
      <c r="K2" s="31"/>
      <c r="L2" s="31"/>
      <c r="M2" s="33"/>
      <c r="N2" s="32"/>
    </row>
    <row r="3" spans="1:14" s="29" customFormat="1" ht="17.25" customHeight="1">
      <c r="A3" s="131" t="s">
        <v>0</v>
      </c>
      <c r="B3" s="128" t="s">
        <v>1</v>
      </c>
      <c r="C3" s="136"/>
      <c r="D3" s="134" t="s">
        <v>113</v>
      </c>
      <c r="E3" s="134"/>
      <c r="F3" s="134"/>
      <c r="G3" s="134"/>
      <c r="H3" s="135"/>
      <c r="I3" s="124" t="s">
        <v>114</v>
      </c>
      <c r="J3" s="124"/>
      <c r="K3" s="124"/>
      <c r="L3" s="124"/>
      <c r="M3" s="124"/>
      <c r="N3" s="125"/>
    </row>
    <row r="4" spans="1:14" s="29" customFormat="1" ht="12.75" customHeight="1">
      <c r="A4" s="132"/>
      <c r="B4" s="129"/>
      <c r="C4" s="137"/>
      <c r="D4" s="107" t="s">
        <v>103</v>
      </c>
      <c r="E4" s="118" t="s">
        <v>24</v>
      </c>
      <c r="F4" s="119"/>
      <c r="G4" s="122" t="s">
        <v>2</v>
      </c>
      <c r="H4" s="122"/>
      <c r="I4" s="58"/>
      <c r="J4" s="120" t="s">
        <v>103</v>
      </c>
      <c r="K4" s="126" t="s">
        <v>24</v>
      </c>
      <c r="L4" s="127"/>
      <c r="M4" s="123" t="s">
        <v>2</v>
      </c>
      <c r="N4" s="123"/>
    </row>
    <row r="5" spans="1:14" s="29" customFormat="1" ht="40.5" customHeight="1">
      <c r="A5" s="133"/>
      <c r="B5" s="130"/>
      <c r="C5" s="138"/>
      <c r="D5" s="108"/>
      <c r="E5" s="64" t="s">
        <v>104</v>
      </c>
      <c r="F5" s="64" t="s">
        <v>105</v>
      </c>
      <c r="G5" s="65" t="s">
        <v>106</v>
      </c>
      <c r="H5" s="65" t="s">
        <v>107</v>
      </c>
      <c r="I5" s="57" t="s">
        <v>98</v>
      </c>
      <c r="J5" s="121"/>
      <c r="K5" s="34" t="s">
        <v>104</v>
      </c>
      <c r="L5" s="34" t="s">
        <v>105</v>
      </c>
      <c r="M5" s="35" t="s">
        <v>106</v>
      </c>
      <c r="N5" s="63" t="s">
        <v>107</v>
      </c>
    </row>
    <row r="6" spans="1:14" s="40" customFormat="1" ht="12.75" customHeight="1">
      <c r="A6" s="103" t="s">
        <v>25</v>
      </c>
      <c r="B6" s="109"/>
      <c r="C6" s="36"/>
      <c r="D6" s="66"/>
      <c r="E6" s="66"/>
      <c r="F6" s="66"/>
      <c r="G6" s="67"/>
      <c r="H6" s="67"/>
      <c r="I6" s="60"/>
      <c r="J6" s="37"/>
      <c r="K6" s="37"/>
      <c r="L6" s="37"/>
      <c r="M6" s="39"/>
      <c r="N6" s="38"/>
    </row>
    <row r="7" spans="1:14" s="29" customFormat="1" ht="12.75" hidden="1">
      <c r="A7" s="100">
        <v>1</v>
      </c>
      <c r="B7" s="98" t="s">
        <v>108</v>
      </c>
      <c r="C7" s="8" t="s">
        <v>75</v>
      </c>
      <c r="D7" s="88">
        <v>24.21</v>
      </c>
      <c r="E7" s="68">
        <v>28.93</v>
      </c>
      <c r="F7" s="68">
        <v>29.92</v>
      </c>
      <c r="G7" s="69">
        <f>E7/D7</f>
        <v>1.194960760016522</v>
      </c>
      <c r="H7" s="69">
        <f>F7/D7</f>
        <v>1.2358529533250724</v>
      </c>
      <c r="I7" s="59"/>
      <c r="J7" s="41">
        <v>25.34</v>
      </c>
      <c r="K7" s="41">
        <v>28.46</v>
      </c>
      <c r="L7" s="41">
        <v>29.35</v>
      </c>
      <c r="M7" s="43">
        <f>K7/J7</f>
        <v>1.1231254932912391</v>
      </c>
      <c r="N7" s="42">
        <f>L7/J7</f>
        <v>1.1582478295185479</v>
      </c>
    </row>
    <row r="8" spans="1:14" s="29" customFormat="1" ht="12.75">
      <c r="A8" s="101"/>
      <c r="B8" s="99"/>
      <c r="C8" s="8" t="s">
        <v>76</v>
      </c>
      <c r="D8" s="88">
        <v>29.05</v>
      </c>
      <c r="E8" s="68">
        <v>28.93</v>
      </c>
      <c r="F8" s="68">
        <v>29.92</v>
      </c>
      <c r="G8" s="69">
        <f>E8/D8</f>
        <v>0.9958691910499139</v>
      </c>
      <c r="H8" s="69">
        <f>F8/D8</f>
        <v>1.029948364888124</v>
      </c>
      <c r="I8" s="59"/>
      <c r="J8" s="44">
        <v>30.41</v>
      </c>
      <c r="K8" s="41">
        <v>28.46</v>
      </c>
      <c r="L8" s="41">
        <v>29.35</v>
      </c>
      <c r="M8" s="43">
        <f>K8/J8</f>
        <v>0.9358763564616902</v>
      </c>
      <c r="N8" s="42">
        <f>L8/J8</f>
        <v>0.9651430450509701</v>
      </c>
    </row>
    <row r="9" spans="1:14" s="29" customFormat="1" ht="12.75" hidden="1">
      <c r="A9" s="103" t="s">
        <v>26</v>
      </c>
      <c r="B9" s="104"/>
      <c r="C9" s="10"/>
      <c r="D9" s="71"/>
      <c r="E9" s="71"/>
      <c r="F9" s="71"/>
      <c r="G9" s="69"/>
      <c r="H9" s="69"/>
      <c r="I9" s="59"/>
      <c r="J9" s="21"/>
      <c r="K9" s="21"/>
      <c r="L9" s="21"/>
      <c r="M9" s="45"/>
      <c r="N9" s="46"/>
    </row>
    <row r="10" spans="1:14" s="29" customFormat="1" ht="15" customHeight="1" hidden="1">
      <c r="A10" s="7">
        <v>2</v>
      </c>
      <c r="B10" s="92" t="s">
        <v>27</v>
      </c>
      <c r="C10" s="11" t="s">
        <v>88</v>
      </c>
      <c r="D10" s="66">
        <v>25.23</v>
      </c>
      <c r="E10" s="66"/>
      <c r="F10" s="66"/>
      <c r="G10" s="69">
        <f>E10/D10</f>
        <v>0</v>
      </c>
      <c r="H10" s="69">
        <f>F10/D10</f>
        <v>0</v>
      </c>
      <c r="I10" s="59"/>
      <c r="J10" s="21" t="s">
        <v>20</v>
      </c>
      <c r="K10" s="37" t="s">
        <v>20</v>
      </c>
      <c r="L10" s="37"/>
      <c r="M10" s="45"/>
      <c r="N10" s="46" t="s">
        <v>20</v>
      </c>
    </row>
    <row r="11" spans="1:14" s="29" customFormat="1" ht="12.75">
      <c r="A11" s="103" t="s">
        <v>3</v>
      </c>
      <c r="B11" s="104"/>
      <c r="C11" s="12"/>
      <c r="D11" s="72"/>
      <c r="E11" s="72"/>
      <c r="F11" s="72"/>
      <c r="G11" s="69"/>
      <c r="H11" s="69"/>
      <c r="I11" s="59"/>
      <c r="J11" s="21"/>
      <c r="K11" s="21"/>
      <c r="L11" s="21"/>
      <c r="M11" s="45"/>
      <c r="N11" s="46"/>
    </row>
    <row r="12" spans="1:14" s="29" customFormat="1" ht="12.75" hidden="1">
      <c r="A12" s="100">
        <v>3</v>
      </c>
      <c r="B12" s="97" t="s">
        <v>63</v>
      </c>
      <c r="C12" s="14" t="s">
        <v>75</v>
      </c>
      <c r="D12" s="71">
        <v>29.7</v>
      </c>
      <c r="E12" s="71">
        <v>33.18</v>
      </c>
      <c r="F12" s="71">
        <v>34.22</v>
      </c>
      <c r="G12" s="69">
        <f>E12/D12</f>
        <v>1.1171717171717173</v>
      </c>
      <c r="H12" s="69">
        <f>F12/D12</f>
        <v>1.1521885521885522</v>
      </c>
      <c r="I12" s="59">
        <v>13.09</v>
      </c>
      <c r="J12" s="21">
        <v>13.09</v>
      </c>
      <c r="K12" s="79">
        <v>15.71</v>
      </c>
      <c r="L12" s="79">
        <v>46.41</v>
      </c>
      <c r="M12" s="43">
        <f>K12/J12</f>
        <v>1.2001527883880825</v>
      </c>
      <c r="N12" s="42">
        <f>L12/J12</f>
        <v>3.5454545454545454</v>
      </c>
    </row>
    <row r="13" spans="1:14" s="29" customFormat="1" ht="16.5" customHeight="1">
      <c r="A13" s="101"/>
      <c r="B13" s="97"/>
      <c r="C13" s="15" t="s">
        <v>76</v>
      </c>
      <c r="D13" s="66">
        <v>35.64</v>
      </c>
      <c r="E13" s="66">
        <v>33.18</v>
      </c>
      <c r="F13" s="66">
        <v>34.22</v>
      </c>
      <c r="G13" s="69">
        <f>E13/D13</f>
        <v>0.9309764309764309</v>
      </c>
      <c r="H13" s="69">
        <f>F13/D13</f>
        <v>0.9601571268237934</v>
      </c>
      <c r="I13" s="59"/>
      <c r="J13" s="37">
        <v>15.71</v>
      </c>
      <c r="K13" s="82">
        <v>15.71</v>
      </c>
      <c r="L13" s="82">
        <v>46.41</v>
      </c>
      <c r="M13" s="43">
        <f>K13/J13</f>
        <v>1</v>
      </c>
      <c r="N13" s="42">
        <f>L13/J13</f>
        <v>2.9541693189051554</v>
      </c>
    </row>
    <row r="14" spans="1:14" s="29" customFormat="1" ht="17.25" customHeight="1" hidden="1">
      <c r="A14" s="100">
        <v>4</v>
      </c>
      <c r="B14" s="110" t="s">
        <v>28</v>
      </c>
      <c r="C14" s="16" t="s">
        <v>77</v>
      </c>
      <c r="D14" s="66">
        <v>14.4</v>
      </c>
      <c r="E14" s="66">
        <v>14.4</v>
      </c>
      <c r="F14" s="66">
        <v>14.8</v>
      </c>
      <c r="G14" s="69">
        <f>E14/D14</f>
        <v>1</v>
      </c>
      <c r="H14" s="69">
        <f>F14/D14</f>
        <v>1.027777777777778</v>
      </c>
      <c r="I14" s="59"/>
      <c r="J14" s="37"/>
      <c r="K14" s="37"/>
      <c r="L14" s="37"/>
      <c r="M14" s="43"/>
      <c r="N14" s="42"/>
    </row>
    <row r="15" spans="1:14" s="29" customFormat="1" ht="40.5" customHeight="1" hidden="1">
      <c r="A15" s="101"/>
      <c r="B15" s="111"/>
      <c r="C15" s="16" t="s">
        <v>87</v>
      </c>
      <c r="D15" s="66">
        <v>14.4</v>
      </c>
      <c r="E15" s="66">
        <v>14.4</v>
      </c>
      <c r="F15" s="66">
        <v>14.8</v>
      </c>
      <c r="G15" s="69">
        <f>E15/D15</f>
        <v>1</v>
      </c>
      <c r="H15" s="69">
        <f>F15/D15</f>
        <v>1.027777777777778</v>
      </c>
      <c r="I15" s="59"/>
      <c r="J15" s="37"/>
      <c r="K15" s="37"/>
      <c r="L15" s="37"/>
      <c r="M15" s="43"/>
      <c r="N15" s="42"/>
    </row>
    <row r="16" spans="1:14" s="29" customFormat="1" ht="12.75">
      <c r="A16" s="103" t="s">
        <v>29</v>
      </c>
      <c r="B16" s="104"/>
      <c r="C16" s="10"/>
      <c r="D16" s="71"/>
      <c r="E16" s="71"/>
      <c r="F16" s="71"/>
      <c r="G16" s="69"/>
      <c r="H16" s="69"/>
      <c r="I16" s="59"/>
      <c r="J16" s="21"/>
      <c r="K16" s="21"/>
      <c r="L16" s="21"/>
      <c r="M16" s="43"/>
      <c r="N16" s="42"/>
    </row>
    <row r="17" spans="1:14" s="29" customFormat="1" ht="12.75" hidden="1">
      <c r="A17" s="100">
        <v>5</v>
      </c>
      <c r="B17" s="98" t="s">
        <v>64</v>
      </c>
      <c r="C17" s="17" t="s">
        <v>77</v>
      </c>
      <c r="D17" s="66">
        <v>39.19</v>
      </c>
      <c r="E17" s="66">
        <v>39.19</v>
      </c>
      <c r="F17" s="66">
        <v>40.53</v>
      </c>
      <c r="G17" s="69">
        <f>E17/D17</f>
        <v>1</v>
      </c>
      <c r="H17" s="69">
        <f>F17/D17</f>
        <v>1.0341923960193928</v>
      </c>
      <c r="I17" s="59"/>
      <c r="J17" s="37"/>
      <c r="K17" s="37"/>
      <c r="L17" s="37"/>
      <c r="M17" s="43"/>
      <c r="N17" s="42"/>
    </row>
    <row r="18" spans="1:14" s="29" customFormat="1" ht="15.75" customHeight="1" hidden="1">
      <c r="A18" s="101"/>
      <c r="B18" s="99"/>
      <c r="C18" s="17" t="s">
        <v>77</v>
      </c>
      <c r="D18" s="66">
        <v>39.19</v>
      </c>
      <c r="E18" s="66">
        <v>39.19</v>
      </c>
      <c r="F18" s="66">
        <v>40.53</v>
      </c>
      <c r="G18" s="69">
        <f>E18/D18</f>
        <v>1</v>
      </c>
      <c r="H18" s="69">
        <f>F18/D18</f>
        <v>1.0341923960193928</v>
      </c>
      <c r="I18" s="59"/>
      <c r="J18" s="37"/>
      <c r="K18" s="37"/>
      <c r="L18" s="37"/>
      <c r="M18" s="43"/>
      <c r="N18" s="42"/>
    </row>
    <row r="19" spans="1:14" s="29" customFormat="1" ht="12.75" hidden="1">
      <c r="A19" s="100">
        <v>7</v>
      </c>
      <c r="B19" s="98" t="s">
        <v>65</v>
      </c>
      <c r="C19" s="8" t="s">
        <v>75</v>
      </c>
      <c r="D19" s="71" t="s">
        <v>20</v>
      </c>
      <c r="E19" s="71" t="s">
        <v>20</v>
      </c>
      <c r="F19" s="71"/>
      <c r="G19" s="69"/>
      <c r="H19" s="69"/>
      <c r="I19" s="59">
        <v>21.17</v>
      </c>
      <c r="J19" s="79">
        <v>24.64</v>
      </c>
      <c r="K19" s="79">
        <v>28.44</v>
      </c>
      <c r="L19" s="79">
        <v>29.42</v>
      </c>
      <c r="M19" s="43">
        <f>K19/J19</f>
        <v>1.1542207792207793</v>
      </c>
      <c r="N19" s="42">
        <f>L19/J19</f>
        <v>1.1939935064935066</v>
      </c>
    </row>
    <row r="20" spans="1:14" s="29" customFormat="1" ht="12.75">
      <c r="A20" s="101"/>
      <c r="B20" s="99"/>
      <c r="C20" s="8" t="s">
        <v>76</v>
      </c>
      <c r="D20" s="70"/>
      <c r="E20" s="70"/>
      <c r="F20" s="70"/>
      <c r="G20" s="69"/>
      <c r="H20" s="69"/>
      <c r="I20" s="59"/>
      <c r="J20" s="82">
        <v>29.57</v>
      </c>
      <c r="K20" s="82">
        <v>28.44</v>
      </c>
      <c r="L20" s="82">
        <v>29.42</v>
      </c>
      <c r="M20" s="43">
        <f>K20/J20</f>
        <v>0.9617855935069327</v>
      </c>
      <c r="N20" s="42">
        <f>L20/J20</f>
        <v>0.9949272911734867</v>
      </c>
    </row>
    <row r="21" spans="1:14" s="40" customFormat="1" ht="12.75" customHeight="1" hidden="1">
      <c r="A21" s="103" t="s">
        <v>23</v>
      </c>
      <c r="B21" s="104"/>
      <c r="C21" s="10"/>
      <c r="D21" s="66"/>
      <c r="E21" s="66"/>
      <c r="F21" s="66"/>
      <c r="G21" s="69"/>
      <c r="H21" s="69"/>
      <c r="I21" s="59"/>
      <c r="J21" s="37"/>
      <c r="K21" s="37"/>
      <c r="L21" s="37"/>
      <c r="M21" s="43"/>
      <c r="N21" s="47" t="e">
        <f>L21/K21</f>
        <v>#DIV/0!</v>
      </c>
    </row>
    <row r="22" spans="1:14" s="29" customFormat="1" ht="15.75" customHeight="1" hidden="1">
      <c r="A22" s="115">
        <v>8</v>
      </c>
      <c r="B22" s="112" t="s">
        <v>101</v>
      </c>
      <c r="C22" s="8" t="s">
        <v>96</v>
      </c>
      <c r="D22" s="70">
        <v>20.14</v>
      </c>
      <c r="E22" s="70">
        <v>23.21</v>
      </c>
      <c r="F22" s="70">
        <v>24.11</v>
      </c>
      <c r="G22" s="69">
        <f>E22/D22</f>
        <v>1.1524329692154915</v>
      </c>
      <c r="H22" s="69">
        <f>F22/D22</f>
        <v>1.1971201588877853</v>
      </c>
      <c r="I22" s="59"/>
      <c r="J22" s="91">
        <v>35.04</v>
      </c>
      <c r="K22" s="44"/>
      <c r="L22" s="44"/>
      <c r="M22" s="43">
        <f>K22/J22</f>
        <v>0</v>
      </c>
      <c r="N22" s="42">
        <f>L22/J22</f>
        <v>0</v>
      </c>
    </row>
    <row r="23" spans="1:14" s="29" customFormat="1" ht="12.75" hidden="1">
      <c r="A23" s="116"/>
      <c r="B23" s="113"/>
      <c r="C23" s="8" t="s">
        <v>76</v>
      </c>
      <c r="D23" s="70">
        <v>24.17</v>
      </c>
      <c r="E23" s="70">
        <v>23.21</v>
      </c>
      <c r="F23" s="70">
        <v>24.11</v>
      </c>
      <c r="G23" s="69">
        <f>E23/D23</f>
        <v>0.9602813405047579</v>
      </c>
      <c r="H23" s="69">
        <f>F23/D23</f>
        <v>0.9975175837815473</v>
      </c>
      <c r="I23" s="59"/>
      <c r="J23" s="44"/>
      <c r="K23" s="44"/>
      <c r="L23" s="44"/>
      <c r="M23" s="48"/>
      <c r="N23" s="47"/>
    </row>
    <row r="24" spans="1:14" s="40" customFormat="1" ht="12.75" customHeight="1">
      <c r="A24" s="103" t="s">
        <v>4</v>
      </c>
      <c r="B24" s="104"/>
      <c r="C24" s="10"/>
      <c r="D24" s="66"/>
      <c r="E24" s="66"/>
      <c r="F24" s="66"/>
      <c r="G24" s="69"/>
      <c r="H24" s="69"/>
      <c r="I24" s="59"/>
      <c r="J24" s="37"/>
      <c r="K24" s="37"/>
      <c r="L24" s="37"/>
      <c r="M24" s="43"/>
      <c r="N24" s="47" t="e">
        <f>L24/K24</f>
        <v>#DIV/0!</v>
      </c>
    </row>
    <row r="25" spans="1:14" s="40" customFormat="1" ht="12.75" customHeight="1" hidden="1">
      <c r="A25" s="100">
        <v>9</v>
      </c>
      <c r="B25" s="98" t="s">
        <v>66</v>
      </c>
      <c r="C25" s="8" t="s">
        <v>75</v>
      </c>
      <c r="D25" s="84">
        <v>17.71</v>
      </c>
      <c r="E25" s="84">
        <v>17.71</v>
      </c>
      <c r="F25" s="71">
        <v>18.63</v>
      </c>
      <c r="G25" s="69">
        <f>E25/D25</f>
        <v>1</v>
      </c>
      <c r="H25" s="69">
        <f>F25/D25</f>
        <v>1.0519480519480517</v>
      </c>
      <c r="I25" s="61">
        <v>20.92</v>
      </c>
      <c r="J25" s="79">
        <v>22.07</v>
      </c>
      <c r="K25" s="79">
        <v>22.07</v>
      </c>
      <c r="L25" s="79">
        <v>22.81</v>
      </c>
      <c r="M25" s="43">
        <f>K25/J25</f>
        <v>1</v>
      </c>
      <c r="N25" s="42">
        <f>L25/J25</f>
        <v>1.0335296782963297</v>
      </c>
    </row>
    <row r="26" spans="1:14" s="40" customFormat="1" ht="12.75" customHeight="1">
      <c r="A26" s="101"/>
      <c r="B26" s="99"/>
      <c r="C26" s="8" t="s">
        <v>76</v>
      </c>
      <c r="D26" s="84">
        <v>17.71</v>
      </c>
      <c r="E26" s="84">
        <v>17.71</v>
      </c>
      <c r="F26" s="71">
        <v>18.63</v>
      </c>
      <c r="G26" s="69">
        <f>E26/D26</f>
        <v>1</v>
      </c>
      <c r="H26" s="69">
        <f>F26/D26</f>
        <v>1.0519480519480517</v>
      </c>
      <c r="I26" s="62"/>
      <c r="J26" s="79">
        <v>22.07</v>
      </c>
      <c r="K26" s="79">
        <v>22.07</v>
      </c>
      <c r="L26" s="79">
        <v>22.81</v>
      </c>
      <c r="M26" s="43">
        <f>K26/J26</f>
        <v>1</v>
      </c>
      <c r="N26" s="42">
        <f>L26/J26</f>
        <v>1.0335296782963297</v>
      </c>
    </row>
    <row r="27" spans="1:14" s="40" customFormat="1" ht="27" customHeight="1" hidden="1">
      <c r="A27" s="24">
        <v>10</v>
      </c>
      <c r="B27" s="94" t="s">
        <v>83</v>
      </c>
      <c r="C27" s="8" t="s">
        <v>75</v>
      </c>
      <c r="D27" s="73"/>
      <c r="E27" s="73"/>
      <c r="F27" s="73"/>
      <c r="G27" s="69" t="e">
        <f>E27/D27</f>
        <v>#DIV/0!</v>
      </c>
      <c r="H27" s="69" t="e">
        <f>F27/D27</f>
        <v>#DIV/0!</v>
      </c>
      <c r="I27" s="62"/>
      <c r="J27" s="49"/>
      <c r="K27" s="49"/>
      <c r="L27" s="49"/>
      <c r="M27" s="43" t="e">
        <f>K27/J27</f>
        <v>#DIV/0!</v>
      </c>
      <c r="N27" s="42" t="e">
        <f>L27/J27</f>
        <v>#DIV/0!</v>
      </c>
    </row>
    <row r="28" spans="1:14" s="29" customFormat="1" ht="18.75" customHeight="1" hidden="1">
      <c r="A28" s="100">
        <v>11</v>
      </c>
      <c r="B28" s="98" t="s">
        <v>60</v>
      </c>
      <c r="C28" s="8" t="s">
        <v>75</v>
      </c>
      <c r="D28" s="83">
        <v>8.29</v>
      </c>
      <c r="E28" s="83">
        <v>8.29</v>
      </c>
      <c r="F28" s="71">
        <v>8.57</v>
      </c>
      <c r="G28" s="69">
        <f>E28/D28</f>
        <v>1</v>
      </c>
      <c r="H28" s="69">
        <f>F28/D28</f>
        <v>1.0337756332931245</v>
      </c>
      <c r="I28" s="59"/>
      <c r="J28" s="21"/>
      <c r="K28" s="21"/>
      <c r="L28" s="21"/>
      <c r="M28" s="43"/>
      <c r="N28" s="47" t="e">
        <f>L28/K28</f>
        <v>#DIV/0!</v>
      </c>
    </row>
    <row r="29" spans="1:14" s="29" customFormat="1" ht="27" customHeight="1" hidden="1">
      <c r="A29" s="101"/>
      <c r="B29" s="99"/>
      <c r="C29" s="8" t="s">
        <v>76</v>
      </c>
      <c r="D29" s="66">
        <v>9.95</v>
      </c>
      <c r="E29" s="66">
        <v>9.95</v>
      </c>
      <c r="F29" s="66">
        <v>10.28</v>
      </c>
      <c r="G29" s="69">
        <f>E29/D29</f>
        <v>1</v>
      </c>
      <c r="H29" s="69">
        <f>F29/D29</f>
        <v>1.0331658291457286</v>
      </c>
      <c r="I29" s="59"/>
      <c r="J29" s="37"/>
      <c r="K29" s="37"/>
      <c r="L29" s="37"/>
      <c r="M29" s="43"/>
      <c r="N29" s="47" t="e">
        <f>L29/K29</f>
        <v>#DIV/0!</v>
      </c>
    </row>
    <row r="30" spans="1:14" s="50" customFormat="1" ht="12.75" customHeight="1" hidden="1">
      <c r="A30" s="103" t="s">
        <v>5</v>
      </c>
      <c r="B30" s="104"/>
      <c r="C30" s="10"/>
      <c r="D30" s="66"/>
      <c r="E30" s="66"/>
      <c r="F30" s="66"/>
      <c r="G30" s="69"/>
      <c r="H30" s="69"/>
      <c r="I30" s="59"/>
      <c r="J30" s="37"/>
      <c r="K30" s="37"/>
      <c r="L30" s="37"/>
      <c r="M30" s="43"/>
      <c r="N30" s="47" t="e">
        <f>L30/K30</f>
        <v>#DIV/0!</v>
      </c>
    </row>
    <row r="31" spans="1:14" s="51" customFormat="1" ht="12.75" hidden="1">
      <c r="A31" s="100">
        <v>12</v>
      </c>
      <c r="B31" s="98" t="s">
        <v>56</v>
      </c>
      <c r="C31" s="8" t="s">
        <v>75</v>
      </c>
      <c r="D31" s="68">
        <v>12.75</v>
      </c>
      <c r="E31" s="68"/>
      <c r="F31" s="68"/>
      <c r="G31" s="69">
        <f>E31/D31</f>
        <v>0</v>
      </c>
      <c r="H31" s="69">
        <f>F31/D31</f>
        <v>0</v>
      </c>
      <c r="I31" s="59">
        <f>L31</f>
        <v>0</v>
      </c>
      <c r="J31" s="80">
        <v>27.06</v>
      </c>
      <c r="K31" s="80"/>
      <c r="L31" s="80"/>
      <c r="M31" s="43">
        <f>K31/J31</f>
        <v>0</v>
      </c>
      <c r="N31" s="42">
        <f>L31/J31</f>
        <v>0</v>
      </c>
    </row>
    <row r="32" spans="1:14" s="51" customFormat="1" ht="12.75" hidden="1">
      <c r="A32" s="101"/>
      <c r="B32" s="99"/>
      <c r="C32" s="8" t="s">
        <v>76</v>
      </c>
      <c r="D32" s="70">
        <v>15.3</v>
      </c>
      <c r="E32" s="70"/>
      <c r="F32" s="70"/>
      <c r="G32" s="69">
        <f>E32/D32</f>
        <v>0</v>
      </c>
      <c r="H32" s="69">
        <f>F32/D32</f>
        <v>0</v>
      </c>
      <c r="I32" s="59"/>
      <c r="J32" s="81">
        <v>32.47</v>
      </c>
      <c r="K32" s="81"/>
      <c r="L32" s="81"/>
      <c r="M32" s="43">
        <f>K32/J32</f>
        <v>0</v>
      </c>
      <c r="N32" s="42">
        <f>L32/J32</f>
        <v>0</v>
      </c>
    </row>
    <row r="33" spans="1:14" s="40" customFormat="1" ht="12.75" customHeight="1">
      <c r="A33" s="103" t="s">
        <v>6</v>
      </c>
      <c r="B33" s="104"/>
      <c r="C33" s="10"/>
      <c r="D33" s="66"/>
      <c r="E33" s="66"/>
      <c r="F33" s="66"/>
      <c r="G33" s="69"/>
      <c r="H33" s="69"/>
      <c r="I33" s="59"/>
      <c r="J33" s="37"/>
      <c r="K33" s="37"/>
      <c r="L33" s="37"/>
      <c r="M33" s="43"/>
      <c r="N33" s="47" t="e">
        <f>L33/K33</f>
        <v>#DIV/0!</v>
      </c>
    </row>
    <row r="34" spans="1:14" s="29" customFormat="1" ht="15" customHeight="1" hidden="1">
      <c r="A34" s="100">
        <v>13</v>
      </c>
      <c r="B34" s="98" t="s">
        <v>57</v>
      </c>
      <c r="C34" s="100" t="s">
        <v>77</v>
      </c>
      <c r="D34" s="70">
        <v>21.05</v>
      </c>
      <c r="E34" s="70">
        <v>21.05</v>
      </c>
      <c r="F34" s="70">
        <v>22.18</v>
      </c>
      <c r="G34" s="69">
        <f>E34/D34</f>
        <v>1</v>
      </c>
      <c r="H34" s="69">
        <f>F34/D34</f>
        <v>1.0536817102137768</v>
      </c>
      <c r="I34" s="59">
        <v>21.15</v>
      </c>
      <c r="J34" s="81">
        <v>20.48</v>
      </c>
      <c r="K34" s="81">
        <v>20.48</v>
      </c>
      <c r="L34" s="81">
        <v>21.44</v>
      </c>
      <c r="M34" s="43">
        <f>K34/J34</f>
        <v>1</v>
      </c>
      <c r="N34" s="42">
        <f>L34/J34</f>
        <v>1.046875</v>
      </c>
    </row>
    <row r="35" spans="1:14" s="29" customFormat="1" ht="12.75" customHeight="1">
      <c r="A35" s="101"/>
      <c r="B35" s="99"/>
      <c r="C35" s="101"/>
      <c r="D35" s="70">
        <v>21.05</v>
      </c>
      <c r="E35" s="70">
        <v>21.05</v>
      </c>
      <c r="F35" s="70">
        <v>22.18</v>
      </c>
      <c r="G35" s="69">
        <f>E35/D35</f>
        <v>1</v>
      </c>
      <c r="H35" s="69">
        <f>F35/D35</f>
        <v>1.0536817102137768</v>
      </c>
      <c r="I35" s="59"/>
      <c r="J35" s="81">
        <v>20.48</v>
      </c>
      <c r="K35" s="81">
        <v>20.48</v>
      </c>
      <c r="L35" s="81">
        <v>21.44</v>
      </c>
      <c r="M35" s="43">
        <f>K35/J35</f>
        <v>1</v>
      </c>
      <c r="N35" s="42">
        <f>L35/J35</f>
        <v>1.046875</v>
      </c>
    </row>
    <row r="36" spans="1:14" s="29" customFormat="1" ht="12.75" customHeight="1" hidden="1">
      <c r="A36" s="100">
        <v>14</v>
      </c>
      <c r="B36" s="112" t="s">
        <v>35</v>
      </c>
      <c r="C36" s="8" t="s">
        <v>77</v>
      </c>
      <c r="D36" s="70">
        <v>19.25</v>
      </c>
      <c r="E36" s="70">
        <v>19.25</v>
      </c>
      <c r="F36" s="70">
        <v>19.53</v>
      </c>
      <c r="G36" s="69">
        <f>E36/D36</f>
        <v>1</v>
      </c>
      <c r="H36" s="69">
        <f>F36/D36</f>
        <v>1.0145454545454546</v>
      </c>
      <c r="I36" s="59"/>
      <c r="J36" s="37"/>
      <c r="K36" s="37"/>
      <c r="L36" s="37"/>
      <c r="M36" s="43"/>
      <c r="N36" s="47" t="e">
        <f>L36/K36</f>
        <v>#DIV/0!</v>
      </c>
    </row>
    <row r="37" spans="1:14" s="29" customFormat="1" ht="12" customHeight="1" hidden="1">
      <c r="A37" s="101"/>
      <c r="B37" s="113"/>
      <c r="C37" s="8" t="s">
        <v>76</v>
      </c>
      <c r="D37" s="70">
        <v>23.1</v>
      </c>
      <c r="E37" s="70">
        <v>23.1</v>
      </c>
      <c r="F37" s="70">
        <v>23.44</v>
      </c>
      <c r="G37" s="69">
        <f>E37/D37</f>
        <v>1</v>
      </c>
      <c r="H37" s="69">
        <f>F37/D37</f>
        <v>1.0147186147186147</v>
      </c>
      <c r="I37" s="59"/>
      <c r="J37" s="37"/>
      <c r="K37" s="37"/>
      <c r="L37" s="37"/>
      <c r="M37" s="43"/>
      <c r="N37" s="47"/>
    </row>
    <row r="38" spans="1:14" s="29" customFormat="1" ht="12.75">
      <c r="A38" s="103" t="s">
        <v>78</v>
      </c>
      <c r="B38" s="114"/>
      <c r="C38" s="9"/>
      <c r="D38" s="68"/>
      <c r="E38" s="68"/>
      <c r="F38" s="68"/>
      <c r="G38" s="69"/>
      <c r="H38" s="69"/>
      <c r="I38" s="59"/>
      <c r="J38" s="21"/>
      <c r="K38" s="21"/>
      <c r="L38" s="21"/>
      <c r="M38" s="43"/>
      <c r="N38" s="47" t="e">
        <f>L38/K38</f>
        <v>#DIV/0!</v>
      </c>
    </row>
    <row r="39" spans="1:14" s="29" customFormat="1" ht="12.75" hidden="1">
      <c r="A39" s="100">
        <v>15</v>
      </c>
      <c r="B39" s="97" t="s">
        <v>79</v>
      </c>
      <c r="C39" s="8" t="s">
        <v>77</v>
      </c>
      <c r="D39" s="68">
        <v>20.52</v>
      </c>
      <c r="E39" s="68">
        <v>20.52</v>
      </c>
      <c r="F39" s="68">
        <v>21.34</v>
      </c>
      <c r="G39" s="69">
        <f>E39/D39</f>
        <v>1</v>
      </c>
      <c r="H39" s="69">
        <f>F39/D39</f>
        <v>1.0399610136452242</v>
      </c>
      <c r="I39" s="59">
        <v>24.33</v>
      </c>
      <c r="J39" s="79">
        <v>24.28</v>
      </c>
      <c r="K39" s="79">
        <v>24.28</v>
      </c>
      <c r="L39" s="79">
        <v>24.92</v>
      </c>
      <c r="M39" s="43">
        <f>K39/J39</f>
        <v>1</v>
      </c>
      <c r="N39" s="42">
        <f>L39/J39</f>
        <v>1.0263591433278418</v>
      </c>
    </row>
    <row r="40" spans="1:14" s="29" customFormat="1" ht="12.75">
      <c r="A40" s="101"/>
      <c r="B40" s="97"/>
      <c r="C40" s="8" t="s">
        <v>76</v>
      </c>
      <c r="D40" s="70">
        <v>20.52</v>
      </c>
      <c r="E40" s="70">
        <v>20.52</v>
      </c>
      <c r="F40" s="70">
        <v>21.34</v>
      </c>
      <c r="G40" s="69">
        <f>E40/D40</f>
        <v>1</v>
      </c>
      <c r="H40" s="69">
        <f>F40/D40</f>
        <v>1.0399610136452242</v>
      </c>
      <c r="I40" s="59"/>
      <c r="J40" s="79">
        <v>24.28</v>
      </c>
      <c r="K40" s="79">
        <v>24.28</v>
      </c>
      <c r="L40" s="79">
        <v>24.92</v>
      </c>
      <c r="M40" s="43">
        <f>K40/J40</f>
        <v>1</v>
      </c>
      <c r="N40" s="42">
        <f>L40/J40</f>
        <v>1.0263591433278418</v>
      </c>
    </row>
    <row r="41" spans="1:14" s="40" customFormat="1" ht="12.75" customHeight="1">
      <c r="A41" s="103" t="s">
        <v>7</v>
      </c>
      <c r="B41" s="104"/>
      <c r="C41" s="10"/>
      <c r="D41" s="66"/>
      <c r="E41" s="66"/>
      <c r="F41" s="66"/>
      <c r="G41" s="69"/>
      <c r="H41" s="69"/>
      <c r="I41" s="59"/>
      <c r="J41" s="37"/>
      <c r="K41" s="37"/>
      <c r="L41" s="37"/>
      <c r="M41" s="43"/>
      <c r="N41" s="47" t="e">
        <f>L41/K41</f>
        <v>#DIV/0!</v>
      </c>
    </row>
    <row r="42" spans="1:14" s="40" customFormat="1" ht="12.75" customHeight="1" hidden="1">
      <c r="A42" s="100">
        <v>16</v>
      </c>
      <c r="B42" s="98" t="s">
        <v>67</v>
      </c>
      <c r="C42" s="8" t="s">
        <v>75</v>
      </c>
      <c r="D42" s="66" t="s">
        <v>20</v>
      </c>
      <c r="E42" s="66" t="s">
        <v>20</v>
      </c>
      <c r="F42" s="66"/>
      <c r="G42" s="66" t="s">
        <v>20</v>
      </c>
      <c r="H42" s="66" t="s">
        <v>20</v>
      </c>
      <c r="I42" s="59">
        <f>L42*1.04</f>
        <v>26.312</v>
      </c>
      <c r="J42" s="79">
        <v>24.49</v>
      </c>
      <c r="K42" s="79">
        <v>24.49</v>
      </c>
      <c r="L42" s="79">
        <v>25.3</v>
      </c>
      <c r="M42" s="43">
        <f aca="true" t="shared" si="0" ref="M42:M47">K42/J42</f>
        <v>1</v>
      </c>
      <c r="N42" s="42">
        <f aca="true" t="shared" si="1" ref="N42:N47">L42/J42</f>
        <v>1.0330747243772969</v>
      </c>
    </row>
    <row r="43" spans="1:14" s="40" customFormat="1" ht="12.75" customHeight="1">
      <c r="A43" s="101"/>
      <c r="B43" s="99"/>
      <c r="C43" s="8" t="s">
        <v>76</v>
      </c>
      <c r="D43" s="66"/>
      <c r="E43" s="66"/>
      <c r="F43" s="66"/>
      <c r="G43" s="66"/>
      <c r="H43" s="66"/>
      <c r="I43" s="59"/>
      <c r="J43" s="82">
        <v>29.39</v>
      </c>
      <c r="K43" s="82">
        <v>29.39</v>
      </c>
      <c r="L43" s="82">
        <v>30.36</v>
      </c>
      <c r="M43" s="43">
        <f t="shared" si="0"/>
        <v>1</v>
      </c>
      <c r="N43" s="42">
        <f t="shared" si="1"/>
        <v>1.033004423273222</v>
      </c>
    </row>
    <row r="44" spans="1:14" s="40" customFormat="1" ht="12.75" customHeight="1" hidden="1">
      <c r="A44" s="100">
        <v>17</v>
      </c>
      <c r="B44" s="98" t="s">
        <v>68</v>
      </c>
      <c r="C44" s="9" t="s">
        <v>77</v>
      </c>
      <c r="D44" s="66">
        <v>25.35</v>
      </c>
      <c r="E44" s="66">
        <v>25.35</v>
      </c>
      <c r="F44" s="66">
        <v>26.22</v>
      </c>
      <c r="G44" s="69">
        <f aca="true" t="shared" si="2" ref="G44:G49">E44/D44</f>
        <v>1</v>
      </c>
      <c r="H44" s="69">
        <f aca="true" t="shared" si="3" ref="H44:H49">F44/D44</f>
        <v>1.034319526627219</v>
      </c>
      <c r="I44" s="59">
        <v>35.33</v>
      </c>
      <c r="J44" s="82">
        <v>34.05</v>
      </c>
      <c r="K44" s="82">
        <v>34.05</v>
      </c>
      <c r="L44" s="82">
        <v>35.22</v>
      </c>
      <c r="M44" s="43">
        <f t="shared" si="0"/>
        <v>1</v>
      </c>
      <c r="N44" s="42">
        <f t="shared" si="1"/>
        <v>1.0343612334801762</v>
      </c>
    </row>
    <row r="45" spans="1:14" s="40" customFormat="1" ht="12.75" customHeight="1">
      <c r="A45" s="101"/>
      <c r="B45" s="99"/>
      <c r="C45" s="9"/>
      <c r="D45" s="66">
        <v>25.35</v>
      </c>
      <c r="E45" s="66">
        <v>25.35</v>
      </c>
      <c r="F45" s="66">
        <v>26.22</v>
      </c>
      <c r="G45" s="69">
        <f t="shared" si="2"/>
        <v>1</v>
      </c>
      <c r="H45" s="69">
        <f t="shared" si="3"/>
        <v>1.034319526627219</v>
      </c>
      <c r="I45" s="59"/>
      <c r="J45" s="82">
        <v>34.05</v>
      </c>
      <c r="K45" s="82">
        <v>34.05</v>
      </c>
      <c r="L45" s="82">
        <v>35.22</v>
      </c>
      <c r="M45" s="43">
        <f t="shared" si="0"/>
        <v>1</v>
      </c>
      <c r="N45" s="42">
        <f t="shared" si="1"/>
        <v>1.0343612334801762</v>
      </c>
    </row>
    <row r="46" spans="1:14" s="29" customFormat="1" ht="16.5" customHeight="1" hidden="1">
      <c r="A46" s="115">
        <v>18</v>
      </c>
      <c r="B46" s="97" t="s">
        <v>69</v>
      </c>
      <c r="C46" s="9" t="s">
        <v>77</v>
      </c>
      <c r="D46" s="66">
        <v>22.53</v>
      </c>
      <c r="E46" s="66">
        <v>22.53</v>
      </c>
      <c r="F46" s="66">
        <v>23.3</v>
      </c>
      <c r="G46" s="69">
        <f t="shared" si="2"/>
        <v>1</v>
      </c>
      <c r="H46" s="69">
        <f t="shared" si="3"/>
        <v>1.0341766533510874</v>
      </c>
      <c r="I46" s="59">
        <v>114.56</v>
      </c>
      <c r="J46" s="82">
        <v>28.05</v>
      </c>
      <c r="K46" s="82">
        <v>28.05</v>
      </c>
      <c r="L46" s="82">
        <v>29.01</v>
      </c>
      <c r="M46" s="43">
        <f t="shared" si="0"/>
        <v>1</v>
      </c>
      <c r="N46" s="42">
        <f t="shared" si="1"/>
        <v>1.0342245989304812</v>
      </c>
    </row>
    <row r="47" spans="1:14" s="29" customFormat="1" ht="12.75">
      <c r="A47" s="116"/>
      <c r="B47" s="97"/>
      <c r="C47" s="14"/>
      <c r="D47" s="66">
        <v>22.53</v>
      </c>
      <c r="E47" s="66">
        <v>22.53</v>
      </c>
      <c r="F47" s="66">
        <v>23.3</v>
      </c>
      <c r="G47" s="69">
        <f t="shared" si="2"/>
        <v>1</v>
      </c>
      <c r="H47" s="69">
        <f t="shared" si="3"/>
        <v>1.0341766533510874</v>
      </c>
      <c r="I47" s="59"/>
      <c r="J47" s="82">
        <v>28.05</v>
      </c>
      <c r="K47" s="82">
        <v>28.05</v>
      </c>
      <c r="L47" s="82">
        <v>29.01</v>
      </c>
      <c r="M47" s="43">
        <f t="shared" si="0"/>
        <v>1</v>
      </c>
      <c r="N47" s="42">
        <f t="shared" si="1"/>
        <v>1.0342245989304812</v>
      </c>
    </row>
    <row r="48" spans="1:14" s="29" customFormat="1" ht="12.75" hidden="1">
      <c r="A48" s="115">
        <v>19</v>
      </c>
      <c r="B48" s="97" t="s">
        <v>100</v>
      </c>
      <c r="C48" s="8" t="s">
        <v>75</v>
      </c>
      <c r="D48" s="66">
        <v>19.38</v>
      </c>
      <c r="E48" s="66">
        <v>19.38</v>
      </c>
      <c r="F48" s="66">
        <v>19.62</v>
      </c>
      <c r="G48" s="69">
        <f t="shared" si="2"/>
        <v>1</v>
      </c>
      <c r="H48" s="69">
        <f t="shared" si="3"/>
        <v>1.0123839009287927</v>
      </c>
      <c r="I48" s="59"/>
      <c r="J48" s="37"/>
      <c r="K48" s="37"/>
      <c r="L48" s="37"/>
      <c r="M48" s="43"/>
      <c r="N48" s="42"/>
    </row>
    <row r="49" spans="1:14" s="29" customFormat="1" ht="12.75" hidden="1">
      <c r="A49" s="116"/>
      <c r="B49" s="97"/>
      <c r="C49" s="8" t="s">
        <v>76</v>
      </c>
      <c r="D49" s="66">
        <v>23.26</v>
      </c>
      <c r="E49" s="66">
        <v>23.26</v>
      </c>
      <c r="F49" s="66">
        <v>23.54</v>
      </c>
      <c r="G49" s="69">
        <f t="shared" si="2"/>
        <v>1</v>
      </c>
      <c r="H49" s="69">
        <f t="shared" si="3"/>
        <v>1.0120378331900257</v>
      </c>
      <c r="I49" s="59"/>
      <c r="J49" s="37"/>
      <c r="K49" s="37"/>
      <c r="L49" s="37"/>
      <c r="M49" s="43"/>
      <c r="N49" s="42"/>
    </row>
    <row r="50" spans="1:14" s="40" customFormat="1" ht="12.75" customHeight="1">
      <c r="A50" s="103" t="s">
        <v>8</v>
      </c>
      <c r="B50" s="104"/>
      <c r="C50" s="10"/>
      <c r="D50" s="66"/>
      <c r="E50" s="66"/>
      <c r="F50" s="66"/>
      <c r="G50" s="69"/>
      <c r="H50" s="69"/>
      <c r="I50" s="59"/>
      <c r="J50" s="37"/>
      <c r="K50" s="37"/>
      <c r="L50" s="37"/>
      <c r="M50" s="43"/>
      <c r="N50" s="47" t="e">
        <f>L50/K50</f>
        <v>#DIV/0!</v>
      </c>
    </row>
    <row r="51" spans="1:14" s="40" customFormat="1" ht="15" customHeight="1" hidden="1">
      <c r="A51" s="100">
        <v>20</v>
      </c>
      <c r="B51" s="98" t="s">
        <v>54</v>
      </c>
      <c r="C51" s="8" t="s">
        <v>77</v>
      </c>
      <c r="D51" s="66">
        <v>17.64</v>
      </c>
      <c r="E51" s="66">
        <v>17.64</v>
      </c>
      <c r="F51" s="66">
        <v>18.33</v>
      </c>
      <c r="G51" s="69">
        <f>E51/D51</f>
        <v>1</v>
      </c>
      <c r="H51" s="69">
        <f>F51/D51</f>
        <v>1.0391156462585032</v>
      </c>
      <c r="I51" s="59">
        <v>32.83</v>
      </c>
      <c r="J51" s="82">
        <v>34.35</v>
      </c>
      <c r="K51" s="82">
        <v>34.35</v>
      </c>
      <c r="L51" s="82">
        <v>35.7</v>
      </c>
      <c r="M51" s="43">
        <f>K51/J51</f>
        <v>1</v>
      </c>
      <c r="N51" s="42">
        <f>L51/J51</f>
        <v>1.039301310043668</v>
      </c>
    </row>
    <row r="52" spans="1:14" s="40" customFormat="1" ht="12.75">
      <c r="A52" s="101"/>
      <c r="B52" s="99"/>
      <c r="C52" s="8"/>
      <c r="D52" s="66">
        <v>17.64</v>
      </c>
      <c r="E52" s="66">
        <v>17.64</v>
      </c>
      <c r="F52" s="66">
        <v>18.33</v>
      </c>
      <c r="G52" s="69">
        <f>E52/D52</f>
        <v>1</v>
      </c>
      <c r="H52" s="69">
        <f>F52/D52</f>
        <v>1.0391156462585032</v>
      </c>
      <c r="I52" s="59"/>
      <c r="J52" s="82">
        <v>34.35</v>
      </c>
      <c r="K52" s="82">
        <v>34.35</v>
      </c>
      <c r="L52" s="82">
        <v>35.7</v>
      </c>
      <c r="M52" s="43">
        <f>K52/J52</f>
        <v>1</v>
      </c>
      <c r="N52" s="42">
        <f>L52/J52</f>
        <v>1.039301310043668</v>
      </c>
    </row>
    <row r="53" spans="1:14" s="29" customFormat="1" ht="15" customHeight="1" hidden="1">
      <c r="A53" s="100">
        <v>21</v>
      </c>
      <c r="B53" s="98" t="s">
        <v>55</v>
      </c>
      <c r="C53" s="9" t="s">
        <v>77</v>
      </c>
      <c r="D53" s="66" t="s">
        <v>20</v>
      </c>
      <c r="E53" s="66" t="s">
        <v>20</v>
      </c>
      <c r="F53" s="66"/>
      <c r="G53" s="69"/>
      <c r="H53" s="69"/>
      <c r="I53" s="59">
        <v>38.5</v>
      </c>
      <c r="J53" s="81">
        <v>39.87</v>
      </c>
      <c r="K53" s="81">
        <v>39.87</v>
      </c>
      <c r="L53" s="81">
        <v>41.51</v>
      </c>
      <c r="M53" s="43">
        <f>K53/J53</f>
        <v>1</v>
      </c>
      <c r="N53" s="42">
        <f>L53/J53</f>
        <v>1.0411336844745422</v>
      </c>
    </row>
    <row r="54" spans="1:14" s="29" customFormat="1" ht="14.25" customHeight="1">
      <c r="A54" s="101"/>
      <c r="B54" s="99"/>
      <c r="C54" s="8"/>
      <c r="D54" s="66"/>
      <c r="E54" s="66"/>
      <c r="F54" s="66"/>
      <c r="G54" s="69"/>
      <c r="H54" s="69"/>
      <c r="I54" s="59"/>
      <c r="J54" s="81">
        <v>39.87</v>
      </c>
      <c r="K54" s="81">
        <v>39.87</v>
      </c>
      <c r="L54" s="81">
        <v>41.51</v>
      </c>
      <c r="M54" s="43">
        <f>K54/J54</f>
        <v>1</v>
      </c>
      <c r="N54" s="42">
        <f>L54/J54</f>
        <v>1.0411336844745422</v>
      </c>
    </row>
    <row r="55" spans="1:14" s="29" customFormat="1" ht="12.75" hidden="1">
      <c r="A55" s="100">
        <v>22</v>
      </c>
      <c r="B55" s="98" t="s">
        <v>36</v>
      </c>
      <c r="C55" s="8" t="s">
        <v>77</v>
      </c>
      <c r="D55" s="66">
        <v>17.48</v>
      </c>
      <c r="E55" s="66">
        <v>17.48</v>
      </c>
      <c r="F55" s="66">
        <v>18.25</v>
      </c>
      <c r="G55" s="69">
        <f>E55/D55</f>
        <v>1</v>
      </c>
      <c r="H55" s="69">
        <f>F55/D55</f>
        <v>1.044050343249428</v>
      </c>
      <c r="I55" s="59"/>
      <c r="J55" s="44"/>
      <c r="K55" s="44"/>
      <c r="L55" s="44"/>
      <c r="M55" s="43"/>
      <c r="N55" s="47" t="e">
        <f>L55/K55</f>
        <v>#DIV/0!</v>
      </c>
    </row>
    <row r="56" spans="1:14" s="29" customFormat="1" ht="12" customHeight="1" hidden="1">
      <c r="A56" s="101"/>
      <c r="B56" s="99"/>
      <c r="C56" s="8"/>
      <c r="D56" s="66"/>
      <c r="E56" s="66"/>
      <c r="F56" s="66"/>
      <c r="G56" s="69"/>
      <c r="H56" s="69"/>
      <c r="I56" s="59"/>
      <c r="J56" s="44"/>
      <c r="K56" s="44"/>
      <c r="L56" s="44"/>
      <c r="M56" s="43"/>
      <c r="N56" s="47"/>
    </row>
    <row r="57" spans="1:14" s="29" customFormat="1" ht="12.75">
      <c r="A57" s="103" t="s">
        <v>9</v>
      </c>
      <c r="B57" s="114"/>
      <c r="C57" s="18"/>
      <c r="D57" s="71"/>
      <c r="E57" s="71"/>
      <c r="F57" s="71"/>
      <c r="G57" s="69"/>
      <c r="H57" s="69"/>
      <c r="I57" s="59"/>
      <c r="J57" s="41"/>
      <c r="K57" s="41"/>
      <c r="L57" s="41"/>
      <c r="M57" s="43"/>
      <c r="N57" s="47" t="e">
        <f>L57/K57</f>
        <v>#DIV/0!</v>
      </c>
    </row>
    <row r="58" spans="1:14" s="29" customFormat="1" ht="14.25" customHeight="1" hidden="1">
      <c r="A58" s="115">
        <v>23</v>
      </c>
      <c r="B58" s="105" t="s">
        <v>81</v>
      </c>
      <c r="C58" s="8" t="s">
        <v>77</v>
      </c>
      <c r="D58" s="70">
        <v>31.05</v>
      </c>
      <c r="E58" s="70">
        <v>31.05</v>
      </c>
      <c r="F58" s="70">
        <v>32.7</v>
      </c>
      <c r="G58" s="69">
        <f>E58/D58</f>
        <v>1</v>
      </c>
      <c r="H58" s="69">
        <f>F58/D58</f>
        <v>1.0531400966183575</v>
      </c>
      <c r="I58" s="59">
        <v>39.79</v>
      </c>
      <c r="J58" s="81">
        <v>39.82</v>
      </c>
      <c r="K58" s="81">
        <v>39.82</v>
      </c>
      <c r="L58" s="81">
        <v>41.11</v>
      </c>
      <c r="M58" s="43">
        <f>K58/J58</f>
        <v>1</v>
      </c>
      <c r="N58" s="42">
        <f>L58/J58</f>
        <v>1.0323957810145654</v>
      </c>
    </row>
    <row r="59" spans="1:14" s="29" customFormat="1" ht="12.75">
      <c r="A59" s="116"/>
      <c r="B59" s="106"/>
      <c r="C59" s="15"/>
      <c r="D59" s="70">
        <v>31.05</v>
      </c>
      <c r="E59" s="70">
        <v>31.05</v>
      </c>
      <c r="F59" s="70">
        <v>32.7</v>
      </c>
      <c r="G59" s="69">
        <f>E59/D59</f>
        <v>1</v>
      </c>
      <c r="H59" s="69">
        <f>F59/D59</f>
        <v>1.0531400966183575</v>
      </c>
      <c r="I59" s="59"/>
      <c r="J59" s="81">
        <v>39.82</v>
      </c>
      <c r="K59" s="81">
        <v>39.82</v>
      </c>
      <c r="L59" s="81">
        <v>41.11</v>
      </c>
      <c r="M59" s="43">
        <f>K59/J59</f>
        <v>1</v>
      </c>
      <c r="N59" s="42">
        <f>L59/J59</f>
        <v>1.0323957810145654</v>
      </c>
    </row>
    <row r="60" spans="1:14" s="40" customFormat="1" ht="12.75" customHeight="1">
      <c r="A60" s="103" t="s">
        <v>10</v>
      </c>
      <c r="B60" s="104"/>
      <c r="C60" s="10"/>
      <c r="D60" s="66"/>
      <c r="E60" s="66"/>
      <c r="F60" s="66"/>
      <c r="G60" s="69"/>
      <c r="H60" s="69"/>
      <c r="I60" s="59"/>
      <c r="J60" s="37"/>
      <c r="K60" s="37"/>
      <c r="L60" s="37"/>
      <c r="M60" s="43"/>
      <c r="N60" s="47" t="e">
        <f>L60/K60</f>
        <v>#DIV/0!</v>
      </c>
    </row>
    <row r="61" spans="1:14" s="40" customFormat="1" ht="12.75" customHeight="1" hidden="1">
      <c r="A61" s="100">
        <v>24</v>
      </c>
      <c r="B61" s="98" t="s">
        <v>97</v>
      </c>
      <c r="C61" s="8" t="s">
        <v>77</v>
      </c>
      <c r="D61" s="66">
        <v>24.8</v>
      </c>
      <c r="E61" s="66">
        <v>24.8</v>
      </c>
      <c r="F61" s="66">
        <v>26</v>
      </c>
      <c r="G61" s="69">
        <f>E61/D61</f>
        <v>1</v>
      </c>
      <c r="H61" s="69">
        <f>F61/D61</f>
        <v>1.0483870967741935</v>
      </c>
      <c r="I61" s="59">
        <f>L61*1.04</f>
        <v>28.631200000000003</v>
      </c>
      <c r="J61" s="82">
        <v>26.37</v>
      </c>
      <c r="K61" s="82">
        <v>26.37</v>
      </c>
      <c r="L61" s="82">
        <v>27.53</v>
      </c>
      <c r="M61" s="43">
        <f>K61/J61</f>
        <v>1</v>
      </c>
      <c r="N61" s="42">
        <f>L61/J61</f>
        <v>1.043989381873341</v>
      </c>
    </row>
    <row r="62" spans="1:14" s="40" customFormat="1" ht="12.75" customHeight="1">
      <c r="A62" s="101"/>
      <c r="B62" s="99"/>
      <c r="C62" s="8"/>
      <c r="D62" s="66">
        <v>24.8</v>
      </c>
      <c r="E62" s="66">
        <v>24.8</v>
      </c>
      <c r="F62" s="66">
        <v>26</v>
      </c>
      <c r="G62" s="69">
        <f>E62/D62</f>
        <v>1</v>
      </c>
      <c r="H62" s="69">
        <f>F62/D62</f>
        <v>1.0483870967741935</v>
      </c>
      <c r="I62" s="59"/>
      <c r="J62" s="82">
        <v>26.37</v>
      </c>
      <c r="K62" s="82">
        <v>26.37</v>
      </c>
      <c r="L62" s="82">
        <v>27.53</v>
      </c>
      <c r="M62" s="43">
        <f>K62/J62</f>
        <v>1</v>
      </c>
      <c r="N62" s="42">
        <f>L62/J62</f>
        <v>1.043989381873341</v>
      </c>
    </row>
    <row r="63" spans="1:14" s="29" customFormat="1" ht="13.5" customHeight="1" hidden="1">
      <c r="A63" s="115">
        <v>25</v>
      </c>
      <c r="B63" s="105" t="s">
        <v>30</v>
      </c>
      <c r="C63" s="8" t="s">
        <v>77</v>
      </c>
      <c r="D63" s="66">
        <v>12.24</v>
      </c>
      <c r="E63" s="66">
        <v>12.24</v>
      </c>
      <c r="F63" s="66">
        <v>12.77</v>
      </c>
      <c r="G63" s="69">
        <f>E63/D63</f>
        <v>1</v>
      </c>
      <c r="H63" s="69">
        <f>F63/D63</f>
        <v>1.043300653594771</v>
      </c>
      <c r="I63" s="59"/>
      <c r="J63" s="37"/>
      <c r="K63" s="37"/>
      <c r="L63" s="37"/>
      <c r="M63" s="43"/>
      <c r="N63" s="47" t="e">
        <f>L63/K63</f>
        <v>#DIV/0!</v>
      </c>
    </row>
    <row r="64" spans="1:14" s="29" customFormat="1" ht="12.75" hidden="1">
      <c r="A64" s="116"/>
      <c r="B64" s="106"/>
      <c r="C64" s="15"/>
      <c r="D64" s="66">
        <v>12.24</v>
      </c>
      <c r="E64" s="66">
        <v>12.24</v>
      </c>
      <c r="F64" s="66">
        <v>12.77</v>
      </c>
      <c r="G64" s="69">
        <f>E64/D64</f>
        <v>1</v>
      </c>
      <c r="H64" s="69">
        <f>F64/D64</f>
        <v>1.043300653594771</v>
      </c>
      <c r="I64" s="59"/>
      <c r="J64" s="37"/>
      <c r="K64" s="37"/>
      <c r="L64" s="37"/>
      <c r="M64" s="43"/>
      <c r="N64" s="47"/>
    </row>
    <row r="65" spans="1:14" s="29" customFormat="1" ht="18" customHeight="1" hidden="1">
      <c r="A65" s="115">
        <v>26</v>
      </c>
      <c r="B65" s="97" t="s">
        <v>89</v>
      </c>
      <c r="C65" s="15" t="s">
        <v>75</v>
      </c>
      <c r="D65" s="66"/>
      <c r="E65" s="76"/>
      <c r="F65" s="76"/>
      <c r="G65" s="69" t="e">
        <f>E65/D65</f>
        <v>#DIV/0!</v>
      </c>
      <c r="H65" s="69" t="e">
        <f>F65/D65</f>
        <v>#DIV/0!</v>
      </c>
      <c r="I65" s="59"/>
      <c r="J65" s="37"/>
      <c r="K65" s="37"/>
      <c r="L65" s="37"/>
      <c r="M65" s="43"/>
      <c r="N65" s="47" t="e">
        <f>L65/K65</f>
        <v>#DIV/0!</v>
      </c>
    </row>
    <row r="66" spans="1:14" s="29" customFormat="1" ht="30.75" customHeight="1" hidden="1">
      <c r="A66" s="116"/>
      <c r="B66" s="97"/>
      <c r="C66" s="15"/>
      <c r="D66" s="66"/>
      <c r="E66" s="66"/>
      <c r="F66" s="66"/>
      <c r="G66" s="69"/>
      <c r="H66" s="69"/>
      <c r="I66" s="59"/>
      <c r="J66" s="37"/>
      <c r="K66" s="37"/>
      <c r="L66" s="37"/>
      <c r="M66" s="43"/>
      <c r="N66" s="47"/>
    </row>
    <row r="67" spans="1:14" s="40" customFormat="1" ht="12.75" customHeight="1">
      <c r="A67" s="103" t="s">
        <v>11</v>
      </c>
      <c r="B67" s="104"/>
      <c r="C67" s="10"/>
      <c r="D67" s="66"/>
      <c r="E67" s="66"/>
      <c r="F67" s="66"/>
      <c r="G67" s="69"/>
      <c r="H67" s="69"/>
      <c r="I67" s="59"/>
      <c r="J67" s="37"/>
      <c r="K67" s="37"/>
      <c r="L67" s="37"/>
      <c r="M67" s="43"/>
      <c r="N67" s="47" t="e">
        <f>L67/K67</f>
        <v>#DIV/0!</v>
      </c>
    </row>
    <row r="68" spans="1:14" s="29" customFormat="1" ht="16.5" customHeight="1">
      <c r="A68" s="100">
        <v>27</v>
      </c>
      <c r="B68" s="97" t="s">
        <v>37</v>
      </c>
      <c r="C68" s="8" t="s">
        <v>77</v>
      </c>
      <c r="D68" s="70">
        <v>20.75</v>
      </c>
      <c r="E68" s="70">
        <v>20.75</v>
      </c>
      <c r="F68" s="70">
        <v>21.85</v>
      </c>
      <c r="G68" s="69">
        <f>E68/D68</f>
        <v>1</v>
      </c>
      <c r="H68" s="69">
        <f>F68/D68</f>
        <v>1.0530120481927712</v>
      </c>
      <c r="I68" s="59"/>
      <c r="J68" s="81">
        <v>16.4</v>
      </c>
      <c r="K68" s="81">
        <v>16.4</v>
      </c>
      <c r="L68" s="81">
        <v>16.64</v>
      </c>
      <c r="M68" s="43">
        <f>K68/J68</f>
        <v>1</v>
      </c>
      <c r="N68" s="42">
        <f>L68/J68</f>
        <v>1.0146341463414634</v>
      </c>
    </row>
    <row r="69" spans="1:14" s="29" customFormat="1" ht="12" customHeight="1" hidden="1">
      <c r="A69" s="101"/>
      <c r="B69" s="97"/>
      <c r="C69" s="8"/>
      <c r="D69" s="70"/>
      <c r="E69" s="70"/>
      <c r="F69" s="70"/>
      <c r="G69" s="69"/>
      <c r="H69" s="69"/>
      <c r="I69" s="59"/>
      <c r="J69" s="81">
        <v>16.4</v>
      </c>
      <c r="K69" s="81">
        <v>16.4</v>
      </c>
      <c r="L69" s="81">
        <v>16.64</v>
      </c>
      <c r="M69" s="43"/>
      <c r="N69" s="42"/>
    </row>
    <row r="70" spans="1:14" s="29" customFormat="1" ht="12.75" customHeight="1" hidden="1">
      <c r="A70" s="100">
        <v>28</v>
      </c>
      <c r="B70" s="97" t="s">
        <v>42</v>
      </c>
      <c r="C70" s="8" t="s">
        <v>75</v>
      </c>
      <c r="D70" s="68">
        <v>18.14</v>
      </c>
      <c r="E70" s="68">
        <v>18.14</v>
      </c>
      <c r="F70" s="68">
        <v>18.72</v>
      </c>
      <c r="G70" s="69">
        <f aca="true" t="shared" si="4" ref="G70:G77">E70/D70</f>
        <v>1</v>
      </c>
      <c r="H70" s="69">
        <f aca="true" t="shared" si="5" ref="H70:H77">F70/D70</f>
        <v>1.031973539140022</v>
      </c>
      <c r="I70" s="59"/>
      <c r="J70" s="21" t="s">
        <v>20</v>
      </c>
      <c r="K70" s="21" t="s">
        <v>20</v>
      </c>
      <c r="L70" s="21"/>
      <c r="M70" s="43"/>
      <c r="N70" s="47" t="e">
        <f>L70/K70</f>
        <v>#VALUE!</v>
      </c>
    </row>
    <row r="71" spans="1:14" s="29" customFormat="1" ht="13.5" customHeight="1" hidden="1">
      <c r="A71" s="101"/>
      <c r="B71" s="97"/>
      <c r="C71" s="8" t="s">
        <v>76</v>
      </c>
      <c r="D71" s="70">
        <v>21.77</v>
      </c>
      <c r="E71" s="70">
        <v>21.77</v>
      </c>
      <c r="F71" s="70">
        <v>22.46</v>
      </c>
      <c r="G71" s="69">
        <f t="shared" si="4"/>
        <v>1</v>
      </c>
      <c r="H71" s="69">
        <f t="shared" si="5"/>
        <v>1.031694993109784</v>
      </c>
      <c r="I71" s="59"/>
      <c r="J71" s="37"/>
      <c r="K71" s="37"/>
      <c r="L71" s="37"/>
      <c r="M71" s="43"/>
      <c r="N71" s="47" t="e">
        <f>L71/K71</f>
        <v>#DIV/0!</v>
      </c>
    </row>
    <row r="72" spans="1:14" s="29" customFormat="1" ht="12.75" customHeight="1" hidden="1">
      <c r="A72" s="100">
        <v>29</v>
      </c>
      <c r="B72" s="98" t="s">
        <v>70</v>
      </c>
      <c r="C72" s="8" t="s">
        <v>75</v>
      </c>
      <c r="D72" s="68">
        <v>21.77</v>
      </c>
      <c r="E72" s="68">
        <v>24.1</v>
      </c>
      <c r="F72" s="68">
        <v>24.98</v>
      </c>
      <c r="G72" s="69">
        <f t="shared" si="4"/>
        <v>1.1070280202113</v>
      </c>
      <c r="H72" s="69">
        <f t="shared" si="5"/>
        <v>1.1474506201194306</v>
      </c>
      <c r="I72" s="59"/>
      <c r="J72" s="21"/>
      <c r="K72" s="21"/>
      <c r="L72" s="21"/>
      <c r="M72" s="43"/>
      <c r="N72" s="47" t="e">
        <f>L72/K72</f>
        <v>#DIV/0!</v>
      </c>
    </row>
    <row r="73" spans="1:14" s="29" customFormat="1" ht="12" customHeight="1" hidden="1">
      <c r="A73" s="101"/>
      <c r="B73" s="99"/>
      <c r="C73" s="8" t="s">
        <v>76</v>
      </c>
      <c r="D73" s="70">
        <v>26.12</v>
      </c>
      <c r="E73" s="70">
        <v>24.1</v>
      </c>
      <c r="F73" s="70">
        <v>24.98</v>
      </c>
      <c r="G73" s="69">
        <f t="shared" si="4"/>
        <v>0.9226646248085758</v>
      </c>
      <c r="H73" s="69">
        <f t="shared" si="5"/>
        <v>0.9563552833078101</v>
      </c>
      <c r="I73" s="59"/>
      <c r="J73" s="37"/>
      <c r="K73" s="37"/>
      <c r="L73" s="37"/>
      <c r="M73" s="43"/>
      <c r="N73" s="47" t="e">
        <f>L73/K73</f>
        <v>#DIV/0!</v>
      </c>
    </row>
    <row r="74" spans="1:14" s="29" customFormat="1" ht="12" customHeight="1" hidden="1">
      <c r="A74" s="100">
        <v>30</v>
      </c>
      <c r="B74" s="98" t="s">
        <v>99</v>
      </c>
      <c r="C74" s="147" t="s">
        <v>77</v>
      </c>
      <c r="D74" s="70">
        <v>18.85</v>
      </c>
      <c r="E74" s="70">
        <v>17.93</v>
      </c>
      <c r="F74" s="70">
        <v>18.53</v>
      </c>
      <c r="G74" s="69">
        <f t="shared" si="4"/>
        <v>0.9511936339522545</v>
      </c>
      <c r="H74" s="69">
        <f t="shared" si="5"/>
        <v>0.9830238726790451</v>
      </c>
      <c r="I74" s="59"/>
      <c r="J74" s="44" t="s">
        <v>20</v>
      </c>
      <c r="K74" s="44" t="s">
        <v>20</v>
      </c>
      <c r="L74" s="44"/>
      <c r="M74" s="43"/>
      <c r="N74" s="47" t="e">
        <f>L74/K74</f>
        <v>#VALUE!</v>
      </c>
    </row>
    <row r="75" spans="1:14" s="29" customFormat="1" ht="13.5" customHeight="1" hidden="1">
      <c r="A75" s="101"/>
      <c r="B75" s="99"/>
      <c r="C75" s="148"/>
      <c r="D75" s="70">
        <v>18.85</v>
      </c>
      <c r="E75" s="70">
        <v>17.93</v>
      </c>
      <c r="F75" s="70">
        <v>18.53</v>
      </c>
      <c r="G75" s="69">
        <f t="shared" si="4"/>
        <v>0.9511936339522545</v>
      </c>
      <c r="H75" s="69">
        <f t="shared" si="5"/>
        <v>0.9830238726790451</v>
      </c>
      <c r="I75" s="59"/>
      <c r="J75" s="44"/>
      <c r="K75" s="44"/>
      <c r="L75" s="44"/>
      <c r="M75" s="43"/>
      <c r="N75" s="47"/>
    </row>
    <row r="76" spans="1:14" s="29" customFormat="1" ht="11.25" customHeight="1" hidden="1">
      <c r="A76" s="100">
        <v>31</v>
      </c>
      <c r="B76" s="98" t="s">
        <v>99</v>
      </c>
      <c r="C76" s="147" t="s">
        <v>77</v>
      </c>
      <c r="D76" s="70">
        <v>22.2</v>
      </c>
      <c r="E76" s="70">
        <v>22.08</v>
      </c>
      <c r="F76" s="70">
        <v>22.08</v>
      </c>
      <c r="G76" s="69">
        <f t="shared" si="4"/>
        <v>0.9945945945945945</v>
      </c>
      <c r="H76" s="69">
        <f t="shared" si="5"/>
        <v>0.9945945945945945</v>
      </c>
      <c r="I76" s="59"/>
      <c r="J76" s="81">
        <v>16.11</v>
      </c>
      <c r="K76" s="81">
        <v>15.33</v>
      </c>
      <c r="L76" s="81">
        <v>15.65</v>
      </c>
      <c r="M76" s="44" t="s">
        <v>20</v>
      </c>
      <c r="N76" s="44" t="s">
        <v>20</v>
      </c>
    </row>
    <row r="77" spans="1:14" s="29" customFormat="1" ht="15.75" customHeight="1">
      <c r="A77" s="101"/>
      <c r="B77" s="99"/>
      <c r="C77" s="148"/>
      <c r="D77" s="70">
        <v>22.2</v>
      </c>
      <c r="E77" s="70">
        <v>22.08</v>
      </c>
      <c r="F77" s="70">
        <v>22.08</v>
      </c>
      <c r="G77" s="69">
        <f t="shared" si="4"/>
        <v>0.9945945945945945</v>
      </c>
      <c r="H77" s="69">
        <f t="shared" si="5"/>
        <v>0.9945945945945945</v>
      </c>
      <c r="I77" s="59"/>
      <c r="J77" s="81">
        <v>16.11</v>
      </c>
      <c r="K77" s="81">
        <v>15.33</v>
      </c>
      <c r="L77" s="81">
        <v>15.65</v>
      </c>
      <c r="M77" s="43">
        <f>K77/J77</f>
        <v>0.9515828677839852</v>
      </c>
      <c r="N77" s="42">
        <f>L77/J77</f>
        <v>0.9714463066418374</v>
      </c>
    </row>
    <row r="78" spans="1:14" s="29" customFormat="1" ht="11.25" customHeight="1" hidden="1">
      <c r="A78" s="100">
        <v>32</v>
      </c>
      <c r="B78" s="98" t="s">
        <v>31</v>
      </c>
      <c r="C78" s="8" t="s">
        <v>75</v>
      </c>
      <c r="D78" s="68">
        <v>8.59</v>
      </c>
      <c r="E78" s="68">
        <v>8.59</v>
      </c>
      <c r="F78" s="68">
        <v>8.86</v>
      </c>
      <c r="G78" s="69">
        <f>E78/D78</f>
        <v>1</v>
      </c>
      <c r="H78" s="69">
        <f>F78/D78</f>
        <v>1.0314318975552967</v>
      </c>
      <c r="I78" s="59">
        <f>L78</f>
        <v>15.26</v>
      </c>
      <c r="J78" s="80">
        <v>14.76</v>
      </c>
      <c r="K78" s="80">
        <v>14.76</v>
      </c>
      <c r="L78" s="80">
        <v>15.26</v>
      </c>
      <c r="M78" s="43">
        <f>K78/J78</f>
        <v>1</v>
      </c>
      <c r="N78" s="42">
        <f>L78/J78</f>
        <v>1.0338753387533874</v>
      </c>
    </row>
    <row r="79" spans="1:14" s="29" customFormat="1" ht="25.5" customHeight="1">
      <c r="A79" s="101"/>
      <c r="B79" s="99"/>
      <c r="C79" s="8" t="s">
        <v>76</v>
      </c>
      <c r="D79" s="70">
        <v>10.31</v>
      </c>
      <c r="E79" s="70">
        <v>10.31</v>
      </c>
      <c r="F79" s="70">
        <v>10.63</v>
      </c>
      <c r="G79" s="69">
        <f>E79/D79</f>
        <v>1</v>
      </c>
      <c r="H79" s="69">
        <f>F79/D79</f>
        <v>1.0310378273520855</v>
      </c>
      <c r="I79" s="59"/>
      <c r="J79" s="81">
        <v>17.71</v>
      </c>
      <c r="K79" s="81">
        <v>17.71</v>
      </c>
      <c r="L79" s="81">
        <v>18.31</v>
      </c>
      <c r="M79" s="43">
        <f>K79/J79</f>
        <v>1</v>
      </c>
      <c r="N79" s="42">
        <f>L79/J79</f>
        <v>1.0338791643139469</v>
      </c>
    </row>
    <row r="80" spans="1:14" s="29" customFormat="1" ht="15.75" customHeight="1">
      <c r="A80" s="115">
        <v>33</v>
      </c>
      <c r="B80" s="97" t="s">
        <v>38</v>
      </c>
      <c r="C80" s="28" t="s">
        <v>77</v>
      </c>
      <c r="D80" s="70">
        <v>20.81</v>
      </c>
      <c r="E80" s="70">
        <v>20.81</v>
      </c>
      <c r="F80" s="70">
        <v>21.83</v>
      </c>
      <c r="G80" s="69">
        <f>E80/D80</f>
        <v>1</v>
      </c>
      <c r="H80" s="69">
        <f>F80/D80</f>
        <v>1.0490148966842865</v>
      </c>
      <c r="I80" s="59"/>
      <c r="J80" s="82">
        <v>14.91</v>
      </c>
      <c r="K80" s="82">
        <v>14.91</v>
      </c>
      <c r="L80" s="82">
        <v>15.7</v>
      </c>
      <c r="M80" s="43">
        <f>K80/J80</f>
        <v>1</v>
      </c>
      <c r="N80" s="42">
        <f>L80/J80</f>
        <v>1.0529845741113346</v>
      </c>
    </row>
    <row r="81" spans="1:14" s="29" customFormat="1" ht="12.75" customHeight="1" hidden="1">
      <c r="A81" s="116"/>
      <c r="B81" s="97"/>
      <c r="C81" s="28"/>
      <c r="D81" s="70"/>
      <c r="E81" s="70"/>
      <c r="F81" s="70"/>
      <c r="G81" s="69"/>
      <c r="H81" s="69"/>
      <c r="I81" s="59"/>
      <c r="J81" s="82">
        <v>14.91</v>
      </c>
      <c r="K81" s="82">
        <v>14.91</v>
      </c>
      <c r="L81" s="82">
        <v>15.7</v>
      </c>
      <c r="M81" s="43"/>
      <c r="N81" s="42"/>
    </row>
    <row r="82" spans="1:14" s="40" customFormat="1" ht="12.75" customHeight="1">
      <c r="A82" s="103" t="s">
        <v>12</v>
      </c>
      <c r="B82" s="104"/>
      <c r="C82" s="10"/>
      <c r="D82" s="66"/>
      <c r="E82" s="66"/>
      <c r="F82" s="66"/>
      <c r="G82" s="69"/>
      <c r="H82" s="69"/>
      <c r="I82" s="59"/>
      <c r="J82" s="37"/>
      <c r="K82" s="37"/>
      <c r="L82" s="37"/>
      <c r="M82" s="43"/>
      <c r="N82" s="47" t="e">
        <f>L82/K82</f>
        <v>#DIV/0!</v>
      </c>
    </row>
    <row r="83" spans="1:14" s="51" customFormat="1" ht="28.5" customHeight="1">
      <c r="A83" s="100">
        <v>34</v>
      </c>
      <c r="B83" s="97" t="s">
        <v>32</v>
      </c>
      <c r="C83" s="19" t="s">
        <v>77</v>
      </c>
      <c r="D83" s="66">
        <v>19.69</v>
      </c>
      <c r="E83" s="66">
        <v>19.69</v>
      </c>
      <c r="F83" s="66">
        <v>20.36</v>
      </c>
      <c r="G83" s="69">
        <f>E83/D83</f>
        <v>1</v>
      </c>
      <c r="H83" s="69">
        <f>F83/D83</f>
        <v>1.0340274250888775</v>
      </c>
      <c r="I83" s="59"/>
      <c r="J83" s="81">
        <v>15.43</v>
      </c>
      <c r="K83" s="81">
        <v>15.43</v>
      </c>
      <c r="L83" s="81">
        <v>15.96</v>
      </c>
      <c r="M83" s="43">
        <f>K83/J83</f>
        <v>1</v>
      </c>
      <c r="N83" s="42">
        <f>L83/J83</f>
        <v>1.034348671419313</v>
      </c>
    </row>
    <row r="84" spans="1:14" s="51" customFormat="1" ht="12.75" hidden="1">
      <c r="A84" s="101"/>
      <c r="B84" s="97"/>
      <c r="C84" s="19"/>
      <c r="D84" s="66"/>
      <c r="E84" s="66"/>
      <c r="F84" s="66"/>
      <c r="G84" s="69"/>
      <c r="H84" s="69"/>
      <c r="I84" s="59"/>
      <c r="J84" s="81">
        <v>15.43</v>
      </c>
      <c r="K84" s="81">
        <v>15.43</v>
      </c>
      <c r="L84" s="81">
        <v>15.96</v>
      </c>
      <c r="M84" s="43"/>
      <c r="N84" s="42"/>
    </row>
    <row r="85" spans="1:14" s="29" customFormat="1" ht="12" customHeight="1" hidden="1">
      <c r="A85" s="100">
        <v>35</v>
      </c>
      <c r="B85" s="97" t="s">
        <v>33</v>
      </c>
      <c r="C85" s="8" t="s">
        <v>75</v>
      </c>
      <c r="D85" s="83">
        <v>15.98</v>
      </c>
      <c r="E85" s="83">
        <v>15.98</v>
      </c>
      <c r="F85" s="71">
        <v>16.53</v>
      </c>
      <c r="G85" s="69">
        <f aca="true" t="shared" si="6" ref="G85:G90">E85/D85</f>
        <v>1</v>
      </c>
      <c r="H85" s="69">
        <f aca="true" t="shared" si="7" ref="H85:H90">F85/D85</f>
        <v>1.0344180225281603</v>
      </c>
      <c r="I85" s="59"/>
      <c r="J85" s="80">
        <v>13.87</v>
      </c>
      <c r="K85" s="80">
        <v>13.87</v>
      </c>
      <c r="L85" s="80">
        <v>14.34</v>
      </c>
      <c r="M85" s="43">
        <f>K85/J85</f>
        <v>1</v>
      </c>
      <c r="N85" s="42">
        <f>L85/J85</f>
        <v>1.033886085075703</v>
      </c>
    </row>
    <row r="86" spans="1:14" s="29" customFormat="1" ht="30" customHeight="1">
      <c r="A86" s="101"/>
      <c r="B86" s="97"/>
      <c r="C86" s="8" t="s">
        <v>76</v>
      </c>
      <c r="D86" s="66">
        <v>19.18</v>
      </c>
      <c r="E86" s="66">
        <v>19.18</v>
      </c>
      <c r="F86" s="66">
        <v>19.84</v>
      </c>
      <c r="G86" s="69">
        <f t="shared" si="6"/>
        <v>1</v>
      </c>
      <c r="H86" s="69">
        <f t="shared" si="7"/>
        <v>1.0344108446298228</v>
      </c>
      <c r="I86" s="59"/>
      <c r="J86" s="81">
        <v>16.64</v>
      </c>
      <c r="K86" s="81">
        <v>16.64</v>
      </c>
      <c r="L86" s="81">
        <v>17.21</v>
      </c>
      <c r="M86" s="43">
        <f>K86/J86</f>
        <v>1</v>
      </c>
      <c r="N86" s="42">
        <f>L86/J86</f>
        <v>1.0342548076923077</v>
      </c>
    </row>
    <row r="87" spans="1:14" s="29" customFormat="1" ht="12.75" hidden="1">
      <c r="A87" s="100">
        <v>36</v>
      </c>
      <c r="B87" s="98" t="s">
        <v>34</v>
      </c>
      <c r="C87" s="8" t="s">
        <v>75</v>
      </c>
      <c r="D87" s="83">
        <v>15.93</v>
      </c>
      <c r="E87" s="71">
        <v>18.03</v>
      </c>
      <c r="F87" s="71">
        <v>18.65</v>
      </c>
      <c r="G87" s="69">
        <f t="shared" si="6"/>
        <v>1.1318267419962336</v>
      </c>
      <c r="H87" s="69">
        <f t="shared" si="7"/>
        <v>1.1707470182046453</v>
      </c>
      <c r="I87" s="59"/>
      <c r="J87" s="80">
        <v>25.54</v>
      </c>
      <c r="K87" s="80">
        <v>29.32</v>
      </c>
      <c r="L87" s="80">
        <v>30.32</v>
      </c>
      <c r="M87" s="43">
        <f>K87/J87</f>
        <v>1.1480031323414253</v>
      </c>
      <c r="N87" s="42">
        <f>L87/J87</f>
        <v>1.1871574001566172</v>
      </c>
    </row>
    <row r="88" spans="1:14" s="29" customFormat="1" ht="12.75">
      <c r="A88" s="101"/>
      <c r="B88" s="99"/>
      <c r="C88" s="8" t="s">
        <v>76</v>
      </c>
      <c r="D88" s="66">
        <v>19.12</v>
      </c>
      <c r="E88" s="66">
        <v>18.03</v>
      </c>
      <c r="F88" s="66">
        <v>18.65</v>
      </c>
      <c r="G88" s="69">
        <f t="shared" si="6"/>
        <v>0.9429916317991632</v>
      </c>
      <c r="H88" s="69">
        <f t="shared" si="7"/>
        <v>0.9754184100418409</v>
      </c>
      <c r="I88" s="59"/>
      <c r="J88" s="81">
        <v>30.65</v>
      </c>
      <c r="K88" s="81">
        <v>29.32</v>
      </c>
      <c r="L88" s="81">
        <v>30.32</v>
      </c>
      <c r="M88" s="43">
        <f>K88/J88</f>
        <v>0.9566068515497553</v>
      </c>
      <c r="N88" s="42">
        <f>L88/J88</f>
        <v>0.9892332789559544</v>
      </c>
    </row>
    <row r="89" spans="1:14" s="29" customFormat="1" ht="12.75" customHeight="1" hidden="1">
      <c r="A89" s="100">
        <v>37</v>
      </c>
      <c r="B89" s="98" t="s">
        <v>41</v>
      </c>
      <c r="C89" s="8" t="s">
        <v>75</v>
      </c>
      <c r="D89" s="83">
        <v>11.7</v>
      </c>
      <c r="E89" s="83">
        <v>11.7</v>
      </c>
      <c r="F89" s="71">
        <v>12.1</v>
      </c>
      <c r="G89" s="69">
        <f t="shared" si="6"/>
        <v>1</v>
      </c>
      <c r="H89" s="69">
        <f t="shared" si="7"/>
        <v>1.0341880341880343</v>
      </c>
      <c r="I89" s="59"/>
      <c r="J89" s="41"/>
      <c r="K89" s="41"/>
      <c r="L89" s="41"/>
      <c r="M89" s="43"/>
      <c r="N89" s="47" t="e">
        <f>L89/K89</f>
        <v>#DIV/0!</v>
      </c>
    </row>
    <row r="90" spans="1:14" s="29" customFormat="1" ht="12" customHeight="1" hidden="1">
      <c r="A90" s="101"/>
      <c r="B90" s="99"/>
      <c r="C90" s="8" t="s">
        <v>76</v>
      </c>
      <c r="D90" s="66">
        <v>14.04</v>
      </c>
      <c r="E90" s="66">
        <v>14.04</v>
      </c>
      <c r="F90" s="66">
        <v>14.52</v>
      </c>
      <c r="G90" s="69">
        <f t="shared" si="6"/>
        <v>1</v>
      </c>
      <c r="H90" s="69">
        <f t="shared" si="7"/>
        <v>1.0341880341880343</v>
      </c>
      <c r="I90" s="59"/>
      <c r="J90" s="44"/>
      <c r="K90" s="44"/>
      <c r="L90" s="44"/>
      <c r="M90" s="43"/>
      <c r="N90" s="47" t="e">
        <f>L90/K90</f>
        <v>#DIV/0!</v>
      </c>
    </row>
    <row r="91" spans="1:14" s="29" customFormat="1" ht="12.75" hidden="1">
      <c r="A91" s="100">
        <v>38</v>
      </c>
      <c r="B91" s="98" t="s">
        <v>62</v>
      </c>
      <c r="C91" s="8" t="s">
        <v>75</v>
      </c>
      <c r="D91" s="83">
        <v>14.55</v>
      </c>
      <c r="E91" s="83">
        <v>14.55</v>
      </c>
      <c r="F91" s="71">
        <v>15</v>
      </c>
      <c r="G91" s="69">
        <f>E91/D91</f>
        <v>1</v>
      </c>
      <c r="H91" s="69">
        <f>F91/D91</f>
        <v>1.0309278350515463</v>
      </c>
      <c r="I91" s="59"/>
      <c r="J91" s="41"/>
      <c r="K91" s="41"/>
      <c r="L91" s="41"/>
      <c r="M91" s="43"/>
      <c r="N91" s="47" t="e">
        <f>L91/K91</f>
        <v>#DIV/0!</v>
      </c>
    </row>
    <row r="92" spans="1:14" s="29" customFormat="1" ht="12.75" hidden="1">
      <c r="A92" s="101"/>
      <c r="B92" s="99"/>
      <c r="C92" s="8" t="s">
        <v>76</v>
      </c>
      <c r="D92" s="66">
        <v>17.46</v>
      </c>
      <c r="E92" s="66">
        <v>17.46</v>
      </c>
      <c r="F92" s="66">
        <v>18</v>
      </c>
      <c r="G92" s="69">
        <f>E92/D92</f>
        <v>1</v>
      </c>
      <c r="H92" s="69">
        <f>F92/D92</f>
        <v>1.0309278350515463</v>
      </c>
      <c r="I92" s="59"/>
      <c r="J92" s="44"/>
      <c r="K92" s="44"/>
      <c r="L92" s="44"/>
      <c r="M92" s="43"/>
      <c r="N92" s="47" t="e">
        <f>L92/K92</f>
        <v>#DIV/0!</v>
      </c>
    </row>
    <row r="93" spans="1:14" s="29" customFormat="1" ht="13.5" customHeight="1">
      <c r="A93" s="100">
        <v>39</v>
      </c>
      <c r="B93" s="98" t="s">
        <v>39</v>
      </c>
      <c r="C93" s="20" t="s">
        <v>77</v>
      </c>
      <c r="D93" s="66">
        <v>18.03</v>
      </c>
      <c r="E93" s="66">
        <v>18.03</v>
      </c>
      <c r="F93" s="66">
        <v>18.65</v>
      </c>
      <c r="G93" s="69">
        <f>E93/D93</f>
        <v>1</v>
      </c>
      <c r="H93" s="69">
        <f>F93/D93</f>
        <v>1.0343871325568494</v>
      </c>
      <c r="I93" s="59"/>
      <c r="J93" s="81">
        <v>15.6</v>
      </c>
      <c r="K93" s="81">
        <v>15.6</v>
      </c>
      <c r="L93" s="81">
        <v>16.13</v>
      </c>
      <c r="M93" s="43">
        <f>K93/J93</f>
        <v>1</v>
      </c>
      <c r="N93" s="42">
        <f>L93/J93</f>
        <v>1.0339743589743589</v>
      </c>
    </row>
    <row r="94" spans="1:14" s="29" customFormat="1" ht="12.75" hidden="1">
      <c r="A94" s="101"/>
      <c r="B94" s="99"/>
      <c r="C94" s="20"/>
      <c r="D94" s="66"/>
      <c r="E94" s="66"/>
      <c r="F94" s="66"/>
      <c r="G94" s="69"/>
      <c r="H94" s="69"/>
      <c r="I94" s="59"/>
      <c r="J94" s="81">
        <v>15.6</v>
      </c>
      <c r="K94" s="81">
        <v>15.6</v>
      </c>
      <c r="L94" s="81">
        <v>16.13</v>
      </c>
      <c r="M94" s="43"/>
      <c r="N94" s="42"/>
    </row>
    <row r="95" spans="1:14" s="29" customFormat="1" ht="12.75" customHeight="1" hidden="1">
      <c r="A95" s="100">
        <v>40</v>
      </c>
      <c r="B95" s="98" t="s">
        <v>40</v>
      </c>
      <c r="C95" s="20" t="s">
        <v>77</v>
      </c>
      <c r="D95" s="66">
        <v>18.44</v>
      </c>
      <c r="E95" s="66">
        <v>18.44</v>
      </c>
      <c r="F95" s="66">
        <v>18.86</v>
      </c>
      <c r="G95" s="69">
        <f>E95/D95</f>
        <v>1</v>
      </c>
      <c r="H95" s="69">
        <f>F95/D95</f>
        <v>1.0227765726681126</v>
      </c>
      <c r="I95" s="59"/>
      <c r="J95" s="37"/>
      <c r="K95" s="37"/>
      <c r="L95" s="37"/>
      <c r="M95" s="43"/>
      <c r="N95" s="47" t="e">
        <f>L95/K95</f>
        <v>#DIV/0!</v>
      </c>
    </row>
    <row r="96" spans="1:14" s="29" customFormat="1" ht="12.75" hidden="1">
      <c r="A96" s="101"/>
      <c r="B96" s="99"/>
      <c r="C96" s="20"/>
      <c r="D96" s="66">
        <v>18.44</v>
      </c>
      <c r="E96" s="66">
        <v>18.44</v>
      </c>
      <c r="F96" s="66">
        <v>18.86</v>
      </c>
      <c r="G96" s="69"/>
      <c r="H96" s="69"/>
      <c r="I96" s="59"/>
      <c r="J96" s="37"/>
      <c r="K96" s="37"/>
      <c r="L96" s="37"/>
      <c r="M96" s="43"/>
      <c r="N96" s="47"/>
    </row>
    <row r="97" spans="1:14" s="29" customFormat="1" ht="12.75">
      <c r="A97" s="7">
        <v>41</v>
      </c>
      <c r="B97" s="92" t="s">
        <v>49</v>
      </c>
      <c r="C97" s="8" t="s">
        <v>77</v>
      </c>
      <c r="D97" s="66"/>
      <c r="E97" s="66"/>
      <c r="F97" s="66"/>
      <c r="G97" s="69"/>
      <c r="H97" s="69"/>
      <c r="I97" s="59">
        <f>L97*1.04</f>
        <v>14.9968</v>
      </c>
      <c r="J97" s="37">
        <v>13.95</v>
      </c>
      <c r="K97" s="82">
        <v>13.95</v>
      </c>
      <c r="L97" s="82">
        <v>14.42</v>
      </c>
      <c r="M97" s="43">
        <f>K97/J97</f>
        <v>1</v>
      </c>
      <c r="N97" s="42">
        <f aca="true" t="shared" si="8" ref="N97:N103">L97/J97</f>
        <v>1.0336917562724015</v>
      </c>
    </row>
    <row r="98" spans="1:14" s="29" customFormat="1" ht="18" customHeight="1">
      <c r="A98" s="100">
        <v>42</v>
      </c>
      <c r="B98" s="98" t="s">
        <v>74</v>
      </c>
      <c r="C98" s="9" t="s">
        <v>77</v>
      </c>
      <c r="D98" s="66">
        <v>16.64</v>
      </c>
      <c r="E98" s="66">
        <v>16.64</v>
      </c>
      <c r="F98" s="66">
        <v>17.18</v>
      </c>
      <c r="G98" s="69">
        <f aca="true" t="shared" si="9" ref="G98:G106">E98/D98</f>
        <v>1</v>
      </c>
      <c r="H98" s="69">
        <f aca="true" t="shared" si="10" ref="H98:H106">F98/D98</f>
        <v>1.0324519230769231</v>
      </c>
      <c r="I98" s="59">
        <v>20.95</v>
      </c>
      <c r="J98" s="82">
        <v>12.6</v>
      </c>
      <c r="K98" s="82">
        <v>12.6</v>
      </c>
      <c r="L98" s="82">
        <v>12.99</v>
      </c>
      <c r="M98" s="43">
        <f>K98/J98</f>
        <v>1</v>
      </c>
      <c r="N98" s="42">
        <f t="shared" si="8"/>
        <v>1.030952380952381</v>
      </c>
    </row>
    <row r="99" spans="1:14" s="29" customFormat="1" ht="18" customHeight="1" hidden="1">
      <c r="A99" s="146"/>
      <c r="B99" s="99"/>
      <c r="C99" s="9"/>
      <c r="D99" s="66">
        <v>16.64</v>
      </c>
      <c r="E99" s="66">
        <v>16.64</v>
      </c>
      <c r="F99" s="66">
        <v>17.18</v>
      </c>
      <c r="G99" s="69">
        <f>E99/D99</f>
        <v>1</v>
      </c>
      <c r="H99" s="69">
        <f>F99/D99</f>
        <v>1.0324519230769231</v>
      </c>
      <c r="I99" s="59"/>
      <c r="J99" s="82">
        <v>12.6</v>
      </c>
      <c r="K99" s="82">
        <v>12.6</v>
      </c>
      <c r="L99" s="82">
        <v>12.99</v>
      </c>
      <c r="M99" s="43">
        <f>K99/J99</f>
        <v>1</v>
      </c>
      <c r="N99" s="42">
        <f t="shared" si="8"/>
        <v>1.030952380952381</v>
      </c>
    </row>
    <row r="100" spans="1:14" s="29" customFormat="1" ht="18" customHeight="1" hidden="1">
      <c r="A100" s="141">
        <v>43</v>
      </c>
      <c r="B100" s="98" t="s">
        <v>110</v>
      </c>
      <c r="C100" s="9" t="s">
        <v>77</v>
      </c>
      <c r="D100" s="66">
        <v>25.2</v>
      </c>
      <c r="E100" s="66">
        <v>25.2</v>
      </c>
      <c r="F100" s="66">
        <v>26.06</v>
      </c>
      <c r="G100" s="69">
        <f>E100/D100</f>
        <v>1</v>
      </c>
      <c r="H100" s="69">
        <f>F100/D100</f>
        <v>1.034126984126984</v>
      </c>
      <c r="I100" s="59"/>
      <c r="J100" s="37"/>
      <c r="K100" s="82"/>
      <c r="L100" s="82"/>
      <c r="M100" s="42"/>
      <c r="N100" s="42"/>
    </row>
    <row r="101" spans="1:14" s="29" customFormat="1" ht="12.75" hidden="1">
      <c r="A101" s="141"/>
      <c r="B101" s="99"/>
      <c r="C101" s="9"/>
      <c r="D101" s="66">
        <v>25.2</v>
      </c>
      <c r="E101" s="66">
        <v>25.2</v>
      </c>
      <c r="F101" s="66">
        <v>26.06</v>
      </c>
      <c r="G101" s="69">
        <f t="shared" si="9"/>
        <v>1</v>
      </c>
      <c r="H101" s="69">
        <f t="shared" si="10"/>
        <v>1.034126984126984</v>
      </c>
      <c r="I101" s="59"/>
      <c r="J101" s="37"/>
      <c r="K101" s="82"/>
      <c r="L101" s="82"/>
      <c r="M101" s="42" t="e">
        <f>K101/I101</f>
        <v>#DIV/0!</v>
      </c>
      <c r="N101" s="42" t="e">
        <f t="shared" si="8"/>
        <v>#DIV/0!</v>
      </c>
    </row>
    <row r="102" spans="1:14" s="29" customFormat="1" ht="14.25" customHeight="1">
      <c r="A102" s="115">
        <v>43</v>
      </c>
      <c r="B102" s="140" t="s">
        <v>90</v>
      </c>
      <c r="C102" s="9" t="s">
        <v>77</v>
      </c>
      <c r="D102" s="66">
        <v>17.96</v>
      </c>
      <c r="E102" s="66">
        <v>17.96</v>
      </c>
      <c r="F102" s="66">
        <v>18.93</v>
      </c>
      <c r="G102" s="69">
        <f t="shared" si="9"/>
        <v>1</v>
      </c>
      <c r="H102" s="69">
        <f t="shared" si="10"/>
        <v>1.0540089086859687</v>
      </c>
      <c r="I102" s="59">
        <v>90.65</v>
      </c>
      <c r="J102" s="82">
        <v>16.46</v>
      </c>
      <c r="K102" s="82">
        <v>16.46</v>
      </c>
      <c r="L102" s="82">
        <v>16.8</v>
      </c>
      <c r="M102" s="43">
        <f>K102/J102</f>
        <v>1</v>
      </c>
      <c r="N102" s="42">
        <f t="shared" si="8"/>
        <v>1.0206561360874848</v>
      </c>
    </row>
    <row r="103" spans="1:14" s="29" customFormat="1" ht="12.75" customHeight="1" hidden="1">
      <c r="A103" s="116"/>
      <c r="B103" s="140"/>
      <c r="C103" s="9" t="s">
        <v>77</v>
      </c>
      <c r="D103" s="66">
        <v>17.96</v>
      </c>
      <c r="E103" s="66">
        <v>17.96</v>
      </c>
      <c r="F103" s="66">
        <v>18.93</v>
      </c>
      <c r="G103" s="69">
        <f t="shared" si="9"/>
        <v>1</v>
      </c>
      <c r="H103" s="69">
        <f t="shared" si="10"/>
        <v>1.0540089086859687</v>
      </c>
      <c r="I103" s="59"/>
      <c r="J103" s="82">
        <v>16.46</v>
      </c>
      <c r="K103" s="82">
        <v>16.46</v>
      </c>
      <c r="L103" s="82">
        <v>16.8</v>
      </c>
      <c r="M103" s="43">
        <f>K103/J103</f>
        <v>1</v>
      </c>
      <c r="N103" s="42">
        <f t="shared" si="8"/>
        <v>1.0206561360874848</v>
      </c>
    </row>
    <row r="104" spans="1:14" s="29" customFormat="1" ht="12" customHeight="1" hidden="1">
      <c r="A104" s="115">
        <v>44</v>
      </c>
      <c r="B104" s="140" t="s">
        <v>91</v>
      </c>
      <c r="C104" s="9" t="s">
        <v>77</v>
      </c>
      <c r="D104" s="66">
        <v>23.11</v>
      </c>
      <c r="E104" s="66">
        <v>23.11</v>
      </c>
      <c r="F104" s="66">
        <v>23.9</v>
      </c>
      <c r="G104" s="69">
        <f t="shared" si="9"/>
        <v>1</v>
      </c>
      <c r="H104" s="69">
        <f t="shared" si="10"/>
        <v>1.0341843357853742</v>
      </c>
      <c r="I104" s="59"/>
      <c r="J104" s="37"/>
      <c r="K104" s="37"/>
      <c r="L104" s="37"/>
      <c r="M104" s="43"/>
      <c r="N104" s="42"/>
    </row>
    <row r="105" spans="1:14" s="29" customFormat="1" ht="15" customHeight="1" hidden="1">
      <c r="A105" s="116"/>
      <c r="B105" s="140"/>
      <c r="C105" s="9" t="s">
        <v>77</v>
      </c>
      <c r="D105" s="66">
        <v>23.11</v>
      </c>
      <c r="E105" s="66">
        <v>23.11</v>
      </c>
      <c r="F105" s="66">
        <v>23.9</v>
      </c>
      <c r="G105" s="69">
        <f t="shared" si="9"/>
        <v>1</v>
      </c>
      <c r="H105" s="69">
        <f t="shared" si="10"/>
        <v>1.0341843357853742</v>
      </c>
      <c r="I105" s="59"/>
      <c r="J105" s="37"/>
      <c r="K105" s="37"/>
      <c r="L105" s="37"/>
      <c r="M105" s="43"/>
      <c r="N105" s="42"/>
    </row>
    <row r="106" spans="1:14" s="29" customFormat="1" ht="15" customHeight="1" hidden="1">
      <c r="A106" s="25">
        <v>45</v>
      </c>
      <c r="B106" s="95" t="s">
        <v>95</v>
      </c>
      <c r="C106" s="9" t="s">
        <v>77</v>
      </c>
      <c r="D106" s="66">
        <v>21.9</v>
      </c>
      <c r="E106" s="77">
        <v>21.9</v>
      </c>
      <c r="F106" s="77"/>
      <c r="G106" s="69">
        <f t="shared" si="9"/>
        <v>1</v>
      </c>
      <c r="H106" s="69">
        <f t="shared" si="10"/>
        <v>0</v>
      </c>
      <c r="I106" s="59"/>
      <c r="J106" s="37"/>
      <c r="K106" s="37"/>
      <c r="L106" s="37"/>
      <c r="M106" s="43"/>
      <c r="N106" s="42"/>
    </row>
    <row r="107" spans="1:14" s="40" customFormat="1" ht="14.25" customHeight="1">
      <c r="A107" s="103" t="s">
        <v>13</v>
      </c>
      <c r="B107" s="104"/>
      <c r="C107" s="10"/>
      <c r="D107" s="66"/>
      <c r="E107" s="66"/>
      <c r="F107" s="66"/>
      <c r="G107" s="69"/>
      <c r="H107" s="69"/>
      <c r="I107" s="59"/>
      <c r="J107" s="37"/>
      <c r="K107" s="37"/>
      <c r="L107" s="37"/>
      <c r="M107" s="43"/>
      <c r="N107" s="47" t="e">
        <f>L107/K107</f>
        <v>#DIV/0!</v>
      </c>
    </row>
    <row r="108" spans="1:14" s="29" customFormat="1" ht="12.75" hidden="1">
      <c r="A108" s="100">
        <v>57</v>
      </c>
      <c r="B108" s="98" t="s">
        <v>53</v>
      </c>
      <c r="C108" s="8" t="s">
        <v>75</v>
      </c>
      <c r="D108" s="83">
        <v>27.18</v>
      </c>
      <c r="E108" s="71">
        <v>28.38</v>
      </c>
      <c r="F108" s="71">
        <v>29.17</v>
      </c>
      <c r="G108" s="69">
        <f>E108/D108</f>
        <v>1.044150110375276</v>
      </c>
      <c r="H108" s="69">
        <f>F108/D108</f>
        <v>1.073215599705666</v>
      </c>
      <c r="I108" s="59"/>
      <c r="J108" s="21" t="s">
        <v>20</v>
      </c>
      <c r="K108" s="21" t="s">
        <v>20</v>
      </c>
      <c r="L108" s="21"/>
      <c r="M108" s="43"/>
      <c r="N108" s="47" t="e">
        <f>L108/K108</f>
        <v>#VALUE!</v>
      </c>
    </row>
    <row r="109" spans="1:14" s="29" customFormat="1" ht="12.75" hidden="1">
      <c r="A109" s="101"/>
      <c r="B109" s="99"/>
      <c r="C109" s="8" t="s">
        <v>76</v>
      </c>
      <c r="D109" s="66">
        <v>32.62</v>
      </c>
      <c r="E109" s="66">
        <v>28.38</v>
      </c>
      <c r="F109" s="66">
        <v>29.17</v>
      </c>
      <c r="G109" s="69">
        <f>E109/D109</f>
        <v>0.8700183936235438</v>
      </c>
      <c r="H109" s="69">
        <f>F109/D109</f>
        <v>0.8942366646229308</v>
      </c>
      <c r="I109" s="59"/>
      <c r="J109" s="37"/>
      <c r="K109" s="37"/>
      <c r="L109" s="37"/>
      <c r="M109" s="43"/>
      <c r="N109" s="47" t="e">
        <f>L109/K109</f>
        <v>#DIV/0!</v>
      </c>
    </row>
    <row r="110" spans="1:14" s="29" customFormat="1" ht="12.75" hidden="1">
      <c r="A110" s="100">
        <v>58</v>
      </c>
      <c r="B110" s="98" t="s">
        <v>50</v>
      </c>
      <c r="C110" s="8" t="s">
        <v>75</v>
      </c>
      <c r="D110" s="83">
        <v>15.88</v>
      </c>
      <c r="E110" s="71">
        <v>19.06</v>
      </c>
      <c r="F110" s="71">
        <v>19.16</v>
      </c>
      <c r="G110" s="69">
        <f>E110/D110</f>
        <v>1.2002518891687657</v>
      </c>
      <c r="H110" s="69">
        <f>F110/D110</f>
        <v>1.2065491183879093</v>
      </c>
      <c r="I110" s="59"/>
      <c r="J110" s="21"/>
      <c r="K110" s="21"/>
      <c r="L110" s="21"/>
      <c r="M110" s="43"/>
      <c r="N110" s="47" t="e">
        <f>L110/K110</f>
        <v>#DIV/0!</v>
      </c>
    </row>
    <row r="111" spans="1:14" s="29" customFormat="1" ht="12.75" hidden="1">
      <c r="A111" s="101"/>
      <c r="B111" s="99"/>
      <c r="C111" s="8" t="s">
        <v>76</v>
      </c>
      <c r="D111" s="66">
        <v>19.06</v>
      </c>
      <c r="E111" s="66">
        <v>19.06</v>
      </c>
      <c r="F111" s="66">
        <v>19.16</v>
      </c>
      <c r="G111" s="69">
        <f>E111/D111</f>
        <v>1</v>
      </c>
      <c r="H111" s="69">
        <f>F111/D111</f>
        <v>1.0052465897166842</v>
      </c>
      <c r="I111" s="59"/>
      <c r="J111" s="37"/>
      <c r="K111" s="37"/>
      <c r="L111" s="37"/>
      <c r="M111" s="43"/>
      <c r="N111" s="47" t="e">
        <f>L111/K111</f>
        <v>#DIV/0!</v>
      </c>
    </row>
    <row r="112" spans="1:14" s="29" customFormat="1" ht="12.75" hidden="1">
      <c r="A112" s="100">
        <v>59</v>
      </c>
      <c r="B112" s="97" t="s">
        <v>48</v>
      </c>
      <c r="C112" s="8" t="s">
        <v>75</v>
      </c>
      <c r="D112" s="71"/>
      <c r="E112" s="71"/>
      <c r="F112" s="71"/>
      <c r="G112" s="69"/>
      <c r="H112" s="69"/>
      <c r="I112" s="59">
        <f>L112</f>
        <v>41.21</v>
      </c>
      <c r="J112" s="80">
        <v>36.39</v>
      </c>
      <c r="K112" s="80">
        <v>39.83</v>
      </c>
      <c r="L112" s="80">
        <v>41.21</v>
      </c>
      <c r="M112" s="43">
        <f>K112/J112</f>
        <v>1.094531464688101</v>
      </c>
      <c r="N112" s="42">
        <f>L112/J112</f>
        <v>1.1324539708711185</v>
      </c>
    </row>
    <row r="113" spans="1:14" s="29" customFormat="1" ht="12.75">
      <c r="A113" s="101"/>
      <c r="B113" s="97"/>
      <c r="C113" s="8" t="s">
        <v>76</v>
      </c>
      <c r="D113" s="66"/>
      <c r="E113" s="66"/>
      <c r="F113" s="66"/>
      <c r="G113" s="69"/>
      <c r="H113" s="69"/>
      <c r="I113" s="59"/>
      <c r="J113" s="81">
        <v>43.67</v>
      </c>
      <c r="K113" s="81">
        <v>39.83</v>
      </c>
      <c r="L113" s="81">
        <v>41.21</v>
      </c>
      <c r="M113" s="43">
        <f>K113/J113</f>
        <v>0.9120677810854132</v>
      </c>
      <c r="N113" s="42">
        <f>L113/J113</f>
        <v>0.9436684222578429</v>
      </c>
    </row>
    <row r="114" spans="1:14" s="29" customFormat="1" ht="12.75">
      <c r="A114" s="103" t="s">
        <v>44</v>
      </c>
      <c r="B114" s="114"/>
      <c r="C114" s="18"/>
      <c r="D114" s="71"/>
      <c r="E114" s="71"/>
      <c r="F114" s="71"/>
      <c r="G114" s="69"/>
      <c r="H114" s="69"/>
      <c r="I114" s="59"/>
      <c r="J114" s="41"/>
      <c r="K114" s="41"/>
      <c r="L114" s="41"/>
      <c r="M114" s="43"/>
      <c r="N114" s="47" t="e">
        <f>L114/K114</f>
        <v>#DIV/0!</v>
      </c>
    </row>
    <row r="115" spans="1:14" s="40" customFormat="1" ht="12.75" customHeight="1" hidden="1">
      <c r="A115" s="100">
        <v>60</v>
      </c>
      <c r="B115" s="98" t="s">
        <v>43</v>
      </c>
      <c r="C115" s="8" t="s">
        <v>75</v>
      </c>
      <c r="D115" s="84">
        <v>24.02</v>
      </c>
      <c r="E115" s="71">
        <v>24.02</v>
      </c>
      <c r="F115" s="71">
        <v>25.23</v>
      </c>
      <c r="G115" s="69">
        <f>E115/D115</f>
        <v>1</v>
      </c>
      <c r="H115" s="69">
        <f>F115/D115</f>
        <v>1.0503746877601998</v>
      </c>
      <c r="I115" s="59">
        <v>33.08</v>
      </c>
      <c r="J115" s="79">
        <v>27.5</v>
      </c>
      <c r="K115" s="79">
        <v>27.5</v>
      </c>
      <c r="L115" s="79">
        <v>28.92</v>
      </c>
      <c r="M115" s="43">
        <f>K115/J115</f>
        <v>1</v>
      </c>
      <c r="N115" s="42">
        <f>L115/J115</f>
        <v>1.0516363636363637</v>
      </c>
    </row>
    <row r="116" spans="1:14" s="40" customFormat="1" ht="12.75" customHeight="1">
      <c r="A116" s="101"/>
      <c r="B116" s="99"/>
      <c r="C116" s="8" t="s">
        <v>76</v>
      </c>
      <c r="D116" s="66">
        <v>28.82</v>
      </c>
      <c r="E116" s="66">
        <v>28.82</v>
      </c>
      <c r="F116" s="66">
        <v>30.28</v>
      </c>
      <c r="G116" s="69">
        <f>E116/D116</f>
        <v>1</v>
      </c>
      <c r="H116" s="69">
        <f>F116/D116</f>
        <v>1.0506592643997223</v>
      </c>
      <c r="I116" s="59"/>
      <c r="J116" s="82">
        <v>33.01</v>
      </c>
      <c r="K116" s="82">
        <v>33</v>
      </c>
      <c r="L116" s="82">
        <v>34.7</v>
      </c>
      <c r="M116" s="43">
        <f>K116/J116</f>
        <v>0.9996970614965163</v>
      </c>
      <c r="N116" s="42">
        <f>L116/J116</f>
        <v>1.051196607088761</v>
      </c>
    </row>
    <row r="117" spans="1:14" s="29" customFormat="1" ht="12.75">
      <c r="A117" s="103" t="s">
        <v>14</v>
      </c>
      <c r="B117" s="114"/>
      <c r="C117" s="18"/>
      <c r="D117" s="71"/>
      <c r="E117" s="71"/>
      <c r="F117" s="71"/>
      <c r="G117" s="69"/>
      <c r="H117" s="69"/>
      <c r="I117" s="59"/>
      <c r="J117" s="41"/>
      <c r="K117" s="41"/>
      <c r="L117" s="41"/>
      <c r="M117" s="43"/>
      <c r="N117" s="47" t="e">
        <f>L117/K117</f>
        <v>#DIV/0!</v>
      </c>
    </row>
    <row r="118" spans="1:14" s="40" customFormat="1" ht="12" customHeight="1" hidden="1">
      <c r="A118" s="141">
        <v>61</v>
      </c>
      <c r="B118" s="105" t="s">
        <v>22</v>
      </c>
      <c r="C118" s="8" t="s">
        <v>75</v>
      </c>
      <c r="D118" s="83">
        <v>24.69</v>
      </c>
      <c r="E118" s="71">
        <v>29.63</v>
      </c>
      <c r="F118" s="71">
        <v>30.65</v>
      </c>
      <c r="G118" s="69">
        <f>E118/D118</f>
        <v>1.200081004455245</v>
      </c>
      <c r="H118" s="69">
        <f>F118/D118</f>
        <v>1.2413932766302145</v>
      </c>
      <c r="I118" s="59">
        <f>L118</f>
        <v>50.55</v>
      </c>
      <c r="J118" s="79">
        <v>43.53</v>
      </c>
      <c r="K118" s="79">
        <v>49.95</v>
      </c>
      <c r="L118" s="79">
        <v>50.55</v>
      </c>
      <c r="M118" s="43">
        <f>K118/J118</f>
        <v>1.1474844934527912</v>
      </c>
      <c r="N118" s="42">
        <f>L118/J118</f>
        <v>1.1612680909717434</v>
      </c>
    </row>
    <row r="119" spans="1:14" s="40" customFormat="1" ht="15" customHeight="1">
      <c r="A119" s="141"/>
      <c r="B119" s="106"/>
      <c r="C119" s="8" t="s">
        <v>76</v>
      </c>
      <c r="D119" s="66">
        <v>29.63</v>
      </c>
      <c r="E119" s="66">
        <v>29.63</v>
      </c>
      <c r="F119" s="66">
        <v>30.65</v>
      </c>
      <c r="G119" s="69">
        <f>E119/D119</f>
        <v>1</v>
      </c>
      <c r="H119" s="69">
        <f>F119/D119</f>
        <v>1.0344245696928789</v>
      </c>
      <c r="I119" s="59"/>
      <c r="J119" s="82">
        <v>52.24</v>
      </c>
      <c r="K119" s="82">
        <v>49.95</v>
      </c>
      <c r="L119" s="82">
        <v>50.55</v>
      </c>
      <c r="M119" s="43">
        <f>K119/J119</f>
        <v>0.9561638591117918</v>
      </c>
      <c r="N119" s="42">
        <f>L119/J119</f>
        <v>0.9676493108728943</v>
      </c>
    </row>
    <row r="120" spans="1:14" s="29" customFormat="1" ht="15.75" customHeight="1">
      <c r="A120" s="103" t="s">
        <v>21</v>
      </c>
      <c r="B120" s="104"/>
      <c r="C120" s="10"/>
      <c r="D120" s="68"/>
      <c r="E120" s="68"/>
      <c r="F120" s="68"/>
      <c r="G120" s="69"/>
      <c r="H120" s="69" t="e">
        <f>F120/E120</f>
        <v>#DIV/0!</v>
      </c>
      <c r="I120" s="59"/>
      <c r="J120" s="41"/>
      <c r="K120" s="41"/>
      <c r="L120" s="41"/>
      <c r="M120" s="43"/>
      <c r="N120" s="47" t="e">
        <f>L120/K120</f>
        <v>#DIV/0!</v>
      </c>
    </row>
    <row r="121" spans="1:14" s="40" customFormat="1" ht="12" customHeight="1">
      <c r="A121" s="100">
        <v>62</v>
      </c>
      <c r="B121" s="110" t="s">
        <v>58</v>
      </c>
      <c r="C121" s="8" t="s">
        <v>77</v>
      </c>
      <c r="D121" s="66">
        <v>15.07</v>
      </c>
      <c r="E121" s="66">
        <v>15.07</v>
      </c>
      <c r="F121" s="66">
        <v>15.71</v>
      </c>
      <c r="G121" s="69">
        <f>E121/D121</f>
        <v>1</v>
      </c>
      <c r="H121" s="69">
        <f>F121/D121</f>
        <v>1.0424684804246849</v>
      </c>
      <c r="I121" s="59"/>
      <c r="J121" s="82">
        <v>22.68</v>
      </c>
      <c r="K121" s="82">
        <v>22.68</v>
      </c>
      <c r="L121" s="82">
        <v>22.68</v>
      </c>
      <c r="M121" s="43">
        <f>K121/J121</f>
        <v>1</v>
      </c>
      <c r="N121" s="42">
        <f>L121/J121</f>
        <v>1</v>
      </c>
    </row>
    <row r="122" spans="1:14" s="40" customFormat="1" ht="14.25" customHeight="1" hidden="1">
      <c r="A122" s="101"/>
      <c r="B122" s="111"/>
      <c r="C122" s="15"/>
      <c r="D122" s="66">
        <v>15.07</v>
      </c>
      <c r="E122" s="66">
        <v>15.07</v>
      </c>
      <c r="F122" s="66">
        <v>15.71</v>
      </c>
      <c r="G122" s="69">
        <f>E122/D122</f>
        <v>1</v>
      </c>
      <c r="H122" s="69">
        <f>F122/D122</f>
        <v>1.0424684804246849</v>
      </c>
      <c r="I122" s="59"/>
      <c r="J122" s="82">
        <v>22.68</v>
      </c>
      <c r="K122" s="82">
        <v>22.68</v>
      </c>
      <c r="L122" s="82">
        <v>22.68</v>
      </c>
      <c r="M122" s="43"/>
      <c r="N122" s="42"/>
    </row>
    <row r="123" spans="1:14" s="29" customFormat="1" ht="15" customHeight="1">
      <c r="A123" s="103" t="s">
        <v>15</v>
      </c>
      <c r="B123" s="104"/>
      <c r="C123" s="10"/>
      <c r="D123" s="68"/>
      <c r="E123" s="68"/>
      <c r="F123" s="68"/>
      <c r="G123" s="69"/>
      <c r="H123" s="69" t="e">
        <f>F123/E123</f>
        <v>#DIV/0!</v>
      </c>
      <c r="I123" s="59"/>
      <c r="J123" s="21"/>
      <c r="K123" s="21"/>
      <c r="L123" s="21"/>
      <c r="M123" s="43"/>
      <c r="N123" s="47" t="e">
        <f>L123/K123</f>
        <v>#DIV/0!</v>
      </c>
    </row>
    <row r="124" spans="1:14" s="50" customFormat="1" ht="12.75" customHeight="1" hidden="1">
      <c r="A124" s="141">
        <v>63</v>
      </c>
      <c r="B124" s="98" t="s">
        <v>45</v>
      </c>
      <c r="C124" s="8" t="s">
        <v>75</v>
      </c>
      <c r="D124" s="83">
        <v>30.45</v>
      </c>
      <c r="E124" s="83">
        <v>30.45</v>
      </c>
      <c r="F124" s="71">
        <v>31.37</v>
      </c>
      <c r="G124" s="69">
        <f>E124/D124</f>
        <v>1</v>
      </c>
      <c r="H124" s="69">
        <f>F124/D124</f>
        <v>1.0302134646962233</v>
      </c>
      <c r="I124" s="59">
        <f>29765.816/1341.38</f>
        <v>22.190442678435637</v>
      </c>
      <c r="J124" s="21">
        <v>15.77</v>
      </c>
      <c r="K124" s="79">
        <v>15.77</v>
      </c>
      <c r="L124" s="79">
        <v>15.77</v>
      </c>
      <c r="M124" s="43">
        <f>K124/J124</f>
        <v>1</v>
      </c>
      <c r="N124" s="42">
        <f>L124/J124</f>
        <v>1</v>
      </c>
    </row>
    <row r="125" spans="1:14" s="50" customFormat="1" ht="12.75" customHeight="1">
      <c r="A125" s="141"/>
      <c r="B125" s="99"/>
      <c r="C125" s="8" t="s">
        <v>76</v>
      </c>
      <c r="D125" s="66">
        <v>36.54</v>
      </c>
      <c r="E125" s="66">
        <v>36.54</v>
      </c>
      <c r="F125" s="66">
        <v>37.64</v>
      </c>
      <c r="G125" s="69">
        <f>E125/D125</f>
        <v>1</v>
      </c>
      <c r="H125" s="69">
        <f>F125/D125</f>
        <v>1.030103995621237</v>
      </c>
      <c r="I125" s="59"/>
      <c r="J125" s="37">
        <v>18.92</v>
      </c>
      <c r="K125" s="82">
        <v>18.92</v>
      </c>
      <c r="L125" s="82">
        <v>18.92</v>
      </c>
      <c r="M125" s="43">
        <f>K125/J125</f>
        <v>1</v>
      </c>
      <c r="N125" s="42">
        <f>L125/J125</f>
        <v>1</v>
      </c>
    </row>
    <row r="126" spans="1:14" s="51" customFormat="1" ht="12.75">
      <c r="A126" s="103" t="s">
        <v>16</v>
      </c>
      <c r="B126" s="104"/>
      <c r="C126" s="10"/>
      <c r="D126" s="68"/>
      <c r="E126" s="68"/>
      <c r="F126" s="68"/>
      <c r="G126" s="69"/>
      <c r="H126" s="69" t="e">
        <f>F126/E126</f>
        <v>#DIV/0!</v>
      </c>
      <c r="I126" s="59"/>
      <c r="J126" s="21"/>
      <c r="K126" s="21"/>
      <c r="L126" s="21"/>
      <c r="M126" s="43"/>
      <c r="N126" s="47" t="e">
        <f>L126/K126</f>
        <v>#DIV/0!</v>
      </c>
    </row>
    <row r="127" spans="1:14" s="51" customFormat="1" ht="15.75" customHeight="1" hidden="1">
      <c r="A127" s="100">
        <v>64</v>
      </c>
      <c r="B127" s="98" t="s">
        <v>72</v>
      </c>
      <c r="C127" s="8" t="s">
        <v>77</v>
      </c>
      <c r="D127" s="66">
        <v>27.12</v>
      </c>
      <c r="E127" s="66">
        <v>27.12</v>
      </c>
      <c r="F127" s="66">
        <v>28.2</v>
      </c>
      <c r="G127" s="69">
        <f>E127/D127</f>
        <v>1</v>
      </c>
      <c r="H127" s="69">
        <f>F127/D127</f>
        <v>1.0398230088495575</v>
      </c>
      <c r="I127" s="59"/>
      <c r="J127" s="37"/>
      <c r="K127" s="37"/>
      <c r="L127" s="37"/>
      <c r="M127" s="43"/>
      <c r="N127" s="47" t="e">
        <f>L127/K127</f>
        <v>#DIV/0!</v>
      </c>
    </row>
    <row r="128" spans="1:14" s="51" customFormat="1" ht="12.75" hidden="1">
      <c r="A128" s="101"/>
      <c r="B128" s="99"/>
      <c r="C128" s="8"/>
      <c r="D128" s="66">
        <v>27.12</v>
      </c>
      <c r="E128" s="66">
        <v>27.12</v>
      </c>
      <c r="F128" s="66">
        <v>28.2</v>
      </c>
      <c r="G128" s="69">
        <f>E128/D128</f>
        <v>1</v>
      </c>
      <c r="H128" s="69">
        <f>F128/D128</f>
        <v>1.0398230088495575</v>
      </c>
      <c r="I128" s="59"/>
      <c r="J128" s="37"/>
      <c r="K128" s="37"/>
      <c r="L128" s="37"/>
      <c r="M128" s="43"/>
      <c r="N128" s="47"/>
    </row>
    <row r="129" spans="1:14" s="40" customFormat="1" ht="15" customHeight="1">
      <c r="A129" s="115">
        <v>65</v>
      </c>
      <c r="B129" s="97" t="s">
        <v>73</v>
      </c>
      <c r="C129" s="8" t="s">
        <v>77</v>
      </c>
      <c r="D129" s="66"/>
      <c r="E129" s="66"/>
      <c r="F129" s="66"/>
      <c r="G129" s="69" t="e">
        <f>E129/D129</f>
        <v>#DIV/0!</v>
      </c>
      <c r="H129" s="69" t="e">
        <f>F129/E129</f>
        <v>#DIV/0!</v>
      </c>
      <c r="I129" s="59">
        <f>43066.34/2043.256</f>
        <v>21.0773099406046</v>
      </c>
      <c r="J129" s="82">
        <v>16.9</v>
      </c>
      <c r="K129" s="82">
        <v>16.9</v>
      </c>
      <c r="L129" s="82">
        <v>17.49</v>
      </c>
      <c r="M129" s="43">
        <f>K129/J129</f>
        <v>1</v>
      </c>
      <c r="N129" s="42">
        <f>L129/J129</f>
        <v>1.0349112426035503</v>
      </c>
    </row>
    <row r="130" spans="1:14" s="40" customFormat="1" ht="15" customHeight="1" hidden="1">
      <c r="A130" s="116"/>
      <c r="B130" s="97"/>
      <c r="C130" s="15"/>
      <c r="D130" s="66"/>
      <c r="E130" s="66"/>
      <c r="F130" s="66"/>
      <c r="G130" s="69"/>
      <c r="H130" s="69"/>
      <c r="I130" s="59"/>
      <c r="J130" s="82">
        <v>16.9</v>
      </c>
      <c r="K130" s="82">
        <v>16.9</v>
      </c>
      <c r="L130" s="82">
        <v>17.49</v>
      </c>
      <c r="M130" s="43"/>
      <c r="N130" s="42"/>
    </row>
    <row r="131" spans="1:14" s="40" customFormat="1" ht="54.75" customHeight="1" hidden="1">
      <c r="A131" s="13">
        <v>66</v>
      </c>
      <c r="B131" s="85" t="s">
        <v>89</v>
      </c>
      <c r="C131" s="15" t="s">
        <v>75</v>
      </c>
      <c r="D131" s="66"/>
      <c r="E131" s="77"/>
      <c r="F131" s="77"/>
      <c r="G131" s="69" t="e">
        <f>E131/D131</f>
        <v>#DIV/0!</v>
      </c>
      <c r="H131" s="69" t="e">
        <f>F131/D131</f>
        <v>#DIV/0!</v>
      </c>
      <c r="I131" s="59"/>
      <c r="J131" s="37"/>
      <c r="K131" s="37"/>
      <c r="L131" s="37"/>
      <c r="M131" s="43"/>
      <c r="N131" s="47" t="e">
        <f>L131/K131</f>
        <v>#DIV/0!</v>
      </c>
    </row>
    <row r="132" spans="1:14" s="29" customFormat="1" ht="12.75">
      <c r="A132" s="103" t="s">
        <v>17</v>
      </c>
      <c r="B132" s="104"/>
      <c r="C132" s="10"/>
      <c r="D132" s="71"/>
      <c r="E132" s="71"/>
      <c r="F132" s="71"/>
      <c r="G132" s="69"/>
      <c r="H132" s="69" t="e">
        <f>F132/E132</f>
        <v>#DIV/0!</v>
      </c>
      <c r="I132" s="59"/>
      <c r="J132" s="41"/>
      <c r="K132" s="41"/>
      <c r="L132" s="41"/>
      <c r="M132" s="43"/>
      <c r="N132" s="47" t="e">
        <f>L132/K132</f>
        <v>#DIV/0!</v>
      </c>
    </row>
    <row r="133" spans="1:14" s="29" customFormat="1" ht="12.75" hidden="1">
      <c r="A133" s="100">
        <v>67</v>
      </c>
      <c r="B133" s="98" t="s">
        <v>47</v>
      </c>
      <c r="C133" s="8" t="s">
        <v>75</v>
      </c>
      <c r="D133" s="90">
        <v>17.93</v>
      </c>
      <c r="E133" s="90">
        <v>17.93</v>
      </c>
      <c r="F133" s="90">
        <v>18.6</v>
      </c>
      <c r="G133" s="69">
        <f>E133/D133</f>
        <v>1</v>
      </c>
      <c r="H133" s="69">
        <f>F133/D133</f>
        <v>1.037367540435025</v>
      </c>
      <c r="I133" s="59">
        <f>85178.185/7430</f>
        <v>11.464089502018842</v>
      </c>
      <c r="J133" s="80">
        <v>11.63</v>
      </c>
      <c r="K133" s="80">
        <v>11.63</v>
      </c>
      <c r="L133" s="80">
        <v>12.02</v>
      </c>
      <c r="M133" s="43">
        <f>K133/J133</f>
        <v>1</v>
      </c>
      <c r="N133" s="42">
        <f>L133/J133</f>
        <v>1.0335339638865004</v>
      </c>
    </row>
    <row r="134" spans="1:14" s="29" customFormat="1" ht="12.75">
      <c r="A134" s="101"/>
      <c r="B134" s="99"/>
      <c r="C134" s="8" t="s">
        <v>76</v>
      </c>
      <c r="D134" s="66">
        <v>21.52</v>
      </c>
      <c r="E134" s="66">
        <v>21.52</v>
      </c>
      <c r="F134" s="66">
        <v>22.32</v>
      </c>
      <c r="G134" s="69">
        <f>E134/D134</f>
        <v>1</v>
      </c>
      <c r="H134" s="69">
        <f>F134/D134</f>
        <v>1.0371747211895912</v>
      </c>
      <c r="I134" s="59"/>
      <c r="J134" s="81">
        <v>13.96</v>
      </c>
      <c r="K134" s="81">
        <v>13.96</v>
      </c>
      <c r="L134" s="81">
        <v>14.42</v>
      </c>
      <c r="M134" s="43">
        <f>K134/J134</f>
        <v>1</v>
      </c>
      <c r="N134" s="42">
        <f>L134/J134</f>
        <v>1.0329512893982806</v>
      </c>
    </row>
    <row r="135" spans="1:14" s="40" customFormat="1" ht="14.25" customHeight="1" hidden="1">
      <c r="A135" s="100">
        <v>68</v>
      </c>
      <c r="B135" s="98" t="s">
        <v>61</v>
      </c>
      <c r="C135" s="19" t="s">
        <v>75</v>
      </c>
      <c r="D135" s="89">
        <v>13.59</v>
      </c>
      <c r="E135" s="89">
        <v>13.59</v>
      </c>
      <c r="F135" s="89">
        <v>13.75</v>
      </c>
      <c r="G135" s="69">
        <f>E135/D135</f>
        <v>1</v>
      </c>
      <c r="H135" s="69">
        <f>F135/D135</f>
        <v>1.0117733627667402</v>
      </c>
      <c r="I135" s="59"/>
      <c r="J135" s="37"/>
      <c r="K135" s="37"/>
      <c r="L135" s="37"/>
      <c r="M135" s="43"/>
      <c r="N135" s="47" t="e">
        <f>L135/K135</f>
        <v>#DIV/0!</v>
      </c>
    </row>
    <row r="136" spans="1:14" s="40" customFormat="1" ht="18" customHeight="1" hidden="1">
      <c r="A136" s="101"/>
      <c r="B136" s="99"/>
      <c r="C136" s="19" t="s">
        <v>76</v>
      </c>
      <c r="D136" s="71"/>
      <c r="E136" s="71"/>
      <c r="F136" s="71"/>
      <c r="G136" s="69"/>
      <c r="H136" s="69"/>
      <c r="I136" s="59"/>
      <c r="J136" s="37"/>
      <c r="K136" s="37"/>
      <c r="L136" s="37"/>
      <c r="M136" s="43"/>
      <c r="N136" s="47" t="e">
        <f>L136/K136</f>
        <v>#DIV/0!</v>
      </c>
    </row>
    <row r="137" spans="1:14" s="40" customFormat="1" ht="13.5" customHeight="1" hidden="1">
      <c r="A137" s="7">
        <v>69</v>
      </c>
      <c r="B137" s="85" t="s">
        <v>59</v>
      </c>
      <c r="C137" s="19" t="s">
        <v>75</v>
      </c>
      <c r="D137" s="71"/>
      <c r="E137" s="71"/>
      <c r="F137" s="71"/>
      <c r="G137" s="69" t="s">
        <v>20</v>
      </c>
      <c r="H137" s="69" t="e">
        <f>F137/E137</f>
        <v>#DIV/0!</v>
      </c>
      <c r="I137" s="59"/>
      <c r="J137" s="21">
        <v>5.83</v>
      </c>
      <c r="K137" s="79">
        <v>5.83</v>
      </c>
      <c r="L137" s="79">
        <v>6.01</v>
      </c>
      <c r="M137" s="43">
        <f>K137/J137</f>
        <v>1</v>
      </c>
      <c r="N137" s="42">
        <f>L137/J137</f>
        <v>1.0308747855917666</v>
      </c>
    </row>
    <row r="138" spans="1:14" s="40" customFormat="1" ht="12.75" customHeight="1" hidden="1">
      <c r="A138" s="7">
        <v>70</v>
      </c>
      <c r="B138" s="26" t="s">
        <v>51</v>
      </c>
      <c r="C138" s="19" t="s">
        <v>75</v>
      </c>
      <c r="D138" s="71"/>
      <c r="E138" s="71"/>
      <c r="F138" s="71"/>
      <c r="G138" s="69" t="s">
        <v>20</v>
      </c>
      <c r="H138" s="69" t="e">
        <f>F138/E138</f>
        <v>#DIV/0!</v>
      </c>
      <c r="I138" s="59"/>
      <c r="J138" s="21">
        <v>11.3</v>
      </c>
      <c r="K138" s="79">
        <v>11.3</v>
      </c>
      <c r="L138" s="79">
        <v>11.31</v>
      </c>
      <c r="M138" s="43">
        <f>K138/J138</f>
        <v>1</v>
      </c>
      <c r="N138" s="42">
        <f>L138/J138</f>
        <v>1.0008849557522124</v>
      </c>
    </row>
    <row r="139" spans="1:14" s="40" customFormat="1" ht="12.75" customHeight="1" hidden="1">
      <c r="A139" s="7">
        <v>71</v>
      </c>
      <c r="B139" s="26" t="s">
        <v>52</v>
      </c>
      <c r="C139" s="19" t="s">
        <v>75</v>
      </c>
      <c r="D139" s="71"/>
      <c r="E139" s="71"/>
      <c r="F139" s="71"/>
      <c r="G139" s="69" t="s">
        <v>20</v>
      </c>
      <c r="H139" s="69" t="e">
        <f>F139/E139</f>
        <v>#DIV/0!</v>
      </c>
      <c r="I139" s="59"/>
      <c r="J139" s="21">
        <v>15.12</v>
      </c>
      <c r="K139" s="79">
        <v>15.12</v>
      </c>
      <c r="L139" s="79">
        <v>15.94</v>
      </c>
      <c r="M139" s="43">
        <f>K139/J139</f>
        <v>1</v>
      </c>
      <c r="N139" s="42">
        <f>L139/J139</f>
        <v>1.0542328042328042</v>
      </c>
    </row>
    <row r="140" spans="1:14" s="40" customFormat="1" ht="12.75" customHeight="1" hidden="1">
      <c r="A140" s="25">
        <v>72</v>
      </c>
      <c r="B140" s="86" t="s">
        <v>92</v>
      </c>
      <c r="C140" s="15" t="s">
        <v>75</v>
      </c>
      <c r="D140" s="71">
        <v>9.7</v>
      </c>
      <c r="E140" s="71">
        <v>9.7</v>
      </c>
      <c r="F140" s="71"/>
      <c r="G140" s="69"/>
      <c r="H140" s="69"/>
      <c r="I140" s="59"/>
      <c r="J140" s="21">
        <v>8.47</v>
      </c>
      <c r="K140" s="21">
        <v>8.47</v>
      </c>
      <c r="L140" s="21"/>
      <c r="M140" s="43">
        <f>K140/J140</f>
        <v>1</v>
      </c>
      <c r="N140" s="42">
        <f>L140/J140</f>
        <v>0</v>
      </c>
    </row>
    <row r="141" spans="1:14" s="40" customFormat="1" ht="12.75" customHeight="1" hidden="1">
      <c r="A141" s="25"/>
      <c r="B141" s="27"/>
      <c r="C141" s="15"/>
      <c r="D141" s="71"/>
      <c r="E141" s="71"/>
      <c r="F141" s="71"/>
      <c r="G141" s="69"/>
      <c r="H141" s="69"/>
      <c r="I141" s="59"/>
      <c r="J141" s="21"/>
      <c r="K141" s="21"/>
      <c r="L141" s="21"/>
      <c r="M141" s="43"/>
      <c r="N141" s="42"/>
    </row>
    <row r="142" spans="1:14" s="29" customFormat="1" ht="12.75">
      <c r="A142" s="103" t="s">
        <v>18</v>
      </c>
      <c r="B142" s="104"/>
      <c r="C142" s="10"/>
      <c r="D142" s="71"/>
      <c r="E142" s="71"/>
      <c r="F142" s="71"/>
      <c r="G142" s="69"/>
      <c r="H142" s="69" t="e">
        <f>F142/E142</f>
        <v>#DIV/0!</v>
      </c>
      <c r="I142" s="59"/>
      <c r="J142" s="41"/>
      <c r="K142" s="41"/>
      <c r="L142" s="41"/>
      <c r="M142" s="43"/>
      <c r="N142" s="47" t="e">
        <f>L142/K142</f>
        <v>#DIV/0!</v>
      </c>
    </row>
    <row r="143" spans="1:14" s="29" customFormat="1" ht="12.75" hidden="1">
      <c r="A143" s="100">
        <v>73</v>
      </c>
      <c r="B143" s="98" t="s">
        <v>80</v>
      </c>
      <c r="C143" s="8" t="s">
        <v>75</v>
      </c>
      <c r="D143" s="90">
        <v>17.11</v>
      </c>
      <c r="E143" s="90">
        <v>17.11</v>
      </c>
      <c r="F143" s="90">
        <v>17.85</v>
      </c>
      <c r="G143" s="69">
        <f>E143/D143</f>
        <v>1</v>
      </c>
      <c r="H143" s="69">
        <f>F143/D143</f>
        <v>1.043249561659848</v>
      </c>
      <c r="I143" s="59">
        <f>747809.392/33900.69</f>
        <v>22.058825115359006</v>
      </c>
      <c r="J143" s="80">
        <v>19.44</v>
      </c>
      <c r="K143" s="80">
        <v>19.44</v>
      </c>
      <c r="L143" s="80">
        <v>20.48</v>
      </c>
      <c r="M143" s="43">
        <f>K143/J143</f>
        <v>1</v>
      </c>
      <c r="N143" s="42">
        <f>L143/J143</f>
        <v>1.0534979423868311</v>
      </c>
    </row>
    <row r="144" spans="1:14" s="29" customFormat="1" ht="12.75">
      <c r="A144" s="101"/>
      <c r="B144" s="99"/>
      <c r="C144" s="8" t="s">
        <v>76</v>
      </c>
      <c r="D144" s="66">
        <v>20.53</v>
      </c>
      <c r="E144" s="66">
        <v>20.53</v>
      </c>
      <c r="F144" s="66">
        <v>21.55</v>
      </c>
      <c r="G144" s="69">
        <f>E144/D144</f>
        <v>1</v>
      </c>
      <c r="H144" s="69">
        <f>F144/D144</f>
        <v>1.0496833901607403</v>
      </c>
      <c r="I144" s="59"/>
      <c r="J144" s="81">
        <v>23.33</v>
      </c>
      <c r="K144" s="81">
        <v>23.33</v>
      </c>
      <c r="L144" s="81">
        <v>24.22</v>
      </c>
      <c r="M144" s="43">
        <f>K144/J144</f>
        <v>1</v>
      </c>
      <c r="N144" s="42">
        <f>L144/J144</f>
        <v>1.0381483069009858</v>
      </c>
    </row>
    <row r="145" spans="1:14" s="29" customFormat="1" ht="12.75" hidden="1">
      <c r="A145" s="25">
        <v>74</v>
      </c>
      <c r="B145" s="93" t="s">
        <v>85</v>
      </c>
      <c r="C145" s="8" t="s">
        <v>75</v>
      </c>
      <c r="D145" s="66"/>
      <c r="E145" s="66"/>
      <c r="F145" s="66"/>
      <c r="G145" s="69"/>
      <c r="H145" s="69" t="e">
        <f>F145/E145</f>
        <v>#DIV/0!</v>
      </c>
      <c r="I145" s="59">
        <f>1779.513/6053</f>
        <v>0.2939886006938708</v>
      </c>
      <c r="J145" s="81">
        <v>0.25</v>
      </c>
      <c r="K145" s="81">
        <v>0.25</v>
      </c>
      <c r="L145" s="81">
        <v>0.26</v>
      </c>
      <c r="M145" s="43">
        <f>K145/J145</f>
        <v>1</v>
      </c>
      <c r="N145" s="42">
        <f>L145/J145</f>
        <v>1.04</v>
      </c>
    </row>
    <row r="146" spans="1:14" s="40" customFormat="1" ht="12" customHeight="1">
      <c r="A146" s="13">
        <v>75</v>
      </c>
      <c r="B146" s="19" t="s">
        <v>46</v>
      </c>
      <c r="C146" s="19" t="s">
        <v>75</v>
      </c>
      <c r="D146" s="71">
        <v>10.94</v>
      </c>
      <c r="E146" s="71">
        <v>10.94</v>
      </c>
      <c r="F146" s="71">
        <v>11.37</v>
      </c>
      <c r="G146" s="69">
        <f aca="true" t="shared" si="11" ref="G146:G151">E146/D146</f>
        <v>1</v>
      </c>
      <c r="H146" s="69">
        <f aca="true" t="shared" si="12" ref="H146:H151">F146/D146</f>
        <v>1.0393053016453382</v>
      </c>
      <c r="I146" s="59">
        <v>13.06</v>
      </c>
      <c r="J146" s="21">
        <v>13.66</v>
      </c>
      <c r="K146" s="21">
        <v>13.66</v>
      </c>
      <c r="L146" s="21">
        <v>14.25</v>
      </c>
      <c r="M146" s="43">
        <f>K146/J146</f>
        <v>1</v>
      </c>
      <c r="N146" s="42">
        <f>L146/J146</f>
        <v>1.0431918008784773</v>
      </c>
    </row>
    <row r="147" spans="1:14" s="40" customFormat="1" ht="12" customHeight="1" hidden="1">
      <c r="A147" s="13">
        <v>76</v>
      </c>
      <c r="B147" s="87" t="s">
        <v>82</v>
      </c>
      <c r="C147" s="19" t="s">
        <v>75</v>
      </c>
      <c r="D147" s="71">
        <v>6.91</v>
      </c>
      <c r="E147" s="71">
        <v>6.91</v>
      </c>
      <c r="F147" s="71"/>
      <c r="G147" s="69">
        <f t="shared" si="11"/>
        <v>1</v>
      </c>
      <c r="H147" s="69">
        <f t="shared" si="12"/>
        <v>0</v>
      </c>
      <c r="I147" s="59"/>
      <c r="J147" s="21">
        <v>5.85</v>
      </c>
      <c r="K147" s="21">
        <v>5.85</v>
      </c>
      <c r="L147" s="21"/>
      <c r="M147" s="43">
        <f>K147/J147</f>
        <v>1</v>
      </c>
      <c r="N147" s="42">
        <f>L147/J147</f>
        <v>0</v>
      </c>
    </row>
    <row r="148" spans="1:14" s="40" customFormat="1" ht="12" customHeight="1" hidden="1">
      <c r="A148" s="13">
        <v>77</v>
      </c>
      <c r="B148" s="87" t="s">
        <v>71</v>
      </c>
      <c r="C148" s="19" t="s">
        <v>75</v>
      </c>
      <c r="D148" s="71">
        <v>1.86</v>
      </c>
      <c r="E148" s="71">
        <v>1.86</v>
      </c>
      <c r="F148" s="71">
        <v>1.9</v>
      </c>
      <c r="G148" s="69">
        <f t="shared" si="11"/>
        <v>1</v>
      </c>
      <c r="H148" s="69">
        <f t="shared" si="12"/>
        <v>1.021505376344086</v>
      </c>
      <c r="I148" s="59"/>
      <c r="J148" s="21"/>
      <c r="K148" s="21"/>
      <c r="L148" s="21"/>
      <c r="M148" s="43"/>
      <c r="N148" s="47" t="e">
        <f>L148/K148</f>
        <v>#DIV/0!</v>
      </c>
    </row>
    <row r="149" spans="1:14" s="40" customFormat="1" ht="12" customHeight="1" hidden="1">
      <c r="A149" s="13">
        <v>78</v>
      </c>
      <c r="B149" s="96" t="s">
        <v>84</v>
      </c>
      <c r="C149" s="15" t="s">
        <v>75</v>
      </c>
      <c r="D149" s="84">
        <v>4.39</v>
      </c>
      <c r="E149" s="84">
        <v>4.39</v>
      </c>
      <c r="F149" s="71">
        <v>4.54</v>
      </c>
      <c r="G149" s="69">
        <f t="shared" si="11"/>
        <v>1</v>
      </c>
      <c r="H149" s="69">
        <f t="shared" si="12"/>
        <v>1.0341685649202734</v>
      </c>
      <c r="I149" s="59"/>
      <c r="J149" s="79">
        <v>3.2</v>
      </c>
      <c r="K149" s="79">
        <v>3.2</v>
      </c>
      <c r="L149" s="79">
        <v>3.32</v>
      </c>
      <c r="M149" s="43">
        <f>K149/J149</f>
        <v>1</v>
      </c>
      <c r="N149" s="42">
        <f>L149/J149</f>
        <v>1.0374999999999999</v>
      </c>
    </row>
    <row r="150" spans="1:14" s="40" customFormat="1" ht="12" customHeight="1">
      <c r="A150" s="13">
        <v>79</v>
      </c>
      <c r="B150" s="96" t="s">
        <v>112</v>
      </c>
      <c r="C150" s="15" t="s">
        <v>75</v>
      </c>
      <c r="D150" s="71">
        <v>19.15</v>
      </c>
      <c r="E150" s="71">
        <v>19.15</v>
      </c>
      <c r="F150" s="71">
        <v>19.89</v>
      </c>
      <c r="G150" s="69">
        <f t="shared" si="11"/>
        <v>1</v>
      </c>
      <c r="H150" s="69">
        <f t="shared" si="12"/>
        <v>1.0386422976501306</v>
      </c>
      <c r="I150" s="59"/>
      <c r="J150" s="21">
        <v>47.55</v>
      </c>
      <c r="K150" s="21">
        <v>47.55</v>
      </c>
      <c r="L150" s="21">
        <v>49.88</v>
      </c>
      <c r="M150" s="43">
        <f>K150/J150</f>
        <v>1</v>
      </c>
      <c r="N150" s="42">
        <f>L150/J150</f>
        <v>1.049001051524711</v>
      </c>
    </row>
    <row r="151" spans="1:14" s="40" customFormat="1" ht="48.75" customHeight="1" hidden="1">
      <c r="A151" s="13">
        <v>80</v>
      </c>
      <c r="B151" s="87" t="s">
        <v>89</v>
      </c>
      <c r="C151" s="15" t="s">
        <v>75</v>
      </c>
      <c r="D151" s="71">
        <v>14.14</v>
      </c>
      <c r="E151" s="78">
        <v>14.14</v>
      </c>
      <c r="F151" s="78"/>
      <c r="G151" s="69">
        <f t="shared" si="11"/>
        <v>1</v>
      </c>
      <c r="H151" s="69">
        <f t="shared" si="12"/>
        <v>0</v>
      </c>
      <c r="I151" s="59"/>
      <c r="J151" s="21">
        <v>7.39</v>
      </c>
      <c r="K151" s="78">
        <v>7.39</v>
      </c>
      <c r="L151" s="78"/>
      <c r="M151" s="42">
        <f>K151/J151</f>
        <v>1</v>
      </c>
      <c r="N151" s="42">
        <f>L151/J151</f>
        <v>0</v>
      </c>
    </row>
    <row r="152" spans="1:14" s="40" customFormat="1" ht="15.75" customHeight="1" hidden="1">
      <c r="A152" s="13">
        <v>81</v>
      </c>
      <c r="B152" s="87" t="s">
        <v>94</v>
      </c>
      <c r="C152" s="15" t="s">
        <v>93</v>
      </c>
      <c r="D152" s="71">
        <v>1.59</v>
      </c>
      <c r="E152" s="71">
        <v>1.59</v>
      </c>
      <c r="F152" s="71"/>
      <c r="G152" s="69">
        <f>E152/D152</f>
        <v>1</v>
      </c>
      <c r="H152" s="69">
        <f>F152/D152</f>
        <v>0</v>
      </c>
      <c r="I152" s="59"/>
      <c r="J152" s="21"/>
      <c r="K152" s="21"/>
      <c r="L152" s="21"/>
      <c r="M152" s="43"/>
      <c r="N152" s="42"/>
    </row>
    <row r="153" spans="1:14" s="51" customFormat="1" ht="12.75">
      <c r="A153" s="103" t="s">
        <v>19</v>
      </c>
      <c r="B153" s="104"/>
      <c r="C153" s="10"/>
      <c r="D153" s="71"/>
      <c r="E153" s="71"/>
      <c r="F153" s="71"/>
      <c r="G153" s="69"/>
      <c r="H153" s="69" t="e">
        <f>F153/E153</f>
        <v>#DIV/0!</v>
      </c>
      <c r="I153" s="59"/>
      <c r="J153" s="41"/>
      <c r="K153" s="41"/>
      <c r="L153" s="41"/>
      <c r="M153" s="43"/>
      <c r="N153" s="47" t="e">
        <f>L153/K153</f>
        <v>#DIV/0!</v>
      </c>
    </row>
    <row r="154" spans="1:14" s="29" customFormat="1" ht="12.75" hidden="1">
      <c r="A154" s="100">
        <v>82</v>
      </c>
      <c r="B154" s="98" t="s">
        <v>102</v>
      </c>
      <c r="C154" s="8" t="s">
        <v>75</v>
      </c>
      <c r="D154" s="74">
        <v>26.64</v>
      </c>
      <c r="E154" s="74">
        <v>26.64</v>
      </c>
      <c r="F154" s="74">
        <v>27.55</v>
      </c>
      <c r="G154" s="69">
        <f>E154/D154</f>
        <v>1</v>
      </c>
      <c r="H154" s="69">
        <f>F154/D154</f>
        <v>1.0341591591591592</v>
      </c>
      <c r="I154" s="59">
        <f>26167.093/1275.88</f>
        <v>20.50905492679562</v>
      </c>
      <c r="J154" s="41">
        <v>22.05</v>
      </c>
      <c r="K154" s="41">
        <v>22.05</v>
      </c>
      <c r="L154" s="41">
        <v>22.8</v>
      </c>
      <c r="M154" s="43">
        <f>K154/J154</f>
        <v>1</v>
      </c>
      <c r="N154" s="42">
        <f>L154/J154</f>
        <v>1.034013605442177</v>
      </c>
    </row>
    <row r="155" spans="1:14" s="29" customFormat="1" ht="12.75">
      <c r="A155" s="101"/>
      <c r="B155" s="99"/>
      <c r="C155" s="8" t="s">
        <v>76</v>
      </c>
      <c r="D155" s="75">
        <v>31.97</v>
      </c>
      <c r="E155" s="75">
        <v>31.97</v>
      </c>
      <c r="F155" s="75">
        <v>33.06</v>
      </c>
      <c r="G155" s="69">
        <f>E155/D155</f>
        <v>1</v>
      </c>
      <c r="H155" s="69">
        <f>F155/D155</f>
        <v>1.0340944635595872</v>
      </c>
      <c r="I155" s="59"/>
      <c r="J155" s="44">
        <v>26.46</v>
      </c>
      <c r="K155" s="44">
        <v>26.46</v>
      </c>
      <c r="L155" s="44">
        <v>27.36</v>
      </c>
      <c r="M155" s="43">
        <f>K155/J155</f>
        <v>1</v>
      </c>
      <c r="N155" s="42">
        <f>L155/J155</f>
        <v>1.034013605442177</v>
      </c>
    </row>
    <row r="156" spans="1:14" s="29" customFormat="1" ht="12.75" hidden="1">
      <c r="A156" s="144">
        <v>83</v>
      </c>
      <c r="B156" s="142" t="s">
        <v>86</v>
      </c>
      <c r="C156" s="8" t="s">
        <v>75</v>
      </c>
      <c r="D156" s="74"/>
      <c r="E156" s="74"/>
      <c r="F156" s="74"/>
      <c r="G156" s="69">
        <v>0</v>
      </c>
      <c r="H156" s="69" t="e">
        <f>F156/D156</f>
        <v>#DIV/0!</v>
      </c>
      <c r="I156" s="59"/>
      <c r="J156" s="52" t="s">
        <v>20</v>
      </c>
      <c r="K156" s="52" t="s">
        <v>20</v>
      </c>
      <c r="L156" s="52"/>
      <c r="M156" s="43"/>
      <c r="N156" s="47" t="e">
        <f>L156/K156</f>
        <v>#VALUE!</v>
      </c>
    </row>
    <row r="157" spans="1:14" s="29" customFormat="1" ht="12.75" hidden="1">
      <c r="A157" s="145"/>
      <c r="B157" s="143"/>
      <c r="C157" s="8" t="s">
        <v>76</v>
      </c>
      <c r="D157" s="75"/>
      <c r="E157" s="75"/>
      <c r="F157" s="75"/>
      <c r="G157" s="69">
        <v>0</v>
      </c>
      <c r="H157" s="69" t="e">
        <f>F157/D157</f>
        <v>#DIV/0!</v>
      </c>
      <c r="I157" s="59"/>
      <c r="J157" s="53"/>
      <c r="K157" s="53"/>
      <c r="L157" s="53"/>
      <c r="M157" s="43"/>
      <c r="N157" s="47" t="e">
        <f>L157/K157</f>
        <v>#DIV/0!</v>
      </c>
    </row>
    <row r="158" spans="1:14" s="29" customFormat="1" ht="27.75" customHeight="1">
      <c r="A158" s="139" t="s">
        <v>109</v>
      </c>
      <c r="B158" s="139"/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</row>
    <row r="159" spans="1:14" s="29" customFormat="1" ht="14.25">
      <c r="A159" s="102"/>
      <c r="B159" s="102"/>
      <c r="C159" s="54"/>
      <c r="D159" s="31"/>
      <c r="E159" s="31"/>
      <c r="F159" s="31"/>
      <c r="G159" s="32"/>
      <c r="H159" s="32"/>
      <c r="I159" s="32"/>
      <c r="J159" s="31"/>
      <c r="K159" s="31"/>
      <c r="L159" s="31"/>
      <c r="M159" s="33"/>
      <c r="N159" s="32"/>
    </row>
    <row r="160" spans="1:14" s="29" customFormat="1" ht="14.25">
      <c r="A160" s="55"/>
      <c r="D160" s="31"/>
      <c r="E160" s="31"/>
      <c r="F160" s="31"/>
      <c r="G160" s="32"/>
      <c r="H160" s="32"/>
      <c r="I160" s="32"/>
      <c r="J160" s="31"/>
      <c r="K160" s="31"/>
      <c r="L160" s="31"/>
      <c r="M160" s="33"/>
      <c r="N160" s="32"/>
    </row>
    <row r="161" spans="1:14" s="29" customFormat="1" ht="14.25">
      <c r="A161" s="102"/>
      <c r="B161" s="102"/>
      <c r="C161" s="54"/>
      <c r="D161" s="31"/>
      <c r="E161" s="31"/>
      <c r="F161" s="31"/>
      <c r="G161" s="32"/>
      <c r="H161" s="32"/>
      <c r="I161" s="32"/>
      <c r="J161" s="31"/>
      <c r="K161" s="31"/>
      <c r="L161" s="31"/>
      <c r="M161" s="33"/>
      <c r="N161" s="32"/>
    </row>
    <row r="162" spans="1:14" s="29" customFormat="1" ht="14.25">
      <c r="A162" s="55"/>
      <c r="D162" s="31"/>
      <c r="E162" s="31"/>
      <c r="F162" s="31"/>
      <c r="G162" s="32"/>
      <c r="H162" s="32"/>
      <c r="I162" s="32"/>
      <c r="J162" s="31"/>
      <c r="K162" s="31"/>
      <c r="L162" s="31"/>
      <c r="M162" s="33"/>
      <c r="N162" s="32"/>
    </row>
    <row r="163" spans="1:14" s="29" customFormat="1" ht="14.25">
      <c r="A163" s="102"/>
      <c r="B163" s="102"/>
      <c r="C163" s="54"/>
      <c r="D163" s="31"/>
      <c r="E163" s="31"/>
      <c r="F163" s="31"/>
      <c r="G163" s="32"/>
      <c r="H163" s="32"/>
      <c r="I163" s="32"/>
      <c r="J163" s="31"/>
      <c r="K163" s="31"/>
      <c r="L163" s="31"/>
      <c r="M163" s="33"/>
      <c r="N163" s="32"/>
    </row>
    <row r="164" spans="1:14" s="29" customFormat="1" ht="14.25">
      <c r="A164" s="55"/>
      <c r="D164" s="31"/>
      <c r="E164" s="31"/>
      <c r="F164" s="31"/>
      <c r="G164" s="32"/>
      <c r="H164" s="32"/>
      <c r="I164" s="32"/>
      <c r="J164" s="31"/>
      <c r="K164" s="31"/>
      <c r="L164" s="31"/>
      <c r="M164" s="33"/>
      <c r="N164" s="32"/>
    </row>
    <row r="165" spans="1:14" s="29" customFormat="1" ht="14.25">
      <c r="A165" s="55"/>
      <c r="D165" s="31"/>
      <c r="E165" s="31"/>
      <c r="F165" s="31"/>
      <c r="G165" s="32"/>
      <c r="H165" s="32"/>
      <c r="I165" s="32"/>
      <c r="J165" s="31"/>
      <c r="K165" s="31"/>
      <c r="L165" s="31"/>
      <c r="M165" s="33"/>
      <c r="N165" s="32"/>
    </row>
    <row r="166" spans="1:14" s="29" customFormat="1" ht="14.25">
      <c r="A166" s="55"/>
      <c r="D166" s="31"/>
      <c r="E166" s="31"/>
      <c r="F166" s="31"/>
      <c r="G166" s="32"/>
      <c r="H166" s="32"/>
      <c r="I166" s="32"/>
      <c r="J166" s="31"/>
      <c r="K166" s="31"/>
      <c r="L166" s="31"/>
      <c r="M166" s="33"/>
      <c r="N166" s="32"/>
    </row>
    <row r="167" spans="1:14" s="29" customFormat="1" ht="12.75">
      <c r="A167" s="30"/>
      <c r="D167" s="4"/>
      <c r="E167" s="31"/>
      <c r="F167" s="31"/>
      <c r="G167" s="32"/>
      <c r="H167" s="32"/>
      <c r="I167" s="32"/>
      <c r="J167" s="31"/>
      <c r="K167" s="31"/>
      <c r="L167" s="31"/>
      <c r="M167" s="33"/>
      <c r="N167" s="32"/>
    </row>
    <row r="168" spans="1:14" s="29" customFormat="1" ht="12.75">
      <c r="A168" s="30"/>
      <c r="B168" s="3"/>
      <c r="C168" s="3"/>
      <c r="D168" s="4"/>
      <c r="E168" s="31"/>
      <c r="F168" s="31"/>
      <c r="G168" s="32"/>
      <c r="H168" s="32"/>
      <c r="I168" s="32"/>
      <c r="J168" s="31"/>
      <c r="K168" s="31"/>
      <c r="L168" s="31"/>
      <c r="M168" s="33"/>
      <c r="N168" s="32"/>
    </row>
    <row r="169" spans="1:14" s="29" customFormat="1" ht="12.75">
      <c r="A169" s="30"/>
      <c r="B169" s="3"/>
      <c r="C169" s="3"/>
      <c r="D169" s="31"/>
      <c r="E169" s="31"/>
      <c r="F169" s="31"/>
      <c r="G169" s="32"/>
      <c r="H169" s="32"/>
      <c r="I169" s="32"/>
      <c r="J169" s="31"/>
      <c r="K169" s="31"/>
      <c r="L169" s="31"/>
      <c r="M169" s="33"/>
      <c r="N169" s="32"/>
    </row>
    <row r="170" spans="1:14" s="29" customFormat="1" ht="12.75">
      <c r="A170" s="56"/>
      <c r="D170" s="31"/>
      <c r="E170" s="31"/>
      <c r="F170" s="31"/>
      <c r="G170" s="32"/>
      <c r="H170" s="32"/>
      <c r="I170" s="32"/>
      <c r="J170" s="31"/>
      <c r="K170" s="31"/>
      <c r="L170" s="31"/>
      <c r="M170" s="33"/>
      <c r="N170" s="32"/>
    </row>
    <row r="171" spans="1:14" s="29" customFormat="1" ht="12.75">
      <c r="A171" s="30"/>
      <c r="D171" s="31"/>
      <c r="E171" s="31"/>
      <c r="F171" s="31"/>
      <c r="G171" s="32"/>
      <c r="H171" s="32"/>
      <c r="I171" s="32"/>
      <c r="J171" s="31"/>
      <c r="K171" s="31"/>
      <c r="L171" s="31"/>
      <c r="M171" s="33"/>
      <c r="N171" s="32"/>
    </row>
    <row r="172" spans="1:14" s="29" customFormat="1" ht="12.75">
      <c r="A172" s="30"/>
      <c r="D172" s="31"/>
      <c r="E172" s="31"/>
      <c r="F172" s="31"/>
      <c r="G172" s="32"/>
      <c r="H172" s="32"/>
      <c r="I172" s="32"/>
      <c r="J172" s="31"/>
      <c r="K172" s="31"/>
      <c r="L172" s="31"/>
      <c r="M172" s="33"/>
      <c r="N172" s="32"/>
    </row>
    <row r="173" spans="1:14" s="29" customFormat="1" ht="12.75">
      <c r="A173" s="30"/>
      <c r="D173" s="31"/>
      <c r="E173" s="31"/>
      <c r="F173" s="31"/>
      <c r="G173" s="32"/>
      <c r="H173" s="32"/>
      <c r="I173" s="32"/>
      <c r="J173" s="31"/>
      <c r="K173" s="31"/>
      <c r="L173" s="31"/>
      <c r="M173" s="33"/>
      <c r="N173" s="32"/>
    </row>
    <row r="174" spans="1:14" s="29" customFormat="1" ht="12.75">
      <c r="A174" s="30"/>
      <c r="D174" s="31"/>
      <c r="E174" s="31"/>
      <c r="F174" s="31"/>
      <c r="G174" s="32"/>
      <c r="H174" s="32"/>
      <c r="I174" s="32"/>
      <c r="J174" s="31"/>
      <c r="K174" s="31"/>
      <c r="L174" s="31"/>
      <c r="M174" s="33"/>
      <c r="N174" s="32"/>
    </row>
    <row r="175" spans="1:14" s="29" customFormat="1" ht="12.75">
      <c r="A175" s="30"/>
      <c r="D175" s="31"/>
      <c r="E175" s="31"/>
      <c r="F175" s="31"/>
      <c r="G175" s="32"/>
      <c r="H175" s="32"/>
      <c r="I175" s="32"/>
      <c r="J175" s="31"/>
      <c r="K175" s="31"/>
      <c r="L175" s="31"/>
      <c r="M175" s="33"/>
      <c r="N175" s="32"/>
    </row>
    <row r="176" spans="1:14" s="29" customFormat="1" ht="12.75">
      <c r="A176" s="30"/>
      <c r="D176" s="31"/>
      <c r="E176" s="31"/>
      <c r="F176" s="31"/>
      <c r="G176" s="32"/>
      <c r="H176" s="32"/>
      <c r="I176" s="32"/>
      <c r="J176" s="31"/>
      <c r="K176" s="31"/>
      <c r="L176" s="31"/>
      <c r="M176" s="33"/>
      <c r="N176" s="32"/>
    </row>
    <row r="177" spans="1:14" s="29" customFormat="1" ht="12.75">
      <c r="A177" s="30"/>
      <c r="D177" s="31"/>
      <c r="E177" s="31"/>
      <c r="F177" s="31"/>
      <c r="G177" s="32"/>
      <c r="H177" s="32"/>
      <c r="I177" s="32"/>
      <c r="J177" s="31"/>
      <c r="K177" s="31"/>
      <c r="L177" s="31"/>
      <c r="M177" s="33"/>
      <c r="N177" s="32"/>
    </row>
    <row r="178" spans="1:14" s="29" customFormat="1" ht="12.75">
      <c r="A178" s="30"/>
      <c r="D178" s="31"/>
      <c r="E178" s="31"/>
      <c r="F178" s="31"/>
      <c r="G178" s="32"/>
      <c r="H178" s="32"/>
      <c r="I178" s="32"/>
      <c r="J178" s="31"/>
      <c r="K178" s="31"/>
      <c r="L178" s="31"/>
      <c r="M178" s="33"/>
      <c r="N178" s="32"/>
    </row>
    <row r="179" spans="1:14" s="29" customFormat="1" ht="12.75">
      <c r="A179" s="30"/>
      <c r="D179" s="31"/>
      <c r="E179" s="31"/>
      <c r="F179" s="31"/>
      <c r="G179" s="32"/>
      <c r="H179" s="32"/>
      <c r="I179" s="32"/>
      <c r="J179" s="31"/>
      <c r="K179" s="31"/>
      <c r="L179" s="31"/>
      <c r="M179" s="33"/>
      <c r="N179" s="32"/>
    </row>
    <row r="180" spans="1:14" s="29" customFormat="1" ht="12.75">
      <c r="A180" s="30"/>
      <c r="D180" s="31"/>
      <c r="E180" s="31"/>
      <c r="F180" s="31"/>
      <c r="G180" s="32"/>
      <c r="H180" s="32"/>
      <c r="I180" s="32"/>
      <c r="J180" s="31"/>
      <c r="K180" s="31"/>
      <c r="L180" s="31"/>
      <c r="M180" s="33"/>
      <c r="N180" s="32"/>
    </row>
  </sheetData>
  <sheetProtection/>
  <autoFilter ref="A5:N157"/>
  <mergeCells count="153">
    <mergeCell ref="C74:C75"/>
    <mergeCell ref="C76:C77"/>
    <mergeCell ref="A58:A59"/>
    <mergeCell ref="A50:B50"/>
    <mergeCell ref="A53:A54"/>
    <mergeCell ref="A100:A101"/>
    <mergeCell ref="B100:B101"/>
    <mergeCell ref="A74:A75"/>
    <mergeCell ref="A80:A81"/>
    <mergeCell ref="B58:B59"/>
    <mergeCell ref="C34:C35"/>
    <mergeCell ref="A65:A66"/>
    <mergeCell ref="A68:A69"/>
    <mergeCell ref="A91:A92"/>
    <mergeCell ref="A83:A84"/>
    <mergeCell ref="B22:B23"/>
    <mergeCell ref="A22:A23"/>
    <mergeCell ref="B48:B49"/>
    <mergeCell ref="B76:B77"/>
    <mergeCell ref="B80:B81"/>
    <mergeCell ref="A55:A56"/>
    <mergeCell ref="A42:A43"/>
    <mergeCell ref="A63:A64"/>
    <mergeCell ref="A98:A99"/>
    <mergeCell ref="A48:A49"/>
    <mergeCell ref="A104:A105"/>
    <mergeCell ref="A76:A77"/>
    <mergeCell ref="A61:A62"/>
    <mergeCell ref="A57:B57"/>
    <mergeCell ref="B98:B99"/>
    <mergeCell ref="A133:A134"/>
    <mergeCell ref="A135:A136"/>
    <mergeCell ref="A153:B153"/>
    <mergeCell ref="A132:B132"/>
    <mergeCell ref="B129:B130"/>
    <mergeCell ref="B143:B144"/>
    <mergeCell ref="A142:B142"/>
    <mergeCell ref="A7:A8"/>
    <mergeCell ref="A12:A13"/>
    <mergeCell ref="A19:A20"/>
    <mergeCell ref="A25:A26"/>
    <mergeCell ref="A28:A29"/>
    <mergeCell ref="A143:A144"/>
    <mergeCell ref="A14:A15"/>
    <mergeCell ref="A17:A18"/>
    <mergeCell ref="A93:A94"/>
    <mergeCell ref="A126:B126"/>
    <mergeCell ref="B156:B157"/>
    <mergeCell ref="B154:B155"/>
    <mergeCell ref="B133:B134"/>
    <mergeCell ref="B110:B111"/>
    <mergeCell ref="A123:B123"/>
    <mergeCell ref="B124:B125"/>
    <mergeCell ref="A120:B120"/>
    <mergeCell ref="A154:A155"/>
    <mergeCell ref="B135:B136"/>
    <mergeCell ref="A156:A157"/>
    <mergeCell ref="A110:A111"/>
    <mergeCell ref="B127:B128"/>
    <mergeCell ref="A115:A116"/>
    <mergeCell ref="A118:A119"/>
    <mergeCell ref="A124:A125"/>
    <mergeCell ref="A127:A128"/>
    <mergeCell ref="B87:B88"/>
    <mergeCell ref="B102:B103"/>
    <mergeCell ref="A102:A103"/>
    <mergeCell ref="B104:B105"/>
    <mergeCell ref="A121:A122"/>
    <mergeCell ref="A112:A113"/>
    <mergeCell ref="B108:B109"/>
    <mergeCell ref="B118:B119"/>
    <mergeCell ref="A114:B114"/>
    <mergeCell ref="A108:A109"/>
    <mergeCell ref="A33:B33"/>
    <mergeCell ref="A31:A32"/>
    <mergeCell ref="A67:B67"/>
    <mergeCell ref="B72:B73"/>
    <mergeCell ref="B115:B116"/>
    <mergeCell ref="B112:B113"/>
    <mergeCell ref="A95:A96"/>
    <mergeCell ref="B95:B96"/>
    <mergeCell ref="A87:A88"/>
    <mergeCell ref="A82:B82"/>
    <mergeCell ref="C3:C5"/>
    <mergeCell ref="A158:N158"/>
    <mergeCell ref="A117:B117"/>
    <mergeCell ref="A9:B9"/>
    <mergeCell ref="A24:B24"/>
    <mergeCell ref="A11:B11"/>
    <mergeCell ref="B19:B20"/>
    <mergeCell ref="B78:B79"/>
    <mergeCell ref="B89:B90"/>
    <mergeCell ref="A129:A130"/>
    <mergeCell ref="A1:N1"/>
    <mergeCell ref="E4:F4"/>
    <mergeCell ref="J4:J5"/>
    <mergeCell ref="G4:H4"/>
    <mergeCell ref="M4:N4"/>
    <mergeCell ref="I3:N3"/>
    <mergeCell ref="K4:L4"/>
    <mergeCell ref="B3:B5"/>
    <mergeCell ref="A3:A5"/>
    <mergeCell ref="D3:H3"/>
    <mergeCell ref="B31:B32"/>
    <mergeCell ref="A21:B21"/>
    <mergeCell ref="A16:B16"/>
    <mergeCell ref="A60:B60"/>
    <mergeCell ref="B65:B66"/>
    <mergeCell ref="B25:B26"/>
    <mergeCell ref="B17:B18"/>
    <mergeCell ref="B28:B29"/>
    <mergeCell ref="A34:A35"/>
    <mergeCell ref="B39:B40"/>
    <mergeCell ref="B34:B35"/>
    <mergeCell ref="A36:A37"/>
    <mergeCell ref="B36:B37"/>
    <mergeCell ref="B121:B122"/>
    <mergeCell ref="B53:B54"/>
    <mergeCell ref="A38:B38"/>
    <mergeCell ref="A78:A79"/>
    <mergeCell ref="A72:A73"/>
    <mergeCell ref="A46:A47"/>
    <mergeCell ref="B85:B86"/>
    <mergeCell ref="B70:B71"/>
    <mergeCell ref="B83:B84"/>
    <mergeCell ref="A89:A90"/>
    <mergeCell ref="D4:D5"/>
    <mergeCell ref="A51:A52"/>
    <mergeCell ref="B7:B8"/>
    <mergeCell ref="B12:B13"/>
    <mergeCell ref="A6:B6"/>
    <mergeCell ref="B14:B15"/>
    <mergeCell ref="A30:B30"/>
    <mergeCell ref="A44:A45"/>
    <mergeCell ref="A85:A86"/>
    <mergeCell ref="A161:B161"/>
    <mergeCell ref="B68:B69"/>
    <mergeCell ref="B74:B75"/>
    <mergeCell ref="B61:B62"/>
    <mergeCell ref="B63:B64"/>
    <mergeCell ref="B91:B92"/>
    <mergeCell ref="B44:B45"/>
    <mergeCell ref="A70:A71"/>
    <mergeCell ref="B46:B47"/>
    <mergeCell ref="B55:B56"/>
    <mergeCell ref="B42:B43"/>
    <mergeCell ref="A39:A40"/>
    <mergeCell ref="A163:B163"/>
    <mergeCell ref="A159:B159"/>
    <mergeCell ref="A41:B41"/>
    <mergeCell ref="A107:B107"/>
    <mergeCell ref="B93:B94"/>
    <mergeCell ref="B51:B52"/>
  </mergeCells>
  <conditionalFormatting sqref="M9:N11 M12 M14:M18 M21 M28:M30 M33 M41 M48:M50 M60 M63:M67 M81:M82 M84 M104:M111 M114 M117 M120 M122:M123 M126:M128 M130:M132 M135:M136 M141:M142 M148 M152:M153 M156:M157 G120:H120 G123:H123 G126:H126 G129:H130 G132:H132 G137:H142 G145:H145 G153:H153 I120:I157 M23:M24 M36:M38 M55:M57 M69:M75 M89:M92 M94:M98">
    <cfRule type="containsErrors" priority="48" dxfId="34" stopIfTrue="1">
      <formula>ISERROR(G9)</formula>
    </cfRule>
  </conditionalFormatting>
  <conditionalFormatting sqref="M13">
    <cfRule type="containsErrors" priority="37" dxfId="34" stopIfTrue="1">
      <formula>ISERROR(M13)</formula>
    </cfRule>
  </conditionalFormatting>
  <conditionalFormatting sqref="M19:M20">
    <cfRule type="containsErrors" priority="36" dxfId="34" stopIfTrue="1">
      <formula>ISERROR(M19)</formula>
    </cfRule>
  </conditionalFormatting>
  <conditionalFormatting sqref="M25:M26">
    <cfRule type="containsErrors" priority="35" dxfId="34" stopIfTrue="1">
      <formula>ISERROR(M25)</formula>
    </cfRule>
  </conditionalFormatting>
  <conditionalFormatting sqref="M27">
    <cfRule type="containsErrors" priority="34" dxfId="34" stopIfTrue="1">
      <formula>ISERROR(M27)</formula>
    </cfRule>
  </conditionalFormatting>
  <conditionalFormatting sqref="M31:M32">
    <cfRule type="containsErrors" priority="33" dxfId="34" stopIfTrue="1">
      <formula>ISERROR(M31)</formula>
    </cfRule>
  </conditionalFormatting>
  <conditionalFormatting sqref="M34:M35">
    <cfRule type="containsErrors" priority="32" dxfId="34" stopIfTrue="1">
      <formula>ISERROR(M34)</formula>
    </cfRule>
  </conditionalFormatting>
  <conditionalFormatting sqref="M39:M40">
    <cfRule type="containsErrors" priority="31" dxfId="34" stopIfTrue="1">
      <formula>ISERROR(M39)</formula>
    </cfRule>
  </conditionalFormatting>
  <conditionalFormatting sqref="M42:M47">
    <cfRule type="containsErrors" priority="30" dxfId="34" stopIfTrue="1">
      <formula>ISERROR(M42)</formula>
    </cfRule>
  </conditionalFormatting>
  <conditionalFormatting sqref="M51:M54">
    <cfRule type="containsErrors" priority="29" dxfId="34" stopIfTrue="1">
      <formula>ISERROR(M51)</formula>
    </cfRule>
  </conditionalFormatting>
  <conditionalFormatting sqref="M58:M59">
    <cfRule type="containsErrors" priority="28" dxfId="34" stopIfTrue="1">
      <formula>ISERROR(M58)</formula>
    </cfRule>
  </conditionalFormatting>
  <conditionalFormatting sqref="M61:M62">
    <cfRule type="containsErrors" priority="27" dxfId="34" stopIfTrue="1">
      <formula>ISERROR(M61)</formula>
    </cfRule>
  </conditionalFormatting>
  <conditionalFormatting sqref="M68">
    <cfRule type="containsErrors" priority="26" dxfId="34" stopIfTrue="1">
      <formula>ISERROR(M68)</formula>
    </cfRule>
  </conditionalFormatting>
  <conditionalFormatting sqref="M77:M80">
    <cfRule type="containsErrors" priority="24" dxfId="34" stopIfTrue="1">
      <formula>ISERROR(M77)</formula>
    </cfRule>
  </conditionalFormatting>
  <conditionalFormatting sqref="M83">
    <cfRule type="containsErrors" priority="23" dxfId="34" stopIfTrue="1">
      <formula>ISERROR(M83)</formula>
    </cfRule>
  </conditionalFormatting>
  <conditionalFormatting sqref="M85:M88">
    <cfRule type="containsErrors" priority="22" dxfId="34" stopIfTrue="1">
      <formula>ISERROR(M85)</formula>
    </cfRule>
  </conditionalFormatting>
  <conditionalFormatting sqref="M93">
    <cfRule type="containsErrors" priority="20" dxfId="34" stopIfTrue="1">
      <formula>ISERROR(M93)</formula>
    </cfRule>
  </conditionalFormatting>
  <conditionalFormatting sqref="M102:M103">
    <cfRule type="containsErrors" priority="18" dxfId="34" stopIfTrue="1">
      <formula>ISERROR(M102)</formula>
    </cfRule>
  </conditionalFormatting>
  <conditionalFormatting sqref="M112:M113">
    <cfRule type="containsErrors" priority="17" dxfId="34" stopIfTrue="1">
      <formula>ISERROR(M112)</formula>
    </cfRule>
  </conditionalFormatting>
  <conditionalFormatting sqref="M115:M116">
    <cfRule type="containsErrors" priority="16" dxfId="34" stopIfTrue="1">
      <formula>ISERROR(M115)</formula>
    </cfRule>
  </conditionalFormatting>
  <conditionalFormatting sqref="M118:M119">
    <cfRule type="containsErrors" priority="15" dxfId="34" stopIfTrue="1">
      <formula>ISERROR(M118)</formula>
    </cfRule>
  </conditionalFormatting>
  <conditionalFormatting sqref="M121">
    <cfRule type="containsErrors" priority="14" dxfId="34" stopIfTrue="1">
      <formula>ISERROR(M121)</formula>
    </cfRule>
  </conditionalFormatting>
  <conditionalFormatting sqref="M124:M125">
    <cfRule type="containsErrors" priority="13" dxfId="34" stopIfTrue="1">
      <formula>ISERROR(M124)</formula>
    </cfRule>
  </conditionalFormatting>
  <conditionalFormatting sqref="M129">
    <cfRule type="containsErrors" priority="12" dxfId="34" stopIfTrue="1">
      <formula>ISERROR(M129)</formula>
    </cfRule>
  </conditionalFormatting>
  <conditionalFormatting sqref="M133:M134">
    <cfRule type="containsErrors" priority="11" dxfId="34" stopIfTrue="1">
      <formula>ISERROR(M133)</formula>
    </cfRule>
  </conditionalFormatting>
  <conditionalFormatting sqref="M137:M140">
    <cfRule type="containsErrors" priority="10" dxfId="34" stopIfTrue="1">
      <formula>ISERROR(M137)</formula>
    </cfRule>
  </conditionalFormatting>
  <conditionalFormatting sqref="M143:M147">
    <cfRule type="containsErrors" priority="9" dxfId="34" stopIfTrue="1">
      <formula>ISERROR(M143)</formula>
    </cfRule>
  </conditionalFormatting>
  <conditionalFormatting sqref="M149:M150">
    <cfRule type="containsErrors" priority="8" dxfId="34" stopIfTrue="1">
      <formula>ISERROR(M149)</formula>
    </cfRule>
  </conditionalFormatting>
  <conditionalFormatting sqref="M151">
    <cfRule type="containsErrors" priority="7" dxfId="34" stopIfTrue="1">
      <formula>ISERROR(M151)</formula>
    </cfRule>
  </conditionalFormatting>
  <conditionalFormatting sqref="M154:M155">
    <cfRule type="containsErrors" priority="6" dxfId="34" stopIfTrue="1">
      <formula>ISERROR(M154)</formula>
    </cfRule>
  </conditionalFormatting>
  <conditionalFormatting sqref="M22">
    <cfRule type="containsErrors" priority="4" dxfId="34" stopIfTrue="1">
      <formula>ISERROR(M22)</formula>
    </cfRule>
  </conditionalFormatting>
  <conditionalFormatting sqref="M99">
    <cfRule type="containsErrors" priority="3" dxfId="34" stopIfTrue="1">
      <formula>ISERROR(M99)</formula>
    </cfRule>
  </conditionalFormatting>
  <conditionalFormatting sqref="M7">
    <cfRule type="containsErrors" priority="2" dxfId="34" stopIfTrue="1">
      <formula>ISERROR(M7)</formula>
    </cfRule>
  </conditionalFormatting>
  <conditionalFormatting sqref="M8">
    <cfRule type="containsErrors" priority="1" dxfId="34" stopIfTrue="1">
      <formula>ISERROR(M8)</formula>
    </cfRule>
  </conditionalFormatting>
  <printOptions/>
  <pageMargins left="0.3937007874015748" right="0.3937007874015748" top="0.1968503937007874" bottom="0.1968503937007874" header="0.11811023622047245" footer="0.11811023622047245"/>
  <pageSetup fitToHeight="0" fitToWidth="1" horizontalDpi="600" verticalDpi="600" orientation="portrait" paperSize="9" scale="82" r:id="rId1"/>
  <rowBreaks count="1" manualBreakCount="1"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tarif15</cp:lastModifiedBy>
  <cp:lastPrinted>2021-12-16T16:07:26Z</cp:lastPrinted>
  <dcterms:created xsi:type="dcterms:W3CDTF">2012-01-30T11:28:31Z</dcterms:created>
  <dcterms:modified xsi:type="dcterms:W3CDTF">2021-12-16T16:15:44Z</dcterms:modified>
  <cp:category/>
  <cp:version/>
  <cp:contentType/>
  <cp:contentStatus/>
</cp:coreProperties>
</file>