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310" activeTab="0"/>
  </bookViews>
  <sheets>
    <sheet name="Все источники_ГП" sheetId="1" r:id="rId1"/>
  </sheets>
  <definedNames>
    <definedName name="_xlnm._FilterDatabase" localSheetId="0" hidden="1">'Все источники_ГП'!$A$6:$F$755</definedName>
    <definedName name="_xlnm.Print_Area" localSheetId="0">'Все источники_ГП'!$A$1:$F$755</definedName>
  </definedNames>
  <calcPr fullCalcOnLoad="1"/>
</workbook>
</file>

<file path=xl/sharedStrings.xml><?xml version="1.0" encoding="utf-8"?>
<sst xmlns="http://schemas.openxmlformats.org/spreadsheetml/2006/main" count="1029" uniqueCount="179">
  <si>
    <t>Статус</t>
  </si>
  <si>
    <t>Источники финансирования</t>
  </si>
  <si>
    <r>
      <t>Фактические расходы, тыс. рублей</t>
    </r>
    <r>
      <rPr>
        <vertAlign val="superscript"/>
        <sz val="11"/>
        <color indexed="8"/>
        <rFont val="Times New Roman"/>
        <family val="1"/>
      </rPr>
      <t>2</t>
    </r>
  </si>
  <si>
    <t>Приложение №2 к сводному годовому докладу о ходе реализации и об оценке эффективности  государственных программ Чувашской Республики за 2021 год</t>
  </si>
  <si>
    <t>Государственная программа Чувашской Республики </t>
  </si>
  <si>
    <t xml:space="preserve">«Развитие здравоохранения» </t>
  </si>
  <si>
    <t>всего</t>
  </si>
  <si>
    <t>федеральный бюджет</t>
  </si>
  <si>
    <t>республиканский бюджет Чувашской Республики</t>
  </si>
  <si>
    <t>ТФОМС Чувашской Республики</t>
  </si>
  <si>
    <t>ФСС по Чувашской Республике</t>
  </si>
  <si>
    <t>Подпрограмма 1 </t>
  </si>
  <si>
    <t>Совершенствование оказания медицинской помощи, включая про-филактику заболеваний и формирование здорового образа жизни</t>
  </si>
  <si>
    <t>Подпрограмма 2</t>
  </si>
  <si>
    <t xml:space="preserve">Развитие и внедрение инновационных методов диагностики, профилактики и лечения, а также основ персонализированной медицины
</t>
  </si>
  <si>
    <t>Подпограмма 3</t>
  </si>
  <si>
    <t>Подпрограмма 4</t>
  </si>
  <si>
    <t xml:space="preserve">Развитие медицинской реабилитации и санаторно-курортного лечения, в том числе детей
</t>
  </si>
  <si>
    <t>Подпрограмма 5</t>
  </si>
  <si>
    <t xml:space="preserve">Развитие кадровых ресурсов в здравоохранении
</t>
  </si>
  <si>
    <t>Подпрограмма 6</t>
  </si>
  <si>
    <t xml:space="preserve">Совершенствование системы лекарственного обеспечения, в том числе в амбулаторных условиях
</t>
  </si>
  <si>
    <t>Подпрограмма 7</t>
  </si>
  <si>
    <t xml:space="preserve">Информационные технологии и управление развитием отрасли
</t>
  </si>
  <si>
    <t>Подпрограмма 8</t>
  </si>
  <si>
    <t>Организация обязательного медицинского страхования граждан Российской Федерации</t>
  </si>
  <si>
    <t xml:space="preserve">Подпрограмма 9
</t>
  </si>
  <si>
    <t>Обеспечение реализации государственной программы Чувашской Республики "Развитие здравоохранения</t>
  </si>
  <si>
    <t>местные бюджеты</t>
  </si>
  <si>
    <t xml:space="preserve">территориальный государственный внебюджетный фонд Чувашской Республики
</t>
  </si>
  <si>
    <t>внебюджетные источники</t>
  </si>
  <si>
    <t>Подпрограмма 1</t>
  </si>
  <si>
    <t>территориальный государственный внебюджетный фонд Чувашской Республики</t>
  </si>
  <si>
    <t xml:space="preserve">Подпрограмма 2 </t>
  </si>
  <si>
    <t>Подпрограмма 3</t>
  </si>
  <si>
    <t xml:space="preserve">«Социальная поддержка граждан»  </t>
  </si>
  <si>
    <t xml:space="preserve">"Доступная среда" </t>
  </si>
  <si>
    <t xml:space="preserve">Подпрограмма 1 </t>
  </si>
  <si>
    <t xml:space="preserve">"Содействие занятости населения" </t>
  </si>
  <si>
    <t>средства ГУ-РО Фонда социального с трахования Российской Федерации по Чувашской Республике-Чувашии</t>
  </si>
  <si>
    <t>Государственная поддержка развития образования</t>
  </si>
  <si>
    <t>Молодёжь Чувашской Республики</t>
  </si>
  <si>
    <t xml:space="preserve">Подпрограмма 3 </t>
  </si>
  <si>
    <t>Комплексное развитие профессионального образования в Чувашской Республике</t>
  </si>
  <si>
    <t xml:space="preserve">Подпрограмма 4 </t>
  </si>
  <si>
    <t>Создание в Чувашской Республике новых мест в общеобразовательных организациях 
в соответствии с прогнозируемой потребностью и современными условиями обучения</t>
  </si>
  <si>
    <t>Развитие воспитания в образовательных организациях Чувашской Республики</t>
  </si>
  <si>
    <t>Патриотическое воспитание и допризывная подготовка молодежи Чувашской Республики</t>
  </si>
  <si>
    <t>Обеспечение реализации государственной программы</t>
  </si>
  <si>
    <t>Государственная программа Чувашской Республики</t>
  </si>
  <si>
    <t>"Развитие культуры и туризма"</t>
  </si>
  <si>
    <t>"Обеспечение граждан в Чувашской Республике доступным и комфортным жильем"</t>
  </si>
  <si>
    <t>Обустройство мест массового отдыха населения (городских парков)</t>
  </si>
  <si>
    <t>Безопасные и качественные автомобильные дороги</t>
  </si>
  <si>
    <t>Пассажирский транспорт</t>
  </si>
  <si>
    <t>Повышение безопасности дорожного движения в Чувашской Республике</t>
  </si>
  <si>
    <t>Расширение использования природного газа в качестве моторного топлива</t>
  </si>
  <si>
    <t xml:space="preserve">Обеспечение реализации государственной программы Чувашской Республики "Развитие транспортной системы Чувашской Республики"
</t>
  </si>
  <si>
    <t>"Повышение безопасности жизнедеятельности населения и территорий Чувашской Республики"</t>
  </si>
  <si>
    <t>Обеспечение общественного порядка и противодействие преступности</t>
  </si>
  <si>
    <t>Профилактика правонарушений</t>
  </si>
  <si>
    <t>Профилактика незаконного потребления наркотических средств и психотропных веществ, наркомании в Чувашской Республике</t>
  </si>
  <si>
    <t>Предупреждение детской беспризорности, безнадзорности и правонарушений несовершеннолетних</t>
  </si>
  <si>
    <t>Обеспечение реализации государственной программы Чувашской Республики "Обеспечение общественного порядка и противодействие преступности"</t>
  </si>
  <si>
    <t>Развитие сельского хозяйства и регулирование рынка сельскохозяйственной продукции, сырья и продовольствия Чувашской Республики</t>
  </si>
  <si>
    <t>Техническая и технологическая модернизация, инновационное развитие</t>
  </si>
  <si>
    <t>Развитие ветеринарии в Чувашской Республике</t>
  </si>
  <si>
    <t>Развитие мелиорации земель сельскохозяйственного назначения Чувашской Республики</t>
  </si>
  <si>
    <t>Развитие отраслей агропромышленного комплекса</t>
  </si>
  <si>
    <t>Обеспечение общих условий функционирования отраслей агропромышленного комплекса</t>
  </si>
  <si>
    <t>Стимулирование инвестиционной деятельности в агропромышленном комплексе</t>
  </si>
  <si>
    <t>Экспорт продукции агропромышленного комплекса</t>
  </si>
  <si>
    <t>Создание системы поддержки фермеров и развитие сельской кооперации</t>
  </si>
  <si>
    <t>Цифровое общество Чувашии</t>
  </si>
  <si>
    <t>Развитие информационных технологий</t>
  </si>
  <si>
    <t>Информационная инфраструктура</t>
  </si>
  <si>
    <t>Информационная безопасность</t>
  </si>
  <si>
    <t>Массовые коммуникации</t>
  </si>
  <si>
    <t>Обеспечение реализации государственной программы Чувашской Республики "Цифровое общество Чувашии"</t>
  </si>
  <si>
    <t>"Управление общественными финансами и государственным долгом Чувашской Республики</t>
  </si>
  <si>
    <t xml:space="preserve">Развитие потенциала государственного управления </t>
  </si>
  <si>
    <t xml:space="preserve">Совершенствование государственного управления в сфере юстиции </t>
  </si>
  <si>
    <t>Развитие муниципальной службы в Чувашской Республике</t>
  </si>
  <si>
    <t>Противодействие коррупции в Чувашской Республике</t>
  </si>
  <si>
    <t xml:space="preserve">Совершенствование кадровой политики и развитие кадрового потенциала государственной гражданской службы Чувашской Республики </t>
  </si>
  <si>
    <t>Обеспечение реализации государственной программы Чувашской Республики "Развитие потенциала государственного управления"</t>
  </si>
  <si>
    <t>Государственные программы Чувашской Республики </t>
  </si>
  <si>
    <t>ИТОГО</t>
  </si>
  <si>
    <t>Благоустройство дворовых и общественных территорий муниципальных образований Чувашской Республики</t>
  </si>
  <si>
    <t>Подпрограмма  7</t>
  </si>
  <si>
    <t>Подпрограмма  3</t>
  </si>
  <si>
    <t>Подпрограмма 9</t>
  </si>
  <si>
    <t>«Развитие потенциала природно-сырьевых ресурсов и обеспечение экологической безопасности»</t>
  </si>
  <si>
    <t xml:space="preserve">Подпрограмма 6 </t>
  </si>
  <si>
    <t>"Развитие физической культуры и спорта"</t>
  </si>
  <si>
    <t xml:space="preserve"> «Развитие образования» </t>
  </si>
  <si>
    <t>Градостроительная деятельность в Чувашской Республике</t>
  </si>
  <si>
    <t>Снятие административных барьеров в строительстве</t>
  </si>
  <si>
    <t>Кадровое обеспечение задач строительства</t>
  </si>
  <si>
    <t>Развитие промышленности строительных материалов и индустриального домостроения в Чувашской Республике</t>
  </si>
  <si>
    <t xml:space="preserve">Подпрограмма 3  </t>
  </si>
  <si>
    <t xml:space="preserve">Государственная программа Чувашской Республики </t>
  </si>
  <si>
    <t>"Развитие земельных и имущественных отношений"</t>
  </si>
  <si>
    <t xml:space="preserve"> «Развитие промышленности и инновационная экономика»</t>
  </si>
  <si>
    <t>"Экономическое развитие Чувашской Республики"</t>
  </si>
  <si>
    <t xml:space="preserve">Развитие систем коммунальной инфраструктуры и объектов, используемых для очистки сточных вод </t>
  </si>
  <si>
    <t>Подпрограмма  4</t>
  </si>
  <si>
    <t>Создание условий для обеспечения доступным и комфортным жильем сельского населения</t>
  </si>
  <si>
    <t>Создание и развитие инфраструктуры на сельских территориях</t>
  </si>
  <si>
    <t>«Развитие рынка труда (кадрового потенциала) на сельских территориях».</t>
  </si>
  <si>
    <t xml:space="preserve">«Комплексное развитие сельских территорий Чувашской Республики» </t>
  </si>
  <si>
    <t xml:space="preserve">Информация о финансировании реализации государственной программы Чувашской Республики за счет всех источников финансирования за 2021 год
</t>
  </si>
  <si>
    <t xml:space="preserve">Охрана здоровья матери и ребенка
</t>
  </si>
  <si>
    <t xml:space="preserve">Социальное обеспечение граждан
</t>
  </si>
  <si>
    <t>Поддержка социально ориентированных некоммерческих организаций в Чувашской Республике</t>
  </si>
  <si>
    <t xml:space="preserve">Старшее поколение </t>
  </si>
  <si>
    <t>Совершенствование социальной поддержки семьи и детей</t>
  </si>
  <si>
    <t>Оказание содействия добровольному переселению в Чувашскую Республику соотечественников, проживающих за рубежом</t>
  </si>
  <si>
    <t xml:space="preserve">Обеспечение реализации государственной программы Чувашской Республики "Социальная поддержка граждан
</t>
  </si>
  <si>
    <t>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</t>
  </si>
  <si>
    <t>Формирование системы комплексной реабилитации и абилитации инвалидов, в том числе детей-инвалидов, в Чувашской Республике</t>
  </si>
  <si>
    <t>Обеспечение реализации государственной программы Чувашской Республики "Доступная среда</t>
  </si>
  <si>
    <t>Развитие физической культуры и массового спорта</t>
  </si>
  <si>
    <t>Развитие спорта высших достижений и системы подготовки спортивного резерва</t>
  </si>
  <si>
    <t>Обеспечение реализации государственной программы Чувашской Республики "Развитие физической культуры и спорта</t>
  </si>
  <si>
    <t>Активная политика занятости населения и социальная поддержка безработных граждан</t>
  </si>
  <si>
    <t>Безопасный труд</t>
  </si>
  <si>
    <t>Сопровождение инвалидов молодого возраста при получении ими профессионального образования и содействие в последующем трудоустройстве</t>
  </si>
  <si>
    <t>Развитие культуры в Чувашской Республике</t>
  </si>
  <si>
    <t>Укрепление единства российской нации и этнокультурное развитие народов Чувашии</t>
  </si>
  <si>
    <t>Поддержка и развитие чтения в Чувашской Республике</t>
  </si>
  <si>
    <t>Туризм</t>
  </si>
  <si>
    <t>Сохранение, изучение и развитие чувашского языка</t>
  </si>
  <si>
    <t xml:space="preserve">Государственная поддержка строительства жилья в Чувашской Республике  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</si>
  <si>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</si>
  <si>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Обеспечение реализации государственной программы Чувашской Республики "Обеспечение граждан Чувашкой Республики доступным и комфортным жильем"</t>
  </si>
  <si>
    <t>"Развитие строительного комплекса и архитектуры"</t>
  </si>
  <si>
    <t>Модернизация коммунальной инфраструктуры на территории Чувашской Республики</t>
  </si>
  <si>
    <t xml:space="preserve">Строительство и реконструкция (модернизация) объектов питьевого водоснабжения и водоподготовки с учетом оценки качества и безопасности питьевой воды
</t>
  </si>
  <si>
    <t>Газификация Чувашской Республики</t>
  </si>
  <si>
    <t xml:space="preserve">"Модернизация и развитие сферы
жилищно-коммунального хозяйства"
</t>
  </si>
  <si>
    <t xml:space="preserve">"Формирование современной городской среды на территории Чувашской Республики" на 2018 - 2024 годы"
</t>
  </si>
  <si>
    <t xml:space="preserve"> "Развитие транспортной системы Чувашской Республики»"</t>
  </si>
  <si>
    <t>Использование минерально-сырьевых ресурсов и оценка их состояния</t>
  </si>
  <si>
    <t>Обеспечение экологической безопасности на территории Чувашской Республики</t>
  </si>
  <si>
    <t>Биологическое разнообразие Чувашской Республики</t>
  </si>
  <si>
    <t>Развитие водохозяйственного комплекса Чувашской Республики</t>
  </si>
  <si>
    <t>Развитие лесного хозяйства в Чувашской Республике</t>
  </si>
  <si>
    <t>Обращение с отходами, в том числе с твердыми коммунальными отходами, на территории Чувашской Республики</t>
  </si>
  <si>
    <t>Строительство и реконструкция (модернизация) очистных сооружений централизованных систем водоотведения</t>
  </si>
  <si>
    <t>Обеспечение реализации государственной программы Чувашской Республики «Развитие потенциала природно-сырьевых ресурсов и обеспечение экологической безопасности</t>
  </si>
  <si>
    <t>Профилактика терроризма и экстремистской деятельности в Чувашской Республике</t>
  </si>
  <si>
    <t>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</t>
  </si>
  <si>
    <t>Построение (развитие) аппаратно-программного комплекса «Безопасный город» на территории Чувашской Республики</t>
  </si>
  <si>
    <t>Обеспечение реализации государственной программы Чувашской Республики «Повышение безопасности жизнедеятельности населения и территорий Чувашской Республики</t>
  </si>
  <si>
    <t>Подпрограмма  1</t>
  </si>
  <si>
    <t xml:space="preserve">Подпрограмма 2  </t>
  </si>
  <si>
    <t xml:space="preserve">Совершенствование системы государственного стратегического управления
</t>
  </si>
  <si>
    <t xml:space="preserve">Развитие субъектов малого и среднего предпринимательства в Чувашской Республике
</t>
  </si>
  <si>
    <t xml:space="preserve">Совершенствование потребительского рынка и системы защиты прав потребителей
</t>
  </si>
  <si>
    <t xml:space="preserve">Содействие развитию внешнеэкономической деятельности
</t>
  </si>
  <si>
    <t xml:space="preserve">Повышение качества предоставления государственных и муниципальных услуг
</t>
  </si>
  <si>
    <t>Инвестиционный климат</t>
  </si>
  <si>
    <t>Обеспечение реализации государственной программы Чувашской Республики "Экономическое развитие Чувашской Республики"</t>
  </si>
  <si>
    <t>Инновационное развитие промышленности Чувашской Республики</t>
  </si>
  <si>
    <t>Качество</t>
  </si>
  <si>
    <t>Внедрение композиционных материалов (композитов), конструкций и изделий из них в сфере транспортной инфраструктуры, строительства, жилищно-коммунального хозяйства, физической культуры, спорта и других сферах экономики Чувашской Республики</t>
  </si>
  <si>
    <t xml:space="preserve"> Энергосбережение в Чувашской Республике</t>
  </si>
  <si>
    <t>Обеспечение реализации государственной программы Чувашской Республики "Развитие промышленности и инновационная экономика"</t>
  </si>
  <si>
    <t>Управление государственным имуществом Чувашской Республики</t>
  </si>
  <si>
    <t>Формирование эффективного государственного сектора экономики Чувашской Республики</t>
  </si>
  <si>
    <t>Совершенствование бюджетной политики и обеспечение сбалансированности консолидированного бюджета Чувашской Республики</t>
  </si>
  <si>
    <t>Повышение эффективности бюджетных расходов Чувашской Республики</t>
  </si>
  <si>
    <t>Повышение финансовой грамотности населения Чувашской Республики</t>
  </si>
  <si>
    <t xml:space="preserve">Обеспечение реализации государственной программы Чувашской Республики "Управление общественными финансами и государственным долгом Чувашской Республики" </t>
  </si>
  <si>
    <t>республканский бюджет Чувашской Республики</t>
  </si>
  <si>
    <t xml:space="preserve">План по ГП, тыс. рублей </t>
  </si>
  <si>
    <t>% исполнения от плана</t>
  </si>
  <si>
    <t>Наименование государственной программы Чувашской Республики (подпрограммы государственной программы Чувашской Республики)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</si>
</sst>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\ _₽_-;\-* #,##0.0\ _₽_-;_-* &quot;-&quot;?\ _₽_-;_-@_-"/>
    <numFmt numFmtId="180" formatCode="_-* #,##0.0\ _₽_-;\-* #,##0.0\ _₽_-;_-* &quot;-&quot;??\ _₽_-;_-@_-"/>
    <numFmt numFmtId="181" formatCode="_-* #,##0.000\ _₽_-;\-* #,##0.000\ _₽_-;_-* &quot;-&quot;??\ _₽_-;_-@_-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.5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.5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3" fillId="33" borderId="10" xfId="0" applyFont="1" applyFill="1" applyBorder="1" applyAlignment="1">
      <alignment horizontal="justify" vertical="top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justify" vertical="top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173" fontId="45" fillId="0" borderId="10" xfId="0" applyNumberFormat="1" applyFont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justify" vertical="top"/>
    </xf>
    <xf numFmtId="0" fontId="46" fillId="0" borderId="10" xfId="0" applyNumberFormat="1" applyFont="1" applyBorder="1" applyAlignment="1">
      <alignment horizontal="left" vertical="top" wrapText="1"/>
    </xf>
    <xf numFmtId="0" fontId="44" fillId="0" borderId="10" xfId="0" applyNumberFormat="1" applyFont="1" applyBorder="1" applyAlignment="1">
      <alignment horizontal="left" vertical="top" wrapText="1"/>
    </xf>
    <xf numFmtId="0" fontId="4" fillId="34" borderId="10" xfId="0" applyFont="1" applyFill="1" applyBorder="1" applyAlignment="1">
      <alignment horizontal="justify" vertical="top" wrapText="1"/>
    </xf>
    <xf numFmtId="0" fontId="44" fillId="34" borderId="0" xfId="0" applyFont="1" applyFill="1" applyAlignment="1">
      <alignment wrapText="1"/>
    </xf>
    <xf numFmtId="0" fontId="44" fillId="0" borderId="10" xfId="0" applyFont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left" vertical="top"/>
    </xf>
    <xf numFmtId="4" fontId="6" fillId="33" borderId="1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horizontal="justify" vertical="top"/>
    </xf>
    <xf numFmtId="0" fontId="5" fillId="34" borderId="10" xfId="0" applyFont="1" applyFill="1" applyBorder="1" applyAlignment="1">
      <alignment horizontal="justify" vertical="center"/>
    </xf>
    <xf numFmtId="0" fontId="46" fillId="34" borderId="0" xfId="0" applyFont="1" applyFill="1" applyAlignment="1">
      <alignment wrapText="1"/>
    </xf>
    <xf numFmtId="0" fontId="47" fillId="34" borderId="10" xfId="0" applyFont="1" applyFill="1" applyBorder="1" applyAlignment="1">
      <alignment horizontal="left" vertical="top" wrapText="1"/>
    </xf>
    <xf numFmtId="0" fontId="46" fillId="34" borderId="0" xfId="0" applyFont="1" applyFill="1" applyAlignment="1">
      <alignment horizontal="center" wrapText="1"/>
    </xf>
    <xf numFmtId="0" fontId="46" fillId="34" borderId="10" xfId="0" applyFont="1" applyFill="1" applyBorder="1" applyAlignment="1">
      <alignment horizontal="justify" vertical="top"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44" fillId="34" borderId="0" xfId="0" applyFont="1" applyFill="1" applyAlignment="1">
      <alignment horizontal="center" vertical="center" wrapText="1"/>
    </xf>
    <xf numFmtId="0" fontId="46" fillId="34" borderId="10" xfId="0" applyFont="1" applyFill="1" applyBorder="1" applyAlignment="1">
      <alignment horizontal="left" vertical="top" wrapText="1"/>
    </xf>
    <xf numFmtId="173" fontId="48" fillId="34" borderId="10" xfId="0" applyNumberFormat="1" applyFont="1" applyFill="1" applyBorder="1" applyAlignment="1">
      <alignment horizontal="justify" vertical="center" wrapText="1"/>
    </xf>
    <xf numFmtId="0" fontId="46" fillId="34" borderId="10" xfId="0" applyFont="1" applyFill="1" applyBorder="1" applyAlignment="1">
      <alignment horizontal="left" vertical="top"/>
    </xf>
    <xf numFmtId="0" fontId="46" fillId="34" borderId="10" xfId="0" applyNumberFormat="1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justify" vertical="top"/>
    </xf>
    <xf numFmtId="0" fontId="44" fillId="0" borderId="10" xfId="0" applyFont="1" applyFill="1" applyBorder="1" applyAlignment="1">
      <alignment horizontal="justify" vertical="top" wrapText="1"/>
    </xf>
    <xf numFmtId="0" fontId="44" fillId="33" borderId="10" xfId="0" applyFont="1" applyFill="1" applyBorder="1" applyAlignment="1">
      <alignment horizontal="justify" vertical="top"/>
    </xf>
    <xf numFmtId="0" fontId="4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justify" vertical="top" wrapText="1"/>
    </xf>
    <xf numFmtId="180" fontId="44" fillId="35" borderId="10" xfId="0" applyNumberFormat="1" applyFont="1" applyFill="1" applyBorder="1" applyAlignment="1">
      <alignment horizontal="center" vertical="center" wrapText="1"/>
    </xf>
    <xf numFmtId="180" fontId="4" fillId="34" borderId="10" xfId="0" applyNumberFormat="1" applyFont="1" applyFill="1" applyBorder="1" applyAlignment="1" applyProtection="1">
      <alignment horizontal="right" vertical="top" wrapText="1"/>
      <protection/>
    </xf>
    <xf numFmtId="180" fontId="44" fillId="0" borderId="10" xfId="59" applyNumberFormat="1" applyFont="1" applyBorder="1" applyAlignment="1">
      <alignment horizontal="center" vertical="center" wrapText="1"/>
    </xf>
    <xf numFmtId="180" fontId="5" fillId="34" borderId="10" xfId="0" applyNumberFormat="1" applyFont="1" applyFill="1" applyBorder="1" applyAlignment="1">
      <alignment/>
    </xf>
    <xf numFmtId="180" fontId="8" fillId="34" borderId="10" xfId="0" applyNumberFormat="1" applyFont="1" applyFill="1" applyBorder="1" applyAlignment="1">
      <alignment horizontal="center" vertical="center"/>
    </xf>
    <xf numFmtId="180" fontId="4" fillId="34" borderId="10" xfId="59" applyNumberFormat="1" applyFont="1" applyFill="1" applyBorder="1" applyAlignment="1">
      <alignment horizontal="center" vertical="center"/>
    </xf>
    <xf numFmtId="180" fontId="4" fillId="34" borderId="10" xfId="59" applyNumberFormat="1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172" fontId="44" fillId="0" borderId="0" xfId="0" applyNumberFormat="1" applyFont="1" applyAlignment="1">
      <alignment wrapText="1"/>
    </xf>
    <xf numFmtId="180" fontId="4" fillId="34" borderId="0" xfId="0" applyNumberFormat="1" applyFont="1" applyFill="1" applyBorder="1" applyAlignment="1" applyProtection="1">
      <alignment horizontal="right" vertical="top" wrapText="1"/>
      <protection/>
    </xf>
    <xf numFmtId="172" fontId="46" fillId="0" borderId="0" xfId="0" applyNumberFormat="1" applyFont="1" applyAlignment="1">
      <alignment wrapText="1"/>
    </xf>
    <xf numFmtId="172" fontId="46" fillId="34" borderId="0" xfId="0" applyNumberFormat="1" applyFont="1" applyFill="1" applyAlignment="1">
      <alignment wrapText="1"/>
    </xf>
    <xf numFmtId="172" fontId="46" fillId="34" borderId="0" xfId="0" applyNumberFormat="1" applyFont="1" applyFill="1" applyAlignment="1">
      <alignment horizontal="center" wrapText="1"/>
    </xf>
    <xf numFmtId="172" fontId="46" fillId="34" borderId="0" xfId="0" applyNumberFormat="1" applyFont="1" applyFill="1" applyAlignment="1">
      <alignment horizontal="right" wrapText="1"/>
    </xf>
    <xf numFmtId="180" fontId="46" fillId="34" borderId="0" xfId="0" applyNumberFormat="1" applyFont="1" applyFill="1" applyAlignment="1">
      <alignment wrapText="1"/>
    </xf>
    <xf numFmtId="172" fontId="46" fillId="34" borderId="0" xfId="0" applyNumberFormat="1" applyFont="1" applyFill="1" applyAlignment="1">
      <alignment horizontal="right" vertical="center" wrapText="1"/>
    </xf>
    <xf numFmtId="179" fontId="44" fillId="0" borderId="0" xfId="0" applyNumberFormat="1" applyFont="1" applyAlignment="1">
      <alignment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top"/>
    </xf>
    <xf numFmtId="0" fontId="44" fillId="0" borderId="12" xfId="0" applyFont="1" applyBorder="1" applyAlignment="1">
      <alignment horizontal="center" vertical="top"/>
    </xf>
    <xf numFmtId="0" fontId="44" fillId="0" borderId="13" xfId="0" applyFont="1" applyBorder="1" applyAlignment="1">
      <alignment horizontal="center" vertical="top"/>
    </xf>
    <xf numFmtId="0" fontId="44" fillId="0" borderId="11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6" fillId="34" borderId="12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44" fillId="0" borderId="11" xfId="0" applyFont="1" applyFill="1" applyBorder="1" applyAlignment="1">
      <alignment horizontal="center" vertical="top" wrapText="1"/>
    </xf>
    <xf numFmtId="0" fontId="44" fillId="0" borderId="12" xfId="0" applyFont="1" applyFill="1" applyBorder="1" applyAlignment="1">
      <alignment horizontal="center" vertical="top" wrapText="1"/>
    </xf>
    <xf numFmtId="0" fontId="44" fillId="0" borderId="13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 wrapText="1"/>
    </xf>
    <xf numFmtId="0" fontId="44" fillId="36" borderId="11" xfId="0" applyFont="1" applyFill="1" applyBorder="1" applyAlignment="1">
      <alignment horizontal="center" vertical="top" wrapText="1"/>
    </xf>
    <xf numFmtId="0" fontId="44" fillId="36" borderId="12" xfId="0" applyFont="1" applyFill="1" applyBorder="1" applyAlignment="1">
      <alignment horizontal="center" vertical="top" wrapText="1"/>
    </xf>
    <xf numFmtId="0" fontId="44" fillId="36" borderId="13" xfId="0" applyFont="1" applyFill="1" applyBorder="1" applyAlignment="1">
      <alignment horizontal="center" vertical="top" wrapText="1"/>
    </xf>
    <xf numFmtId="0" fontId="44" fillId="37" borderId="10" xfId="0" applyFont="1" applyFill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6" fillId="34" borderId="11" xfId="0" applyFont="1" applyFill="1" applyBorder="1" applyAlignment="1">
      <alignment horizontal="center" vertical="center"/>
    </xf>
    <xf numFmtId="0" fontId="44" fillId="0" borderId="11" xfId="0" applyNumberFormat="1" applyFont="1" applyBorder="1" applyAlignment="1">
      <alignment horizontal="center" vertical="center" wrapText="1"/>
    </xf>
    <xf numFmtId="0" fontId="44" fillId="0" borderId="12" xfId="0" applyNumberFormat="1" applyFont="1" applyBorder="1" applyAlignment="1">
      <alignment horizontal="center" vertical="center" wrapText="1"/>
    </xf>
    <xf numFmtId="0" fontId="44" fillId="0" borderId="13" xfId="0" applyNumberFormat="1" applyFont="1" applyBorder="1" applyAlignment="1">
      <alignment horizontal="center" vertical="center" wrapText="1"/>
    </xf>
    <xf numFmtId="0" fontId="46" fillId="34" borderId="11" xfId="0" applyNumberFormat="1" applyFont="1" applyFill="1" applyBorder="1" applyAlignment="1">
      <alignment horizontal="center" vertical="center" wrapText="1"/>
    </xf>
    <xf numFmtId="0" fontId="46" fillId="34" borderId="12" xfId="0" applyNumberFormat="1" applyFont="1" applyFill="1" applyBorder="1" applyAlignment="1">
      <alignment horizontal="center" vertical="center" wrapText="1"/>
    </xf>
    <xf numFmtId="0" fontId="46" fillId="34" borderId="13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top"/>
    </xf>
    <xf numFmtId="0" fontId="44" fillId="33" borderId="12" xfId="0" applyFont="1" applyFill="1" applyBorder="1" applyAlignment="1">
      <alignment horizontal="center" vertical="top"/>
    </xf>
    <xf numFmtId="0" fontId="44" fillId="33" borderId="13" xfId="0" applyFont="1" applyFill="1" applyBorder="1" applyAlignment="1">
      <alignment horizontal="center" vertical="top"/>
    </xf>
    <xf numFmtId="0" fontId="44" fillId="33" borderId="11" xfId="0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 horizontal="center" vertical="top" wrapText="1"/>
    </xf>
    <xf numFmtId="0" fontId="44" fillId="33" borderId="13" xfId="0" applyFont="1" applyFill="1" applyBorder="1" applyAlignment="1">
      <alignment horizontal="center" vertical="top" wrapText="1"/>
    </xf>
    <xf numFmtId="0" fontId="44" fillId="0" borderId="15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5"/>
  <sheetViews>
    <sheetView tabSelected="1" view="pageBreakPreview" zoomScale="90" zoomScaleSheetLayoutView="90" zoomScalePageLayoutView="0" workbookViewId="0" topLeftCell="A1">
      <selection activeCell="G528" sqref="G528"/>
    </sheetView>
  </sheetViews>
  <sheetFormatPr defaultColWidth="9.140625" defaultRowHeight="15"/>
  <cols>
    <col min="1" max="1" width="18.28125" style="1" customWidth="1"/>
    <col min="2" max="2" width="43.57421875" style="1" customWidth="1"/>
    <col min="3" max="3" width="50.57421875" style="1" customWidth="1"/>
    <col min="4" max="4" width="23.57421875" style="1" customWidth="1"/>
    <col min="5" max="5" width="24.00390625" style="1" hidden="1" customWidth="1"/>
    <col min="6" max="6" width="35.140625" style="1" customWidth="1"/>
    <col min="7" max="7" width="14.7109375" style="1" customWidth="1"/>
    <col min="8" max="8" width="9.140625" style="1" customWidth="1"/>
    <col min="9" max="10" width="14.00390625" style="1" bestFit="1" customWidth="1"/>
    <col min="11" max="11" width="11.421875" style="1" bestFit="1" customWidth="1"/>
    <col min="12" max="16384" width="9.140625" style="1" customWidth="1"/>
  </cols>
  <sheetData>
    <row r="1" spans="3:6" ht="30" customHeight="1">
      <c r="C1" s="84" t="s">
        <v>3</v>
      </c>
      <c r="D1" s="84"/>
      <c r="E1" s="84"/>
      <c r="F1" s="84"/>
    </row>
    <row r="3" spans="1:6" ht="18" customHeight="1">
      <c r="A3" s="85" t="s">
        <v>111</v>
      </c>
      <c r="B3" s="85"/>
      <c r="C3" s="85"/>
      <c r="D3" s="85"/>
      <c r="E3" s="85"/>
      <c r="F3" s="85"/>
    </row>
    <row r="4" spans="1:7" ht="20.25" customHeight="1">
      <c r="A4" s="86" t="s">
        <v>0</v>
      </c>
      <c r="B4" s="65" t="s">
        <v>178</v>
      </c>
      <c r="C4" s="86" t="s">
        <v>1</v>
      </c>
      <c r="D4" s="86" t="s">
        <v>176</v>
      </c>
      <c r="E4" s="87"/>
      <c r="F4" s="86" t="s">
        <v>2</v>
      </c>
      <c r="G4" s="131" t="s">
        <v>177</v>
      </c>
    </row>
    <row r="5" spans="1:7" ht="44.25" customHeight="1">
      <c r="A5" s="86"/>
      <c r="B5" s="67"/>
      <c r="C5" s="86"/>
      <c r="D5" s="86"/>
      <c r="E5" s="88"/>
      <c r="F5" s="86"/>
      <c r="G5" s="131"/>
    </row>
    <row r="6" spans="1:6" ht="15">
      <c r="A6" s="9">
        <v>1</v>
      </c>
      <c r="B6" s="9">
        <v>2</v>
      </c>
      <c r="C6" s="9">
        <v>3</v>
      </c>
      <c r="D6" s="49"/>
      <c r="E6" s="9"/>
      <c r="F6" s="9">
        <v>5</v>
      </c>
    </row>
    <row r="7" spans="1:7" ht="15">
      <c r="A7" s="89" t="s">
        <v>86</v>
      </c>
      <c r="B7" s="89" t="s">
        <v>87</v>
      </c>
      <c r="C7" s="39" t="s">
        <v>6</v>
      </c>
      <c r="D7" s="41">
        <f>SUM(D8:D13)</f>
        <v>133473130.27892</v>
      </c>
      <c r="E7" s="41"/>
      <c r="F7" s="41">
        <f>SUM(F8:F13)</f>
        <v>125101882.45933999</v>
      </c>
      <c r="G7" s="51">
        <f>(F7/D7)*100</f>
        <v>93.72814003681</v>
      </c>
    </row>
    <row r="8" spans="1:7" ht="15">
      <c r="A8" s="90"/>
      <c r="B8" s="90"/>
      <c r="C8" s="40" t="s">
        <v>7</v>
      </c>
      <c r="D8" s="41">
        <f>D15+D67+D109+D133+D157+D184+D232+D261+D282+D312+D342+D360+D390+D444+D468+D493+D523+D563+D601+D637+D673+D691+D721</f>
        <v>26029392.65</v>
      </c>
      <c r="E8" s="41"/>
      <c r="F8" s="41">
        <f>F15+F67+F109+F133+F157+F184+F232+F261+F282+F312+F342+F360+F390+F444+F468+F493+F523+F563+F601+F637+F673+F691+F721</f>
        <v>23941145.760999996</v>
      </c>
      <c r="G8" s="51">
        <f>(F8/D8)*100</f>
        <v>91.97735069319798</v>
      </c>
    </row>
    <row r="9" spans="1:11" ht="15.75" customHeight="1">
      <c r="A9" s="90"/>
      <c r="B9" s="90"/>
      <c r="C9" s="40" t="s">
        <v>8</v>
      </c>
      <c r="D9" s="41">
        <f>D16+D68+D110+D134+D158+D185+D233+D262+D283+D313+D343+D361+D391+D445+D469+D494+D524+D564+D602+D638+D674+D692+D722</f>
        <v>48900983.408920005</v>
      </c>
      <c r="E9" s="41"/>
      <c r="F9" s="41">
        <f>F16+F68+F110+F134+F158+F185+F233+F262+F283+F313+F343+F361+F391+F445+F469+F494+F524+F564+F602+F638+F674+F692+F722</f>
        <v>47178011.478340015</v>
      </c>
      <c r="G9" s="51">
        <f aca="true" t="shared" si="0" ref="G9:G18">(F9/D9)*100</f>
        <v>96.47661087677491</v>
      </c>
      <c r="I9" s="58">
        <f>D9+D8</f>
        <v>74930376.05892</v>
      </c>
      <c r="J9" s="58">
        <f>F9+F8</f>
        <v>71119157.23934</v>
      </c>
      <c r="K9" s="50">
        <f>J9/I9*100</f>
        <v>94.91365315371819</v>
      </c>
    </row>
    <row r="10" spans="1:7" ht="15">
      <c r="A10" s="90"/>
      <c r="B10" s="90"/>
      <c r="C10" s="40" t="s">
        <v>28</v>
      </c>
      <c r="D10" s="41">
        <f>D69+D111+D135+D159+D186+D234+D263+D284+D314+D344+D362+D392+D446+D470+D495+D525+D603+D639+D675+D693+D723</f>
        <v>1266336.0000000002</v>
      </c>
      <c r="E10" s="41"/>
      <c r="F10" s="41">
        <f>F69+F111+F135+F159+F186+F234+F263+F284+F314+F344+F362+F392+F446+F470+F495+F525+F603+F639+F675+F693+F723</f>
        <v>1303561.49</v>
      </c>
      <c r="G10" s="51">
        <f t="shared" si="0"/>
        <v>102.93962186970913</v>
      </c>
    </row>
    <row r="11" spans="1:7" ht="15">
      <c r="A11" s="90"/>
      <c r="B11" s="90"/>
      <c r="C11" s="40" t="s">
        <v>9</v>
      </c>
      <c r="D11" s="41">
        <f>D17</f>
        <v>16965286.1</v>
      </c>
      <c r="E11" s="41"/>
      <c r="F11" s="41">
        <f>F17+F640</f>
        <v>16799518.9</v>
      </c>
      <c r="G11" s="51">
        <f t="shared" si="0"/>
        <v>99.022903598425</v>
      </c>
    </row>
    <row r="12" spans="1:7" ht="15">
      <c r="A12" s="90"/>
      <c r="B12" s="90"/>
      <c r="C12" s="40" t="s">
        <v>10</v>
      </c>
      <c r="D12" s="41">
        <f>D18</f>
        <v>142248</v>
      </c>
      <c r="E12" s="41"/>
      <c r="F12" s="41">
        <f>F18</f>
        <v>122584.56</v>
      </c>
      <c r="G12" s="51">
        <f t="shared" si="0"/>
        <v>86.17664923232664</v>
      </c>
    </row>
    <row r="13" spans="1:7" ht="17.25" customHeight="1">
      <c r="A13" s="91"/>
      <c r="B13" s="91"/>
      <c r="C13" s="40" t="s">
        <v>30</v>
      </c>
      <c r="D13" s="41">
        <f>D19+D71+D113+D137+D161+D188+D235+D264+D286+D316+D346+D363+D394+D448+D471+D497+D526+D565+D605+D641+D677+D695+D725</f>
        <v>40168884.120000005</v>
      </c>
      <c r="E13" s="41"/>
      <c r="F13" s="41">
        <f>F19+F71+F113+F137+F161+F188+F235+F264+F286+F316+F346+F363+F394+F448+F471+F497+F526+F565+F605+F641+F677+F695+F725</f>
        <v>35757060.269999996</v>
      </c>
      <c r="G13" s="51">
        <f t="shared" si="0"/>
        <v>89.01681252379284</v>
      </c>
    </row>
    <row r="14" spans="1:7" s="18" customFormat="1" ht="15" hidden="1">
      <c r="A14" s="59" t="s">
        <v>4</v>
      </c>
      <c r="B14" s="77" t="s">
        <v>5</v>
      </c>
      <c r="C14" s="17" t="s">
        <v>6</v>
      </c>
      <c r="D14" s="42">
        <f>SUM(D15:D19)</f>
        <v>29325040.510000005</v>
      </c>
      <c r="E14" s="42"/>
      <c r="F14" s="42">
        <f>SUM(F15:F19)</f>
        <v>28184292.039999995</v>
      </c>
      <c r="G14" s="51">
        <f t="shared" si="0"/>
        <v>96.10998501566942</v>
      </c>
    </row>
    <row r="15" spans="1:7" s="18" customFormat="1" ht="15" hidden="1">
      <c r="A15" s="60"/>
      <c r="B15" s="78"/>
      <c r="C15" s="17" t="s">
        <v>7</v>
      </c>
      <c r="D15" s="42">
        <f>D21+D26+D31+D37+D42+D47+D52+D57+D62</f>
        <v>6646639.100000001</v>
      </c>
      <c r="E15" s="42"/>
      <c r="F15" s="42">
        <f>F21+F26+F31+F37+F42+F47+F52+F57+F62</f>
        <v>5894073.4799999995</v>
      </c>
      <c r="G15" s="51">
        <f t="shared" si="0"/>
        <v>88.67750138562509</v>
      </c>
    </row>
    <row r="16" spans="1:7" s="18" customFormat="1" ht="21" customHeight="1" hidden="1">
      <c r="A16" s="60"/>
      <c r="B16" s="78"/>
      <c r="C16" s="17" t="s">
        <v>8</v>
      </c>
      <c r="D16" s="42">
        <f>D22+D27+D32+D38+D43+D48+D53+D58+D63</f>
        <v>5570867.310000001</v>
      </c>
      <c r="E16" s="42"/>
      <c r="F16" s="42">
        <f>F22+F27+F32+F38+F43+F48+F53+F58+F63</f>
        <v>5368115.100000001</v>
      </c>
      <c r="G16" s="51">
        <f t="shared" si="0"/>
        <v>96.3604911279066</v>
      </c>
    </row>
    <row r="17" spans="1:7" s="18" customFormat="1" ht="15" hidden="1">
      <c r="A17" s="60"/>
      <c r="B17" s="78"/>
      <c r="C17" s="17" t="s">
        <v>9</v>
      </c>
      <c r="D17" s="42">
        <f>D23+D28+D33+D39+D44+D49+D54+D59+D64</f>
        <v>16965286.1</v>
      </c>
      <c r="E17" s="42"/>
      <c r="F17" s="42">
        <f>F23+F28+F33+F39+F44+F49+F54+F59+F64</f>
        <v>16799518.9</v>
      </c>
      <c r="G17" s="51">
        <f t="shared" si="0"/>
        <v>99.022903598425</v>
      </c>
    </row>
    <row r="18" spans="1:7" s="18" customFormat="1" ht="15" hidden="1">
      <c r="A18" s="60"/>
      <c r="B18" s="78"/>
      <c r="C18" s="17" t="s">
        <v>10</v>
      </c>
      <c r="D18" s="42">
        <f>D34</f>
        <v>142248</v>
      </c>
      <c r="E18" s="42"/>
      <c r="F18" s="42">
        <f>F34</f>
        <v>122584.56</v>
      </c>
      <c r="G18" s="51">
        <f t="shared" si="0"/>
        <v>86.17664923232664</v>
      </c>
    </row>
    <row r="19" spans="1:7" s="18" customFormat="1" ht="15" hidden="1">
      <c r="A19" s="61"/>
      <c r="B19" s="79"/>
      <c r="C19" s="17" t="s">
        <v>30</v>
      </c>
      <c r="D19" s="42">
        <f>D24+D29+D35+D40+D45+D50++D55+D60+D65</f>
        <v>0</v>
      </c>
      <c r="E19" s="42"/>
      <c r="F19" s="42">
        <f>F24+F29+F35+F40+F45+F50++F55+F60+F65</f>
        <v>0</v>
      </c>
      <c r="G19" s="51">
        <v>0</v>
      </c>
    </row>
    <row r="20" spans="1:7" ht="14.25" customHeight="1" hidden="1">
      <c r="A20" s="65" t="s">
        <v>11</v>
      </c>
      <c r="B20" s="65" t="s">
        <v>12</v>
      </c>
      <c r="C20" s="19" t="s">
        <v>6</v>
      </c>
      <c r="D20" s="43">
        <f>SUM(D21:D24)</f>
        <v>5944052</v>
      </c>
      <c r="E20" s="43"/>
      <c r="F20" s="43">
        <f>SUM(F21:F24)</f>
        <v>5463077.640000001</v>
      </c>
      <c r="G20" s="50"/>
    </row>
    <row r="21" spans="1:7" ht="15" hidden="1">
      <c r="A21" s="66"/>
      <c r="B21" s="66"/>
      <c r="C21" s="19" t="s">
        <v>7</v>
      </c>
      <c r="D21" s="43">
        <v>1530867.4</v>
      </c>
      <c r="E21" s="43"/>
      <c r="F21" s="43">
        <v>1205646.32</v>
      </c>
      <c r="G21" s="50"/>
    </row>
    <row r="22" spans="1:7" ht="15" hidden="1">
      <c r="A22" s="66"/>
      <c r="B22" s="66"/>
      <c r="C22" s="19" t="s">
        <v>8</v>
      </c>
      <c r="D22" s="43">
        <v>4413184.600000001</v>
      </c>
      <c r="E22" s="43"/>
      <c r="F22" s="43">
        <v>4257431.32</v>
      </c>
      <c r="G22" s="50"/>
    </row>
    <row r="23" spans="1:7" ht="15" hidden="1">
      <c r="A23" s="66"/>
      <c r="B23" s="66"/>
      <c r="C23" s="19" t="s">
        <v>9</v>
      </c>
      <c r="D23" s="43">
        <v>0</v>
      </c>
      <c r="E23" s="43"/>
      <c r="F23" s="43">
        <v>0</v>
      </c>
      <c r="G23" s="50"/>
    </row>
    <row r="24" spans="1:7" ht="15" hidden="1">
      <c r="A24" s="67"/>
      <c r="B24" s="67"/>
      <c r="C24" s="19" t="s">
        <v>30</v>
      </c>
      <c r="D24" s="43">
        <v>0</v>
      </c>
      <c r="E24" s="43"/>
      <c r="F24" s="43">
        <v>0</v>
      </c>
      <c r="G24" s="50"/>
    </row>
    <row r="25" spans="1:7" ht="14.25" customHeight="1" hidden="1">
      <c r="A25" s="65" t="s">
        <v>13</v>
      </c>
      <c r="B25" s="65" t="s">
        <v>14</v>
      </c>
      <c r="C25" s="19" t="s">
        <v>6</v>
      </c>
      <c r="D25" s="43">
        <f>SUM(D26:D29)</f>
        <v>404649.18</v>
      </c>
      <c r="E25" s="43"/>
      <c r="F25" s="43">
        <f>SUM(F26:F29)</f>
        <v>301059.7</v>
      </c>
      <c r="G25" s="50"/>
    </row>
    <row r="26" spans="1:7" ht="15" hidden="1">
      <c r="A26" s="66"/>
      <c r="B26" s="66"/>
      <c r="C26" s="19" t="s">
        <v>7</v>
      </c>
      <c r="D26" s="43">
        <v>373738.8</v>
      </c>
      <c r="E26" s="43"/>
      <c r="F26" s="43">
        <v>271140.07</v>
      </c>
      <c r="G26" s="50"/>
    </row>
    <row r="27" spans="1:7" ht="15" hidden="1">
      <c r="A27" s="66"/>
      <c r="B27" s="66"/>
      <c r="C27" s="19" t="s">
        <v>8</v>
      </c>
      <c r="D27" s="43">
        <v>30910.379999999997</v>
      </c>
      <c r="E27" s="43"/>
      <c r="F27" s="43">
        <v>29919.63</v>
      </c>
      <c r="G27" s="50"/>
    </row>
    <row r="28" spans="1:7" ht="15" hidden="1">
      <c r="A28" s="66"/>
      <c r="B28" s="66"/>
      <c r="C28" s="19" t="s">
        <v>9</v>
      </c>
      <c r="D28" s="43">
        <v>0</v>
      </c>
      <c r="E28" s="43"/>
      <c r="F28" s="43"/>
      <c r="G28" s="50"/>
    </row>
    <row r="29" spans="1:7" ht="15" hidden="1">
      <c r="A29" s="67"/>
      <c r="B29" s="67"/>
      <c r="C29" s="19" t="s">
        <v>30</v>
      </c>
      <c r="D29" s="43">
        <v>0</v>
      </c>
      <c r="E29" s="43"/>
      <c r="F29" s="43"/>
      <c r="G29" s="50"/>
    </row>
    <row r="30" spans="1:7" ht="14.25" customHeight="1" hidden="1">
      <c r="A30" s="65" t="s">
        <v>15</v>
      </c>
      <c r="B30" s="65" t="s">
        <v>112</v>
      </c>
      <c r="C30" s="19" t="s">
        <v>6</v>
      </c>
      <c r="D30" s="43">
        <f>SUM(D31:D35)</f>
        <v>220860.21000000002</v>
      </c>
      <c r="E30" s="43"/>
      <c r="F30" s="43">
        <f>SUM(F31:F35)</f>
        <v>201196.77000000002</v>
      </c>
      <c r="G30" s="50"/>
    </row>
    <row r="31" spans="1:7" ht="15" hidden="1">
      <c r="A31" s="66"/>
      <c r="B31" s="66"/>
      <c r="C31" s="19" t="s">
        <v>7</v>
      </c>
      <c r="D31" s="43">
        <v>0</v>
      </c>
      <c r="E31" s="43"/>
      <c r="F31" s="43">
        <v>0</v>
      </c>
      <c r="G31" s="50"/>
    </row>
    <row r="32" spans="1:7" ht="15" hidden="1">
      <c r="A32" s="66"/>
      <c r="B32" s="66"/>
      <c r="C32" s="19" t="s">
        <v>8</v>
      </c>
      <c r="D32" s="43">
        <v>78612.21</v>
      </c>
      <c r="E32" s="43"/>
      <c r="F32" s="43">
        <v>78612.21</v>
      </c>
      <c r="G32" s="50"/>
    </row>
    <row r="33" spans="1:7" ht="15" hidden="1">
      <c r="A33" s="66"/>
      <c r="B33" s="66"/>
      <c r="C33" s="19" t="s">
        <v>9</v>
      </c>
      <c r="D33" s="43">
        <v>0</v>
      </c>
      <c r="E33" s="43"/>
      <c r="F33" s="43">
        <v>0</v>
      </c>
      <c r="G33" s="50"/>
    </row>
    <row r="34" spans="1:7" ht="15" hidden="1">
      <c r="A34" s="66"/>
      <c r="B34" s="66"/>
      <c r="C34" s="19" t="s">
        <v>10</v>
      </c>
      <c r="D34" s="43">
        <v>142248</v>
      </c>
      <c r="E34" s="43"/>
      <c r="F34" s="43">
        <v>122584.56</v>
      </c>
      <c r="G34" s="50"/>
    </row>
    <row r="35" spans="1:7" ht="14.25" customHeight="1" hidden="1">
      <c r="A35" s="67"/>
      <c r="B35" s="67"/>
      <c r="C35" s="19" t="s">
        <v>30</v>
      </c>
      <c r="D35" s="43">
        <v>0</v>
      </c>
      <c r="E35" s="43"/>
      <c r="F35" s="43">
        <v>0</v>
      </c>
      <c r="G35" s="50"/>
    </row>
    <row r="36" spans="1:7" ht="14.25" customHeight="1" hidden="1">
      <c r="A36" s="65" t="s">
        <v>16</v>
      </c>
      <c r="B36" s="65" t="s">
        <v>17</v>
      </c>
      <c r="C36" s="19" t="s">
        <v>6</v>
      </c>
      <c r="D36" s="43">
        <f>SUM(D37:D40)</f>
        <v>134873</v>
      </c>
      <c r="E36" s="43"/>
      <c r="F36" s="43">
        <f>SUM(F37:F40)</f>
        <v>134862.25</v>
      </c>
      <c r="G36" s="50"/>
    </row>
    <row r="37" spans="1:7" ht="15" hidden="1">
      <c r="A37" s="66"/>
      <c r="B37" s="66"/>
      <c r="C37" s="19" t="s">
        <v>7</v>
      </c>
      <c r="D37" s="43">
        <v>0</v>
      </c>
      <c r="E37" s="43"/>
      <c r="F37" s="43"/>
      <c r="G37" s="50"/>
    </row>
    <row r="38" spans="1:7" ht="15" hidden="1">
      <c r="A38" s="66"/>
      <c r="B38" s="66"/>
      <c r="C38" s="19" t="s">
        <v>8</v>
      </c>
      <c r="D38" s="43">
        <v>134873</v>
      </c>
      <c r="E38" s="43"/>
      <c r="F38" s="43">
        <v>134862.25</v>
      </c>
      <c r="G38" s="50"/>
    </row>
    <row r="39" spans="1:7" ht="15" hidden="1">
      <c r="A39" s="66"/>
      <c r="B39" s="66"/>
      <c r="C39" s="19" t="s">
        <v>9</v>
      </c>
      <c r="D39" s="43">
        <v>0</v>
      </c>
      <c r="E39" s="43"/>
      <c r="F39" s="43"/>
      <c r="G39" s="50"/>
    </row>
    <row r="40" spans="1:7" ht="17.25" customHeight="1" hidden="1">
      <c r="A40" s="67"/>
      <c r="B40" s="67"/>
      <c r="C40" s="19" t="s">
        <v>30</v>
      </c>
      <c r="D40" s="43">
        <v>0</v>
      </c>
      <c r="E40" s="43"/>
      <c r="F40" s="43"/>
      <c r="G40" s="50"/>
    </row>
    <row r="41" spans="1:7" ht="14.25" customHeight="1" hidden="1">
      <c r="A41" s="65" t="s">
        <v>18</v>
      </c>
      <c r="B41" s="65" t="s">
        <v>19</v>
      </c>
      <c r="C41" s="19" t="s">
        <v>6</v>
      </c>
      <c r="D41" s="43">
        <f>SUM(D42:D45)</f>
        <v>193934.69</v>
      </c>
      <c r="E41" s="43"/>
      <c r="F41" s="43">
        <f>SUM(F42:F45)</f>
        <v>151669.19</v>
      </c>
      <c r="G41" s="50"/>
    </row>
    <row r="42" spans="1:7" ht="15" hidden="1">
      <c r="A42" s="66"/>
      <c r="B42" s="66"/>
      <c r="C42" s="19" t="s">
        <v>7</v>
      </c>
      <c r="D42" s="43">
        <v>104692.5</v>
      </c>
      <c r="E42" s="43"/>
      <c r="F42" s="43">
        <v>62865</v>
      </c>
      <c r="G42" s="50"/>
    </row>
    <row r="43" spans="1:7" ht="15" hidden="1">
      <c r="A43" s="66"/>
      <c r="B43" s="66"/>
      <c r="C43" s="19" t="s">
        <v>8</v>
      </c>
      <c r="D43" s="43">
        <v>89242.19</v>
      </c>
      <c r="E43" s="43"/>
      <c r="F43" s="43">
        <v>88804.19</v>
      </c>
      <c r="G43" s="50"/>
    </row>
    <row r="44" spans="1:7" ht="15" hidden="1">
      <c r="A44" s="66"/>
      <c r="B44" s="66"/>
      <c r="C44" s="19" t="s">
        <v>9</v>
      </c>
      <c r="D44" s="43">
        <v>0</v>
      </c>
      <c r="E44" s="43"/>
      <c r="F44" s="43"/>
      <c r="G44" s="50"/>
    </row>
    <row r="45" spans="1:7" ht="15" hidden="1">
      <c r="A45" s="67"/>
      <c r="B45" s="67"/>
      <c r="C45" s="19" t="s">
        <v>30</v>
      </c>
      <c r="D45" s="43">
        <v>0</v>
      </c>
      <c r="E45" s="43"/>
      <c r="F45" s="43"/>
      <c r="G45" s="50"/>
    </row>
    <row r="46" spans="1:7" ht="14.25" customHeight="1" hidden="1">
      <c r="A46" s="65" t="s">
        <v>20</v>
      </c>
      <c r="B46" s="65" t="s">
        <v>21</v>
      </c>
      <c r="C46" s="19" t="s">
        <v>6</v>
      </c>
      <c r="D46" s="43">
        <f>SUM(D47:D50)</f>
        <v>793141.8</v>
      </c>
      <c r="E46" s="43"/>
      <c r="F46" s="43">
        <f>SUM(F47:F50)</f>
        <v>749587.61</v>
      </c>
      <c r="G46" s="50"/>
    </row>
    <row r="47" spans="1:7" ht="15" hidden="1">
      <c r="A47" s="66"/>
      <c r="B47" s="66"/>
      <c r="C47" s="19" t="s">
        <v>7</v>
      </c>
      <c r="D47" s="43">
        <v>323864</v>
      </c>
      <c r="E47" s="43"/>
      <c r="F47" s="43">
        <v>322937.79</v>
      </c>
      <c r="G47" s="50"/>
    </row>
    <row r="48" spans="1:7" ht="15" hidden="1">
      <c r="A48" s="66"/>
      <c r="B48" s="66"/>
      <c r="C48" s="19" t="s">
        <v>8</v>
      </c>
      <c r="D48" s="43">
        <v>469277.80000000005</v>
      </c>
      <c r="E48" s="43"/>
      <c r="F48" s="43">
        <v>426649.82</v>
      </c>
      <c r="G48" s="50"/>
    </row>
    <row r="49" spans="1:7" ht="15" hidden="1">
      <c r="A49" s="66"/>
      <c r="B49" s="66"/>
      <c r="C49" s="19" t="s">
        <v>9</v>
      </c>
      <c r="D49" s="43">
        <v>0</v>
      </c>
      <c r="E49" s="43"/>
      <c r="F49" s="43"/>
      <c r="G49" s="50"/>
    </row>
    <row r="50" spans="1:7" ht="15" hidden="1">
      <c r="A50" s="67"/>
      <c r="B50" s="67"/>
      <c r="C50" s="19" t="s">
        <v>30</v>
      </c>
      <c r="D50" s="43">
        <v>0</v>
      </c>
      <c r="E50" s="43"/>
      <c r="F50" s="43"/>
      <c r="G50" s="50"/>
    </row>
    <row r="51" spans="1:7" ht="14.25" customHeight="1" hidden="1">
      <c r="A51" s="65" t="s">
        <v>22</v>
      </c>
      <c r="B51" s="65" t="s">
        <v>23</v>
      </c>
      <c r="C51" s="19" t="s">
        <v>6</v>
      </c>
      <c r="D51" s="43">
        <f>SUM(D52:D55)</f>
        <v>186000.08000000002</v>
      </c>
      <c r="E51" s="43"/>
      <c r="F51" s="43">
        <f>SUM(F52:F55)</f>
        <v>185428.78</v>
      </c>
      <c r="G51" s="50"/>
    </row>
    <row r="52" spans="1:7" ht="15" hidden="1">
      <c r="A52" s="66"/>
      <c r="B52" s="66"/>
      <c r="C52" s="19" t="s">
        <v>7</v>
      </c>
      <c r="D52" s="43">
        <v>142885.6</v>
      </c>
      <c r="E52" s="43"/>
      <c r="F52" s="43">
        <v>142885.6</v>
      </c>
      <c r="G52" s="50"/>
    </row>
    <row r="53" spans="1:7" ht="15" hidden="1">
      <c r="A53" s="66"/>
      <c r="B53" s="66"/>
      <c r="C53" s="19" t="s">
        <v>8</v>
      </c>
      <c r="D53" s="43">
        <v>43114.48</v>
      </c>
      <c r="E53" s="43"/>
      <c r="F53" s="43">
        <v>42543.18</v>
      </c>
      <c r="G53" s="50"/>
    </row>
    <row r="54" spans="1:7" ht="15" hidden="1">
      <c r="A54" s="66"/>
      <c r="B54" s="66"/>
      <c r="C54" s="19" t="s">
        <v>9</v>
      </c>
      <c r="D54" s="43">
        <v>0</v>
      </c>
      <c r="E54" s="43"/>
      <c r="F54" s="43"/>
      <c r="G54" s="50"/>
    </row>
    <row r="55" spans="1:7" ht="15" hidden="1">
      <c r="A55" s="67"/>
      <c r="B55" s="67"/>
      <c r="C55" s="19" t="s">
        <v>30</v>
      </c>
      <c r="D55" s="43">
        <v>0</v>
      </c>
      <c r="E55" s="43"/>
      <c r="F55" s="43">
        <v>0</v>
      </c>
      <c r="G55" s="50"/>
    </row>
    <row r="56" spans="1:7" ht="14.25" customHeight="1" hidden="1">
      <c r="A56" s="65" t="s">
        <v>24</v>
      </c>
      <c r="B56" s="65" t="s">
        <v>25</v>
      </c>
      <c r="C56" s="19" t="s">
        <v>6</v>
      </c>
      <c r="D56" s="43">
        <f>SUM(D57:D60)</f>
        <v>21070120</v>
      </c>
      <c r="E56" s="43"/>
      <c r="F56" s="43">
        <f>SUM(F57:F60)</f>
        <v>20622360.8</v>
      </c>
      <c r="G56" s="50"/>
    </row>
    <row r="57" spans="1:7" ht="15" hidden="1">
      <c r="A57" s="66"/>
      <c r="B57" s="66"/>
      <c r="C57" s="19" t="s">
        <v>7</v>
      </c>
      <c r="D57" s="43">
        <v>4168943</v>
      </c>
      <c r="E57" s="43"/>
      <c r="F57" s="43">
        <v>3886950.9</v>
      </c>
      <c r="G57" s="50"/>
    </row>
    <row r="58" spans="1:7" ht="15" hidden="1">
      <c r="A58" s="66"/>
      <c r="B58" s="66"/>
      <c r="C58" s="19" t="s">
        <v>8</v>
      </c>
      <c r="D58" s="43">
        <v>0</v>
      </c>
      <c r="E58" s="43"/>
      <c r="F58" s="43">
        <v>0</v>
      </c>
      <c r="G58" s="50"/>
    </row>
    <row r="59" spans="1:7" ht="15" hidden="1">
      <c r="A59" s="66"/>
      <c r="B59" s="66"/>
      <c r="C59" s="19" t="s">
        <v>9</v>
      </c>
      <c r="D59" s="43">
        <v>16901177</v>
      </c>
      <c r="E59" s="43"/>
      <c r="F59" s="43">
        <v>16735409.9</v>
      </c>
      <c r="G59" s="50"/>
    </row>
    <row r="60" spans="1:7" ht="15" hidden="1">
      <c r="A60" s="67"/>
      <c r="B60" s="67"/>
      <c r="C60" s="19" t="s">
        <v>30</v>
      </c>
      <c r="D60" s="43">
        <v>0</v>
      </c>
      <c r="E60" s="43"/>
      <c r="F60" s="43">
        <v>0</v>
      </c>
      <c r="G60" s="50"/>
    </row>
    <row r="61" spans="1:7" ht="14.25" customHeight="1" hidden="1">
      <c r="A61" s="65" t="s">
        <v>26</v>
      </c>
      <c r="B61" s="65" t="s">
        <v>27</v>
      </c>
      <c r="C61" s="19" t="s">
        <v>6</v>
      </c>
      <c r="D61" s="43">
        <f>SUM(D62:D65)</f>
        <v>377409.55</v>
      </c>
      <c r="E61" s="43"/>
      <c r="F61" s="43">
        <f>SUM(F62:F65)</f>
        <v>375049.3</v>
      </c>
      <c r="G61" s="50"/>
    </row>
    <row r="62" spans="1:7" ht="15" hidden="1">
      <c r="A62" s="66"/>
      <c r="B62" s="66"/>
      <c r="C62" s="19" t="s">
        <v>7</v>
      </c>
      <c r="D62" s="43">
        <v>1647.8</v>
      </c>
      <c r="E62" s="43"/>
      <c r="F62" s="43">
        <v>1647.8</v>
      </c>
      <c r="G62" s="50"/>
    </row>
    <row r="63" spans="1:7" ht="15" hidden="1">
      <c r="A63" s="66"/>
      <c r="B63" s="66"/>
      <c r="C63" s="19" t="s">
        <v>8</v>
      </c>
      <c r="D63" s="43">
        <v>311652.65</v>
      </c>
      <c r="E63" s="43"/>
      <c r="F63" s="43">
        <v>309292.5</v>
      </c>
      <c r="G63" s="50"/>
    </row>
    <row r="64" spans="1:7" ht="15" hidden="1">
      <c r="A64" s="66"/>
      <c r="B64" s="66"/>
      <c r="C64" s="19" t="s">
        <v>9</v>
      </c>
      <c r="D64" s="43">
        <v>64109.1</v>
      </c>
      <c r="E64" s="43"/>
      <c r="F64" s="43">
        <v>64109</v>
      </c>
      <c r="G64" s="50"/>
    </row>
    <row r="65" spans="1:7" ht="15" hidden="1">
      <c r="A65" s="67"/>
      <c r="B65" s="67"/>
      <c r="C65" s="19" t="s">
        <v>30</v>
      </c>
      <c r="D65" s="43">
        <v>0</v>
      </c>
      <c r="E65" s="43"/>
      <c r="F65" s="43">
        <v>0</v>
      </c>
      <c r="G65" s="50"/>
    </row>
    <row r="66" spans="1:7" s="18" customFormat="1" ht="15" hidden="1">
      <c r="A66" s="59" t="s">
        <v>49</v>
      </c>
      <c r="B66" s="77" t="s">
        <v>35</v>
      </c>
      <c r="C66" s="17" t="s">
        <v>6</v>
      </c>
      <c r="D66" s="42">
        <f>SUM(D67:D71)</f>
        <v>12259944.530000001</v>
      </c>
      <c r="E66" s="42"/>
      <c r="F66" s="42">
        <f>SUM(F67:F71)</f>
        <v>12168232.128409998</v>
      </c>
      <c r="G66" s="52">
        <f>F66/D66*100</f>
        <v>99.25193461221963</v>
      </c>
    </row>
    <row r="67" spans="1:7" s="18" customFormat="1" ht="15" hidden="1">
      <c r="A67" s="60"/>
      <c r="B67" s="78"/>
      <c r="C67" s="17" t="s">
        <v>7</v>
      </c>
      <c r="D67" s="42">
        <f>D73+D79+D85+D91+D97+D103</f>
        <v>6872892.2</v>
      </c>
      <c r="E67" s="42"/>
      <c r="F67" s="42">
        <f>F73+F79+F85+F91+F97+F103</f>
        <v>6854537.03324</v>
      </c>
      <c r="G67" s="52">
        <f>F67/D67*100</f>
        <v>99.73293387665821</v>
      </c>
    </row>
    <row r="68" spans="1:7" s="18" customFormat="1" ht="21" customHeight="1" hidden="1">
      <c r="A68" s="60"/>
      <c r="B68" s="78"/>
      <c r="C68" s="17" t="s">
        <v>8</v>
      </c>
      <c r="D68" s="42">
        <f>D74+D80+D86+D92+D98+D104</f>
        <v>4915348.53</v>
      </c>
      <c r="E68" s="42"/>
      <c r="F68" s="42">
        <f>F74+F80+F86+F92+F98+F104</f>
        <v>4841931.895169999</v>
      </c>
      <c r="G68" s="52">
        <f>F68/D68*100</f>
        <v>98.50637987556905</v>
      </c>
    </row>
    <row r="69" spans="1:7" s="18" customFormat="1" ht="15" hidden="1">
      <c r="A69" s="60"/>
      <c r="B69" s="78"/>
      <c r="C69" s="17" t="s">
        <v>28</v>
      </c>
      <c r="D69" s="42">
        <f>D75+D81+D87+D93+D99+D105</f>
        <v>0</v>
      </c>
      <c r="E69" s="42"/>
      <c r="F69" s="42">
        <f>F75+F81+F87+F93+F99+F105</f>
        <v>0</v>
      </c>
      <c r="G69" s="52">
        <v>0</v>
      </c>
    </row>
    <row r="70" spans="1:7" s="18" customFormat="1" ht="33" customHeight="1" hidden="1">
      <c r="A70" s="60"/>
      <c r="B70" s="78"/>
      <c r="C70" s="17" t="s">
        <v>29</v>
      </c>
      <c r="D70" s="42">
        <f>D76+D82+D88+D94+D100+D106</f>
        <v>0</v>
      </c>
      <c r="E70" s="42"/>
      <c r="F70" s="42">
        <f>F76+F82+F88+F94+F100+F106</f>
        <v>0</v>
      </c>
      <c r="G70" s="52">
        <v>0</v>
      </c>
    </row>
    <row r="71" spans="1:7" s="18" customFormat="1" ht="15" hidden="1">
      <c r="A71" s="61"/>
      <c r="B71" s="79"/>
      <c r="C71" s="17" t="s">
        <v>30</v>
      </c>
      <c r="D71" s="42">
        <f>D77+D83+D89+D95+D101+D107</f>
        <v>471703.8</v>
      </c>
      <c r="E71" s="42"/>
      <c r="F71" s="42">
        <f>F77+F83+F89+F95+F101+F107</f>
        <v>471763.2</v>
      </c>
      <c r="G71" s="52">
        <f>F71/D71*100</f>
        <v>100.01259264818303</v>
      </c>
    </row>
    <row r="72" spans="1:7" ht="15.75" customHeight="1" hidden="1">
      <c r="A72" s="94" t="s">
        <v>31</v>
      </c>
      <c r="B72" s="94" t="s">
        <v>113</v>
      </c>
      <c r="C72" s="20" t="s">
        <v>6</v>
      </c>
      <c r="D72" s="43">
        <f>SUM(D73:D77)</f>
        <v>4798999.3</v>
      </c>
      <c r="E72" s="43"/>
      <c r="F72" s="43">
        <f>SUM(F73:F77)</f>
        <v>4769244.51</v>
      </c>
      <c r="G72" s="50"/>
    </row>
    <row r="73" spans="1:7" ht="15" hidden="1">
      <c r="A73" s="95"/>
      <c r="B73" s="95"/>
      <c r="C73" s="21" t="s">
        <v>7</v>
      </c>
      <c r="D73" s="43">
        <v>946320.3</v>
      </c>
      <c r="E73" s="43"/>
      <c r="F73" s="43">
        <v>934076.46</v>
      </c>
      <c r="G73" s="50"/>
    </row>
    <row r="74" spans="1:7" ht="15" hidden="1">
      <c r="A74" s="95"/>
      <c r="B74" s="95"/>
      <c r="C74" s="21" t="s">
        <v>8</v>
      </c>
      <c r="D74" s="43">
        <v>3413815.4</v>
      </c>
      <c r="E74" s="43"/>
      <c r="F74" s="43">
        <v>3396245.05</v>
      </c>
      <c r="G74" s="50"/>
    </row>
    <row r="75" spans="1:7" ht="15" hidden="1">
      <c r="A75" s="95"/>
      <c r="B75" s="95"/>
      <c r="C75" s="21" t="s">
        <v>28</v>
      </c>
      <c r="D75" s="43">
        <v>0</v>
      </c>
      <c r="E75" s="43"/>
      <c r="F75" s="43">
        <v>0</v>
      </c>
      <c r="G75" s="50"/>
    </row>
    <row r="76" spans="1:7" ht="30" hidden="1">
      <c r="A76" s="95"/>
      <c r="B76" s="95"/>
      <c r="C76" s="21" t="s">
        <v>32</v>
      </c>
      <c r="D76" s="43">
        <v>0</v>
      </c>
      <c r="E76" s="43"/>
      <c r="F76" s="43">
        <v>0</v>
      </c>
      <c r="G76" s="50"/>
    </row>
    <row r="77" spans="1:7" ht="15" hidden="1">
      <c r="A77" s="96"/>
      <c r="B77" s="96"/>
      <c r="C77" s="21" t="s">
        <v>30</v>
      </c>
      <c r="D77" s="43">
        <v>438863.6</v>
      </c>
      <c r="E77" s="43"/>
      <c r="F77" s="43">
        <v>438923</v>
      </c>
      <c r="G77" s="50"/>
    </row>
    <row r="78" spans="1:7" ht="15.75" customHeight="1" hidden="1">
      <c r="A78" s="92" t="s">
        <v>33</v>
      </c>
      <c r="B78" s="93" t="s">
        <v>114</v>
      </c>
      <c r="C78" s="22" t="s">
        <v>6</v>
      </c>
      <c r="D78" s="43">
        <f>SUM(D79:D83)</f>
        <v>20680</v>
      </c>
      <c r="E78" s="43"/>
      <c r="F78" s="43">
        <f>SUM(F79:F83)</f>
        <v>20680</v>
      </c>
      <c r="G78" s="50"/>
    </row>
    <row r="79" spans="1:7" ht="15" hidden="1">
      <c r="A79" s="92"/>
      <c r="B79" s="93"/>
      <c r="C79" s="22" t="s">
        <v>7</v>
      </c>
      <c r="D79" s="43">
        <v>0</v>
      </c>
      <c r="E79" s="43"/>
      <c r="F79" s="43">
        <v>0</v>
      </c>
      <c r="G79" s="50"/>
    </row>
    <row r="80" spans="1:7" ht="15" hidden="1">
      <c r="A80" s="92"/>
      <c r="B80" s="93"/>
      <c r="C80" s="22" t="s">
        <v>8</v>
      </c>
      <c r="D80" s="43">
        <v>10680</v>
      </c>
      <c r="E80" s="43"/>
      <c r="F80" s="43">
        <v>10680</v>
      </c>
      <c r="G80" s="50"/>
    </row>
    <row r="81" spans="1:7" ht="15" hidden="1">
      <c r="A81" s="92"/>
      <c r="B81" s="93"/>
      <c r="C81" s="22" t="s">
        <v>28</v>
      </c>
      <c r="D81" s="43">
        <v>0</v>
      </c>
      <c r="E81" s="43"/>
      <c r="F81" s="43">
        <v>0</v>
      </c>
      <c r="G81" s="50"/>
    </row>
    <row r="82" spans="1:7" ht="15" hidden="1">
      <c r="A82" s="92"/>
      <c r="B82" s="93"/>
      <c r="C82" s="22" t="s">
        <v>32</v>
      </c>
      <c r="D82" s="43">
        <v>0</v>
      </c>
      <c r="E82" s="43"/>
      <c r="F82" s="43">
        <v>0</v>
      </c>
      <c r="G82" s="50"/>
    </row>
    <row r="83" spans="1:7" ht="15" hidden="1">
      <c r="A83" s="92"/>
      <c r="B83" s="93"/>
      <c r="C83" s="22" t="s">
        <v>30</v>
      </c>
      <c r="D83" s="43">
        <v>10000</v>
      </c>
      <c r="E83" s="43"/>
      <c r="F83" s="43">
        <v>10000</v>
      </c>
      <c r="G83" s="50"/>
    </row>
    <row r="84" spans="1:7" ht="15" hidden="1">
      <c r="A84" s="93" t="s">
        <v>34</v>
      </c>
      <c r="B84" s="93" t="s">
        <v>115</v>
      </c>
      <c r="C84" s="20" t="s">
        <v>6</v>
      </c>
      <c r="D84" s="43">
        <f>SUM(D85:D89)</f>
        <v>2517.31</v>
      </c>
      <c r="E84" s="43"/>
      <c r="F84" s="43">
        <f>SUM(F85:F89)</f>
        <v>0</v>
      </c>
      <c r="G84" s="50"/>
    </row>
    <row r="85" spans="1:7" ht="15" hidden="1">
      <c r="A85" s="97"/>
      <c r="B85" s="97"/>
      <c r="C85" s="21" t="s">
        <v>7</v>
      </c>
      <c r="D85" s="43">
        <v>0</v>
      </c>
      <c r="E85" s="43"/>
      <c r="F85" s="43">
        <v>0</v>
      </c>
      <c r="G85" s="50"/>
    </row>
    <row r="86" spans="1:7" ht="15" hidden="1">
      <c r="A86" s="97"/>
      <c r="B86" s="97"/>
      <c r="C86" s="21" t="s">
        <v>8</v>
      </c>
      <c r="D86" s="43">
        <v>2517.31</v>
      </c>
      <c r="E86" s="43"/>
      <c r="F86" s="43">
        <v>0</v>
      </c>
      <c r="G86" s="50"/>
    </row>
    <row r="87" spans="1:7" ht="15" hidden="1">
      <c r="A87" s="97"/>
      <c r="B87" s="97"/>
      <c r="C87" s="21" t="s">
        <v>28</v>
      </c>
      <c r="D87" s="43">
        <v>0</v>
      </c>
      <c r="E87" s="43"/>
      <c r="F87" s="43">
        <v>0</v>
      </c>
      <c r="G87" s="50"/>
    </row>
    <row r="88" spans="1:7" ht="30" hidden="1">
      <c r="A88" s="97"/>
      <c r="B88" s="97"/>
      <c r="C88" s="21" t="s">
        <v>32</v>
      </c>
      <c r="D88" s="43">
        <v>0</v>
      </c>
      <c r="E88" s="43"/>
      <c r="F88" s="43">
        <v>0</v>
      </c>
      <c r="G88" s="50"/>
    </row>
    <row r="89" spans="1:7" ht="15" hidden="1">
      <c r="A89" s="97"/>
      <c r="B89" s="97"/>
      <c r="C89" s="21" t="s">
        <v>30</v>
      </c>
      <c r="D89" s="43">
        <v>0</v>
      </c>
      <c r="E89" s="43"/>
      <c r="F89" s="43">
        <v>0</v>
      </c>
      <c r="G89" s="50"/>
    </row>
    <row r="90" spans="1:7" ht="15.75" customHeight="1" hidden="1">
      <c r="A90" s="92" t="s">
        <v>16</v>
      </c>
      <c r="B90" s="93" t="s">
        <v>116</v>
      </c>
      <c r="C90" s="20" t="s">
        <v>6</v>
      </c>
      <c r="D90" s="43">
        <f>SUM(D91:D95)</f>
        <v>7300594.2</v>
      </c>
      <c r="E90" s="43"/>
      <c r="F90" s="43">
        <f>SUM(F91:F95)</f>
        <v>7251286.13</v>
      </c>
      <c r="G90" s="50"/>
    </row>
    <row r="91" spans="1:7" ht="15" hidden="1">
      <c r="A91" s="98"/>
      <c r="B91" s="97"/>
      <c r="C91" s="21" t="s">
        <v>7</v>
      </c>
      <c r="D91" s="43">
        <v>5925581.9</v>
      </c>
      <c r="E91" s="43"/>
      <c r="F91" s="43">
        <v>5920271.21</v>
      </c>
      <c r="G91" s="50"/>
    </row>
    <row r="92" spans="1:7" ht="15" hidden="1">
      <c r="A92" s="98"/>
      <c r="B92" s="97"/>
      <c r="C92" s="21" t="s">
        <v>8</v>
      </c>
      <c r="D92" s="43">
        <v>1352172.1</v>
      </c>
      <c r="E92" s="43"/>
      <c r="F92" s="43">
        <v>1308174.72</v>
      </c>
      <c r="G92" s="50"/>
    </row>
    <row r="93" spans="1:7" ht="15" hidden="1">
      <c r="A93" s="98"/>
      <c r="B93" s="97"/>
      <c r="C93" s="21" t="s">
        <v>28</v>
      </c>
      <c r="D93" s="43">
        <v>0</v>
      </c>
      <c r="E93" s="43"/>
      <c r="F93" s="43">
        <v>0</v>
      </c>
      <c r="G93" s="50"/>
    </row>
    <row r="94" spans="1:7" ht="30" hidden="1">
      <c r="A94" s="98"/>
      <c r="B94" s="97"/>
      <c r="C94" s="21" t="s">
        <v>32</v>
      </c>
      <c r="D94" s="43">
        <v>0</v>
      </c>
      <c r="E94" s="43"/>
      <c r="F94" s="43">
        <v>0</v>
      </c>
      <c r="G94" s="50"/>
    </row>
    <row r="95" spans="1:7" ht="15" hidden="1">
      <c r="A95" s="98"/>
      <c r="B95" s="97"/>
      <c r="C95" s="21" t="s">
        <v>30</v>
      </c>
      <c r="D95" s="43">
        <v>22840.2</v>
      </c>
      <c r="E95" s="43"/>
      <c r="F95" s="43">
        <v>22840.2</v>
      </c>
      <c r="G95" s="50"/>
    </row>
    <row r="96" spans="1:7" ht="15.75" customHeight="1" hidden="1">
      <c r="A96" s="92" t="s">
        <v>18</v>
      </c>
      <c r="B96" s="93" t="s">
        <v>117</v>
      </c>
      <c r="C96" s="20" t="s">
        <v>6</v>
      </c>
      <c r="D96" s="43">
        <f>SUM(D97:D101)</f>
        <v>1000</v>
      </c>
      <c r="E96" s="43"/>
      <c r="F96" s="43">
        <f>SUM(F97:F101)</f>
        <v>191.27599999999998</v>
      </c>
      <c r="G96" s="50"/>
    </row>
    <row r="97" spans="1:7" ht="15" hidden="1">
      <c r="A97" s="92"/>
      <c r="B97" s="93"/>
      <c r="C97" s="21" t="s">
        <v>7</v>
      </c>
      <c r="D97" s="43">
        <v>990</v>
      </c>
      <c r="E97" s="43"/>
      <c r="F97" s="43">
        <v>189.36324</v>
      </c>
      <c r="G97" s="50"/>
    </row>
    <row r="98" spans="1:7" ht="15" hidden="1">
      <c r="A98" s="92"/>
      <c r="B98" s="93"/>
      <c r="C98" s="21" t="s">
        <v>8</v>
      </c>
      <c r="D98" s="43">
        <v>10</v>
      </c>
      <c r="E98" s="43"/>
      <c r="F98" s="43">
        <v>1.91276</v>
      </c>
      <c r="G98" s="50"/>
    </row>
    <row r="99" spans="1:7" ht="15" hidden="1">
      <c r="A99" s="92"/>
      <c r="B99" s="93"/>
      <c r="C99" s="21" t="s">
        <v>28</v>
      </c>
      <c r="D99" s="43">
        <v>0</v>
      </c>
      <c r="E99" s="43"/>
      <c r="F99" s="43">
        <v>0</v>
      </c>
      <c r="G99" s="50"/>
    </row>
    <row r="100" spans="1:7" ht="30" hidden="1">
      <c r="A100" s="92"/>
      <c r="B100" s="93"/>
      <c r="C100" s="21" t="s">
        <v>32</v>
      </c>
      <c r="D100" s="43">
        <v>0</v>
      </c>
      <c r="E100" s="43"/>
      <c r="F100" s="43">
        <v>0</v>
      </c>
      <c r="G100" s="50"/>
    </row>
    <row r="101" spans="1:7" ht="15" hidden="1">
      <c r="A101" s="92"/>
      <c r="B101" s="93"/>
      <c r="C101" s="21" t="s">
        <v>30</v>
      </c>
      <c r="D101" s="43">
        <v>0</v>
      </c>
      <c r="E101" s="43"/>
      <c r="F101" s="43">
        <v>0</v>
      </c>
      <c r="G101" s="50"/>
    </row>
    <row r="102" spans="1:7" ht="15.75" customHeight="1" hidden="1">
      <c r="A102" s="92" t="s">
        <v>20</v>
      </c>
      <c r="B102" s="93" t="s">
        <v>118</v>
      </c>
      <c r="C102" s="20" t="s">
        <v>6</v>
      </c>
      <c r="D102" s="43">
        <f>SUM(D103:D107)</f>
        <v>136153.72</v>
      </c>
      <c r="E102" s="43"/>
      <c r="F102" s="43">
        <f>SUM(F103:F107)</f>
        <v>126830.21241</v>
      </c>
      <c r="G102" s="50"/>
    </row>
    <row r="103" spans="1:7" ht="15" hidden="1">
      <c r="A103" s="92"/>
      <c r="B103" s="97"/>
      <c r="C103" s="21" t="s">
        <v>7</v>
      </c>
      <c r="D103" s="43">
        <v>0</v>
      </c>
      <c r="E103" s="43"/>
      <c r="F103" s="43">
        <v>0</v>
      </c>
      <c r="G103" s="50"/>
    </row>
    <row r="104" spans="1:7" ht="15" hidden="1">
      <c r="A104" s="92"/>
      <c r="B104" s="97"/>
      <c r="C104" s="21" t="s">
        <v>8</v>
      </c>
      <c r="D104" s="43">
        <v>136153.72</v>
      </c>
      <c r="E104" s="43"/>
      <c r="F104" s="43">
        <v>126830.21241</v>
      </c>
      <c r="G104" s="50"/>
    </row>
    <row r="105" spans="1:7" ht="15" hidden="1">
      <c r="A105" s="92"/>
      <c r="B105" s="97"/>
      <c r="C105" s="21" t="s">
        <v>28</v>
      </c>
      <c r="D105" s="43">
        <v>0</v>
      </c>
      <c r="E105" s="43"/>
      <c r="F105" s="43">
        <v>0</v>
      </c>
      <c r="G105" s="50"/>
    </row>
    <row r="106" spans="1:7" ht="30" hidden="1">
      <c r="A106" s="92"/>
      <c r="B106" s="97"/>
      <c r="C106" s="21" t="s">
        <v>32</v>
      </c>
      <c r="D106" s="43">
        <v>0</v>
      </c>
      <c r="E106" s="43"/>
      <c r="F106" s="43">
        <v>0</v>
      </c>
      <c r="G106" s="50"/>
    </row>
    <row r="107" spans="1:7" ht="15" hidden="1">
      <c r="A107" s="92"/>
      <c r="B107" s="97"/>
      <c r="C107" s="21" t="s">
        <v>30</v>
      </c>
      <c r="D107" s="43">
        <v>0</v>
      </c>
      <c r="E107" s="43"/>
      <c r="F107" s="43">
        <v>0</v>
      </c>
      <c r="G107" s="50"/>
    </row>
    <row r="108" spans="1:7" s="18" customFormat="1" ht="15" customHeight="1" hidden="1">
      <c r="A108" s="59" t="s">
        <v>49</v>
      </c>
      <c r="B108" s="77" t="s">
        <v>36</v>
      </c>
      <c r="C108" s="17" t="s">
        <v>6</v>
      </c>
      <c r="D108" s="42">
        <v>30249.1</v>
      </c>
      <c r="E108" s="42"/>
      <c r="F108" s="42">
        <v>30239</v>
      </c>
      <c r="G108" s="52">
        <f>F108/D108*100</f>
        <v>99.96661057684362</v>
      </c>
    </row>
    <row r="109" spans="1:7" s="18" customFormat="1" ht="15" hidden="1">
      <c r="A109" s="60"/>
      <c r="B109" s="78"/>
      <c r="C109" s="17" t="s">
        <v>7</v>
      </c>
      <c r="D109" s="42">
        <f>D115+D121+D127</f>
        <v>21508.1</v>
      </c>
      <c r="E109" s="42"/>
      <c r="F109" s="42">
        <f>F115+F121+F127</f>
        <v>21508.1</v>
      </c>
      <c r="G109" s="52">
        <f>F109/D109*100</f>
        <v>100</v>
      </c>
    </row>
    <row r="110" spans="1:7" s="18" customFormat="1" ht="28.5" hidden="1">
      <c r="A110" s="60"/>
      <c r="B110" s="78"/>
      <c r="C110" s="17" t="s">
        <v>8</v>
      </c>
      <c r="D110" s="42">
        <f>D116+D122+D128</f>
        <v>8740.95</v>
      </c>
      <c r="E110" s="42"/>
      <c r="F110" s="42">
        <f>F116+F122+F128</f>
        <v>8739.81</v>
      </c>
      <c r="G110" s="52">
        <f>F110/D110*100</f>
        <v>99.9869579393544</v>
      </c>
    </row>
    <row r="111" spans="1:7" s="18" customFormat="1" ht="15" hidden="1">
      <c r="A111" s="60"/>
      <c r="B111" s="78"/>
      <c r="C111" s="17" t="s">
        <v>28</v>
      </c>
      <c r="D111" s="42">
        <f>D117+D123+D129</f>
        <v>0</v>
      </c>
      <c r="E111" s="42"/>
      <c r="F111" s="42">
        <f>F117+F123+F129</f>
        <v>0</v>
      </c>
      <c r="G111" s="52">
        <v>0</v>
      </c>
    </row>
    <row r="112" spans="1:7" s="18" customFormat="1" ht="28.5" hidden="1">
      <c r="A112" s="60"/>
      <c r="B112" s="78"/>
      <c r="C112" s="17" t="s">
        <v>32</v>
      </c>
      <c r="D112" s="42">
        <f>D118+D124+D130</f>
        <v>0</v>
      </c>
      <c r="E112" s="42"/>
      <c r="F112" s="42">
        <f>F118+F124+F130</f>
        <v>0</v>
      </c>
      <c r="G112" s="52">
        <v>0</v>
      </c>
    </row>
    <row r="113" spans="1:7" s="18" customFormat="1" ht="15" hidden="1">
      <c r="A113" s="61"/>
      <c r="B113" s="79"/>
      <c r="C113" s="17" t="s">
        <v>30</v>
      </c>
      <c r="D113" s="42">
        <f>D119+D125+D131</f>
        <v>0</v>
      </c>
      <c r="E113" s="42"/>
      <c r="F113" s="42">
        <f>F119+F125+F131</f>
        <v>0</v>
      </c>
      <c r="G113" s="52">
        <v>0</v>
      </c>
    </row>
    <row r="114" spans="1:7" ht="15" customHeight="1" hidden="1">
      <c r="A114" s="73" t="s">
        <v>37</v>
      </c>
      <c r="B114" s="73" t="s">
        <v>119</v>
      </c>
      <c r="C114" s="2" t="s">
        <v>6</v>
      </c>
      <c r="D114" s="43">
        <f>SUM(D115:D119)</f>
        <v>30249.05</v>
      </c>
      <c r="E114" s="43"/>
      <c r="F114" s="43">
        <f>SUM(F115:F119)</f>
        <v>30247.909999999996</v>
      </c>
      <c r="G114" s="50"/>
    </row>
    <row r="115" spans="1:7" ht="15" hidden="1">
      <c r="A115" s="74"/>
      <c r="B115" s="74"/>
      <c r="C115" s="2" t="s">
        <v>7</v>
      </c>
      <c r="D115" s="43">
        <v>21508.1</v>
      </c>
      <c r="E115" s="43"/>
      <c r="F115" s="43">
        <v>21508.1</v>
      </c>
      <c r="G115" s="50"/>
    </row>
    <row r="116" spans="1:7" ht="15" hidden="1">
      <c r="A116" s="74"/>
      <c r="B116" s="74"/>
      <c r="C116" s="2" t="s">
        <v>8</v>
      </c>
      <c r="D116" s="43">
        <v>8740.95</v>
      </c>
      <c r="E116" s="43"/>
      <c r="F116" s="43">
        <v>8739.81</v>
      </c>
      <c r="G116" s="50"/>
    </row>
    <row r="117" spans="1:7" ht="15" hidden="1">
      <c r="A117" s="74"/>
      <c r="B117" s="74"/>
      <c r="C117" s="2" t="s">
        <v>28</v>
      </c>
      <c r="D117" s="43">
        <v>0</v>
      </c>
      <c r="E117" s="43"/>
      <c r="F117" s="43">
        <v>0</v>
      </c>
      <c r="G117" s="50"/>
    </row>
    <row r="118" spans="1:7" ht="30" hidden="1">
      <c r="A118" s="74"/>
      <c r="B118" s="74"/>
      <c r="C118" s="2" t="s">
        <v>32</v>
      </c>
      <c r="D118" s="43">
        <v>0</v>
      </c>
      <c r="E118" s="43"/>
      <c r="F118" s="43">
        <v>0</v>
      </c>
      <c r="G118" s="50"/>
    </row>
    <row r="119" spans="1:7" ht="15" hidden="1">
      <c r="A119" s="75"/>
      <c r="B119" s="75"/>
      <c r="C119" s="2" t="s">
        <v>30</v>
      </c>
      <c r="D119" s="43">
        <v>0</v>
      </c>
      <c r="E119" s="43"/>
      <c r="F119" s="43">
        <v>0</v>
      </c>
      <c r="G119" s="50"/>
    </row>
    <row r="120" spans="1:7" ht="15" customHeight="1" hidden="1">
      <c r="A120" s="73" t="s">
        <v>13</v>
      </c>
      <c r="B120" s="73" t="s">
        <v>120</v>
      </c>
      <c r="C120" s="2" t="s">
        <v>6</v>
      </c>
      <c r="D120" s="43">
        <f>SUM(D121:D125)</f>
        <v>0</v>
      </c>
      <c r="E120" s="43"/>
      <c r="F120" s="43">
        <f>SUM(F121:F125)</f>
        <v>0</v>
      </c>
      <c r="G120" s="50"/>
    </row>
    <row r="121" spans="1:7" ht="15" hidden="1">
      <c r="A121" s="74"/>
      <c r="B121" s="74"/>
      <c r="C121" s="2" t="s">
        <v>7</v>
      </c>
      <c r="D121" s="43"/>
      <c r="E121" s="43"/>
      <c r="F121" s="43"/>
      <c r="G121" s="50"/>
    </row>
    <row r="122" spans="1:7" ht="15" hidden="1">
      <c r="A122" s="74"/>
      <c r="B122" s="74"/>
      <c r="C122" s="2" t="s">
        <v>8</v>
      </c>
      <c r="D122" s="43">
        <v>0</v>
      </c>
      <c r="E122" s="43"/>
      <c r="F122" s="43">
        <v>0</v>
      </c>
      <c r="G122" s="50"/>
    </row>
    <row r="123" spans="1:7" ht="15" hidden="1">
      <c r="A123" s="74"/>
      <c r="B123" s="74"/>
      <c r="C123" s="2" t="s">
        <v>28</v>
      </c>
      <c r="D123" s="43">
        <v>0</v>
      </c>
      <c r="E123" s="43"/>
      <c r="F123" s="43">
        <v>0</v>
      </c>
      <c r="G123" s="50"/>
    </row>
    <row r="124" spans="1:7" ht="30" hidden="1">
      <c r="A124" s="74"/>
      <c r="B124" s="74"/>
      <c r="C124" s="2" t="s">
        <v>32</v>
      </c>
      <c r="D124" s="43">
        <v>0</v>
      </c>
      <c r="E124" s="43"/>
      <c r="F124" s="43">
        <v>0</v>
      </c>
      <c r="G124" s="50"/>
    </row>
    <row r="125" spans="1:7" ht="15" hidden="1">
      <c r="A125" s="75"/>
      <c r="B125" s="75"/>
      <c r="C125" s="2" t="s">
        <v>30</v>
      </c>
      <c r="D125" s="43">
        <v>0</v>
      </c>
      <c r="E125" s="43"/>
      <c r="F125" s="43">
        <v>0</v>
      </c>
      <c r="G125" s="50"/>
    </row>
    <row r="126" spans="1:7" ht="15" customHeight="1" hidden="1">
      <c r="A126" s="73" t="s">
        <v>34</v>
      </c>
      <c r="B126" s="73" t="s">
        <v>121</v>
      </c>
      <c r="C126" s="2" t="s">
        <v>6</v>
      </c>
      <c r="D126" s="43">
        <f>SUM(D127:D131)</f>
        <v>0</v>
      </c>
      <c r="E126" s="43"/>
      <c r="F126" s="43">
        <f>SUM(F127:F131)</f>
        <v>0</v>
      </c>
      <c r="G126" s="50"/>
    </row>
    <row r="127" spans="1:7" ht="15" hidden="1">
      <c r="A127" s="74"/>
      <c r="B127" s="74"/>
      <c r="C127" s="2" t="s">
        <v>7</v>
      </c>
      <c r="D127" s="43"/>
      <c r="E127" s="43"/>
      <c r="F127" s="43"/>
      <c r="G127" s="50"/>
    </row>
    <row r="128" spans="1:7" ht="15" hidden="1">
      <c r="A128" s="74"/>
      <c r="B128" s="74"/>
      <c r="C128" s="2" t="s">
        <v>8</v>
      </c>
      <c r="D128" s="43">
        <v>0</v>
      </c>
      <c r="E128" s="43"/>
      <c r="F128" s="43">
        <v>0</v>
      </c>
      <c r="G128" s="50"/>
    </row>
    <row r="129" spans="1:7" ht="15" hidden="1">
      <c r="A129" s="74"/>
      <c r="B129" s="74"/>
      <c r="C129" s="2" t="s">
        <v>28</v>
      </c>
      <c r="D129" s="43">
        <v>0</v>
      </c>
      <c r="E129" s="43"/>
      <c r="F129" s="43">
        <v>0</v>
      </c>
      <c r="G129" s="50"/>
    </row>
    <row r="130" spans="1:7" ht="30" hidden="1">
      <c r="A130" s="74"/>
      <c r="B130" s="74"/>
      <c r="C130" s="2" t="s">
        <v>32</v>
      </c>
      <c r="D130" s="43">
        <v>0</v>
      </c>
      <c r="E130" s="43"/>
      <c r="F130" s="43">
        <v>0</v>
      </c>
      <c r="G130" s="50"/>
    </row>
    <row r="131" spans="1:7" ht="15" hidden="1">
      <c r="A131" s="75"/>
      <c r="B131" s="75"/>
      <c r="C131" s="2" t="s">
        <v>30</v>
      </c>
      <c r="D131" s="43">
        <v>0</v>
      </c>
      <c r="E131" s="43"/>
      <c r="F131" s="43">
        <v>0</v>
      </c>
      <c r="G131" s="50"/>
    </row>
    <row r="132" spans="1:7" s="25" customFormat="1" ht="14.25" customHeight="1" hidden="1">
      <c r="A132" s="59" t="s">
        <v>49</v>
      </c>
      <c r="B132" s="77" t="s">
        <v>94</v>
      </c>
      <c r="C132" s="23" t="s">
        <v>6</v>
      </c>
      <c r="D132" s="42">
        <f>SUM(D133:D137)</f>
        <v>1711587.9600000002</v>
      </c>
      <c r="E132" s="42"/>
      <c r="F132" s="42">
        <f>SUM(F133:F137)</f>
        <v>1528795.36</v>
      </c>
      <c r="G132" s="52">
        <f>F132/D132*100</f>
        <v>89.3202917833098</v>
      </c>
    </row>
    <row r="133" spans="1:7" s="25" customFormat="1" ht="14.25" hidden="1">
      <c r="A133" s="60"/>
      <c r="B133" s="78"/>
      <c r="C133" s="23" t="s">
        <v>7</v>
      </c>
      <c r="D133" s="42">
        <f>D139+D145+D151</f>
        <v>464225.4</v>
      </c>
      <c r="E133" s="42"/>
      <c r="F133" s="42">
        <f>F139+F145+F151</f>
        <v>392477.69</v>
      </c>
      <c r="G133" s="52">
        <f>F133/D133*100</f>
        <v>84.54463930668162</v>
      </c>
    </row>
    <row r="134" spans="1:7" s="25" customFormat="1" ht="16.5" customHeight="1" hidden="1">
      <c r="A134" s="60"/>
      <c r="B134" s="78"/>
      <c r="C134" s="23" t="s">
        <v>8</v>
      </c>
      <c r="D134" s="42">
        <f>D140+D146+D152</f>
        <v>1000414.26</v>
      </c>
      <c r="E134" s="42"/>
      <c r="F134" s="42">
        <f>F140+F146+F152</f>
        <v>900592.87</v>
      </c>
      <c r="G134" s="52">
        <f>F134/D134*100</f>
        <v>90.02199448856317</v>
      </c>
    </row>
    <row r="135" spans="1:7" s="25" customFormat="1" ht="14.25" hidden="1">
      <c r="A135" s="60"/>
      <c r="B135" s="78"/>
      <c r="C135" s="23" t="s">
        <v>28</v>
      </c>
      <c r="D135" s="42">
        <f>D141+D147+D153</f>
        <v>42033.2</v>
      </c>
      <c r="E135" s="42"/>
      <c r="F135" s="42">
        <f>F141+F147+F153</f>
        <v>30809.7</v>
      </c>
      <c r="G135" s="52">
        <f>F135/D135*100</f>
        <v>73.29848786197579</v>
      </c>
    </row>
    <row r="136" spans="1:7" s="25" customFormat="1" ht="28.5" hidden="1">
      <c r="A136" s="60"/>
      <c r="B136" s="78"/>
      <c r="C136" s="23" t="s">
        <v>32</v>
      </c>
      <c r="D136" s="42">
        <f>D142+D148+D154</f>
        <v>0</v>
      </c>
      <c r="E136" s="42"/>
      <c r="F136" s="42">
        <f>F142+F148+F154</f>
        <v>0</v>
      </c>
      <c r="G136" s="52">
        <v>0</v>
      </c>
    </row>
    <row r="137" spans="1:7" s="25" customFormat="1" ht="14.25" hidden="1">
      <c r="A137" s="61"/>
      <c r="B137" s="79"/>
      <c r="C137" s="23" t="s">
        <v>30</v>
      </c>
      <c r="D137" s="42">
        <f>D143+D149+D155</f>
        <v>204915.1</v>
      </c>
      <c r="E137" s="42"/>
      <c r="F137" s="42">
        <f>F143+F149+F155</f>
        <v>204915.1</v>
      </c>
      <c r="G137" s="52">
        <f>F137/D137*100</f>
        <v>100</v>
      </c>
    </row>
    <row r="138" spans="1:7" ht="15" customHeight="1" hidden="1">
      <c r="A138" s="73" t="s">
        <v>37</v>
      </c>
      <c r="B138" s="73" t="s">
        <v>122</v>
      </c>
      <c r="C138" s="14" t="s">
        <v>6</v>
      </c>
      <c r="D138" s="43">
        <f>SUM(D139:D143)</f>
        <v>864813.26</v>
      </c>
      <c r="E138" s="43"/>
      <c r="F138" s="43">
        <f>SUM(F139:F143)</f>
        <v>685918.33</v>
      </c>
      <c r="G138" s="50"/>
    </row>
    <row r="139" spans="1:7" ht="15" hidden="1">
      <c r="A139" s="74"/>
      <c r="B139" s="74"/>
      <c r="C139" s="10" t="s">
        <v>7</v>
      </c>
      <c r="D139" s="43">
        <v>395429.9</v>
      </c>
      <c r="E139" s="43"/>
      <c r="F139" s="43">
        <v>324821.29</v>
      </c>
      <c r="G139" s="50"/>
    </row>
    <row r="140" spans="1:7" ht="15" hidden="1">
      <c r="A140" s="74"/>
      <c r="B140" s="74"/>
      <c r="C140" s="10" t="s">
        <v>8</v>
      </c>
      <c r="D140" s="43">
        <v>427350.16</v>
      </c>
      <c r="E140" s="43"/>
      <c r="F140" s="43">
        <v>330287.34</v>
      </c>
      <c r="G140" s="50"/>
    </row>
    <row r="141" spans="1:7" ht="15" hidden="1">
      <c r="A141" s="74"/>
      <c r="B141" s="74"/>
      <c r="C141" s="10" t="s">
        <v>28</v>
      </c>
      <c r="D141" s="43">
        <v>42033.2</v>
      </c>
      <c r="E141" s="43"/>
      <c r="F141" s="43">
        <v>30809.7</v>
      </c>
      <c r="G141" s="50"/>
    </row>
    <row r="142" spans="1:7" ht="30" hidden="1">
      <c r="A142" s="74"/>
      <c r="B142" s="74"/>
      <c r="C142" s="10" t="s">
        <v>32</v>
      </c>
      <c r="D142" s="43">
        <v>0</v>
      </c>
      <c r="E142" s="43"/>
      <c r="F142" s="43">
        <v>0</v>
      </c>
      <c r="G142" s="50"/>
    </row>
    <row r="143" spans="1:7" ht="15" hidden="1">
      <c r="A143" s="75"/>
      <c r="B143" s="75"/>
      <c r="C143" s="10" t="s">
        <v>30</v>
      </c>
      <c r="D143" s="43">
        <v>0</v>
      </c>
      <c r="E143" s="43"/>
      <c r="F143" s="43">
        <v>0</v>
      </c>
      <c r="G143" s="50"/>
    </row>
    <row r="144" spans="1:7" ht="15" customHeight="1" hidden="1">
      <c r="A144" s="73" t="s">
        <v>33</v>
      </c>
      <c r="B144" s="73" t="s">
        <v>123</v>
      </c>
      <c r="C144" s="36" t="s">
        <v>6</v>
      </c>
      <c r="D144" s="43">
        <f>SUM(D145:D149)</f>
        <v>816668</v>
      </c>
      <c r="E144" s="43"/>
      <c r="F144" s="43">
        <f>SUM(F145:F149)</f>
        <v>813373.73</v>
      </c>
      <c r="G144" s="50"/>
    </row>
    <row r="145" spans="1:7" ht="15" hidden="1">
      <c r="A145" s="74"/>
      <c r="B145" s="74"/>
      <c r="C145" s="10" t="s">
        <v>7</v>
      </c>
      <c r="D145" s="43">
        <v>67719.8</v>
      </c>
      <c r="E145" s="43"/>
      <c r="F145" s="43">
        <v>66580.7</v>
      </c>
      <c r="G145" s="50"/>
    </row>
    <row r="146" spans="1:7" ht="15" hidden="1">
      <c r="A146" s="74"/>
      <c r="B146" s="74"/>
      <c r="C146" s="10" t="s">
        <v>8</v>
      </c>
      <c r="D146" s="43">
        <v>544033.1</v>
      </c>
      <c r="E146" s="43"/>
      <c r="F146" s="43">
        <v>541877.93</v>
      </c>
      <c r="G146" s="50"/>
    </row>
    <row r="147" spans="1:7" ht="15" hidden="1">
      <c r="A147" s="74"/>
      <c r="B147" s="74"/>
      <c r="C147" s="10" t="s">
        <v>28</v>
      </c>
      <c r="D147" s="43">
        <v>0</v>
      </c>
      <c r="E147" s="43"/>
      <c r="F147" s="43">
        <v>0</v>
      </c>
      <c r="G147" s="50"/>
    </row>
    <row r="148" spans="1:7" ht="30" hidden="1">
      <c r="A148" s="74"/>
      <c r="B148" s="74"/>
      <c r="C148" s="10" t="s">
        <v>32</v>
      </c>
      <c r="D148" s="43">
        <v>0</v>
      </c>
      <c r="E148" s="43"/>
      <c r="F148" s="43">
        <v>0</v>
      </c>
      <c r="G148" s="50"/>
    </row>
    <row r="149" spans="1:7" ht="15" hidden="1">
      <c r="A149" s="75"/>
      <c r="B149" s="75"/>
      <c r="C149" s="10" t="s">
        <v>30</v>
      </c>
      <c r="D149" s="43">
        <v>204915.1</v>
      </c>
      <c r="E149" s="43"/>
      <c r="F149" s="43">
        <v>204915.1</v>
      </c>
      <c r="G149" s="50"/>
    </row>
    <row r="150" spans="1:7" ht="15" customHeight="1" hidden="1">
      <c r="A150" s="73" t="s">
        <v>42</v>
      </c>
      <c r="B150" s="73" t="s">
        <v>124</v>
      </c>
      <c r="C150" s="36" t="s">
        <v>6</v>
      </c>
      <c r="D150" s="43">
        <f>SUM(D151:D155)</f>
        <v>30106.7</v>
      </c>
      <c r="E150" s="43"/>
      <c r="F150" s="43">
        <f>SUM(F151:F155)</f>
        <v>29503.3</v>
      </c>
      <c r="G150" s="50"/>
    </row>
    <row r="151" spans="1:7" ht="15" hidden="1">
      <c r="A151" s="74"/>
      <c r="B151" s="74"/>
      <c r="C151" s="10" t="s">
        <v>7</v>
      </c>
      <c r="D151" s="43">
        <v>1075.7</v>
      </c>
      <c r="E151" s="43"/>
      <c r="F151" s="43">
        <v>1075.7</v>
      </c>
      <c r="G151" s="50"/>
    </row>
    <row r="152" spans="1:7" ht="15" customHeight="1" hidden="1">
      <c r="A152" s="74"/>
      <c r="B152" s="74"/>
      <c r="C152" s="10" t="s">
        <v>8</v>
      </c>
      <c r="D152" s="43">
        <v>29031</v>
      </c>
      <c r="E152" s="43"/>
      <c r="F152" s="43">
        <v>28427.6</v>
      </c>
      <c r="G152" s="50"/>
    </row>
    <row r="153" spans="1:7" ht="15" hidden="1">
      <c r="A153" s="74"/>
      <c r="B153" s="74"/>
      <c r="C153" s="10" t="s">
        <v>28</v>
      </c>
      <c r="D153" s="43">
        <v>0</v>
      </c>
      <c r="E153" s="43"/>
      <c r="F153" s="43">
        <v>0</v>
      </c>
      <c r="G153" s="50"/>
    </row>
    <row r="154" spans="1:7" ht="30" hidden="1">
      <c r="A154" s="74"/>
      <c r="B154" s="74"/>
      <c r="C154" s="10" t="s">
        <v>32</v>
      </c>
      <c r="D154" s="43">
        <v>0</v>
      </c>
      <c r="E154" s="43"/>
      <c r="F154" s="43"/>
      <c r="G154" s="50"/>
    </row>
    <row r="155" spans="1:7" ht="15" hidden="1">
      <c r="A155" s="75"/>
      <c r="B155" s="75"/>
      <c r="C155" s="10" t="s">
        <v>30</v>
      </c>
      <c r="D155" s="43">
        <v>0</v>
      </c>
      <c r="E155" s="43"/>
      <c r="F155" s="43">
        <v>0</v>
      </c>
      <c r="G155" s="50"/>
    </row>
    <row r="156" spans="1:7" s="25" customFormat="1" ht="14.25" customHeight="1" hidden="1">
      <c r="A156" s="59" t="s">
        <v>49</v>
      </c>
      <c r="B156" s="77" t="s">
        <v>38</v>
      </c>
      <c r="C156" s="23" t="s">
        <v>6</v>
      </c>
      <c r="D156" s="42">
        <f>D157+D158+D159+D160+D161</f>
        <v>1249858.38</v>
      </c>
      <c r="E156" s="42"/>
      <c r="F156" s="42">
        <f>F157+F158+F159+F160+F161</f>
        <v>1253957.5</v>
      </c>
      <c r="G156" s="52">
        <f aca="true" t="shared" si="1" ref="G156:G161">F156/D156*100</f>
        <v>100.32796675732175</v>
      </c>
    </row>
    <row r="157" spans="1:7" s="25" customFormat="1" ht="14.25" hidden="1">
      <c r="A157" s="60"/>
      <c r="B157" s="78"/>
      <c r="C157" s="23" t="s">
        <v>7</v>
      </c>
      <c r="D157" s="42">
        <f aca="true" t="shared" si="2" ref="D157:F158">D163+D169+D175+D181</f>
        <v>472948.9</v>
      </c>
      <c r="E157" s="42"/>
      <c r="F157" s="42">
        <f t="shared" si="2"/>
        <v>472939.06</v>
      </c>
      <c r="G157" s="52">
        <f t="shared" si="1"/>
        <v>99.99791943696242</v>
      </c>
    </row>
    <row r="158" spans="1:7" s="25" customFormat="1" ht="16.5" customHeight="1" hidden="1">
      <c r="A158" s="60"/>
      <c r="B158" s="78"/>
      <c r="C158" s="23" t="s">
        <v>8</v>
      </c>
      <c r="D158" s="42">
        <f t="shared" si="2"/>
        <v>275143.08</v>
      </c>
      <c r="E158" s="42"/>
      <c r="F158" s="42">
        <f t="shared" si="2"/>
        <v>274279.14</v>
      </c>
      <c r="G158" s="52">
        <f t="shared" si="1"/>
        <v>99.68600336959229</v>
      </c>
    </row>
    <row r="159" spans="1:7" s="25" customFormat="1" ht="14.25" hidden="1">
      <c r="A159" s="60"/>
      <c r="B159" s="78"/>
      <c r="C159" s="23" t="s">
        <v>28</v>
      </c>
      <c r="D159" s="42">
        <f>D165+D171+D177</f>
        <v>2000</v>
      </c>
      <c r="E159" s="42"/>
      <c r="F159" s="42">
        <f>F165+F171+F177</f>
        <v>8828.6</v>
      </c>
      <c r="G159" s="52">
        <f t="shared" si="1"/>
        <v>441.43</v>
      </c>
    </row>
    <row r="160" spans="1:7" s="25" customFormat="1" ht="42.75" hidden="1">
      <c r="A160" s="60"/>
      <c r="B160" s="78"/>
      <c r="C160" s="23" t="s">
        <v>39</v>
      </c>
      <c r="D160" s="42">
        <f>D172</f>
        <v>488114.9</v>
      </c>
      <c r="E160" s="42"/>
      <c r="F160" s="42">
        <v>478221.2</v>
      </c>
      <c r="G160" s="52">
        <f t="shared" si="1"/>
        <v>97.97307969906267</v>
      </c>
    </row>
    <row r="161" spans="1:7" s="25" customFormat="1" ht="14.25" hidden="1">
      <c r="A161" s="61"/>
      <c r="B161" s="79"/>
      <c r="C161" s="23" t="s">
        <v>30</v>
      </c>
      <c r="D161" s="42">
        <f>D167+D173+D179</f>
        <v>11651.5</v>
      </c>
      <c r="E161" s="42"/>
      <c r="F161" s="42">
        <f>F167+F173+F179</f>
        <v>19689.5</v>
      </c>
      <c r="G161" s="52">
        <f t="shared" si="1"/>
        <v>168.9868257305926</v>
      </c>
    </row>
    <row r="162" spans="1:7" ht="15" hidden="1">
      <c r="A162" s="73" t="s">
        <v>37</v>
      </c>
      <c r="B162" s="73" t="s">
        <v>125</v>
      </c>
      <c r="C162" s="2" t="s">
        <v>6</v>
      </c>
      <c r="D162" s="43">
        <f>D163+D164+D165+D166+D167</f>
        <v>531455.76</v>
      </c>
      <c r="E162" s="43"/>
      <c r="F162" s="43">
        <f>F163+F164+F165+F166+F167</f>
        <v>546087.42</v>
      </c>
      <c r="G162" s="50"/>
    </row>
    <row r="163" spans="1:7" ht="15" hidden="1">
      <c r="A163" s="74"/>
      <c r="B163" s="74"/>
      <c r="C163" s="2" t="s">
        <v>7</v>
      </c>
      <c r="D163" s="43">
        <v>470436.9</v>
      </c>
      <c r="E163" s="43"/>
      <c r="F163" s="43">
        <v>470427.06</v>
      </c>
      <c r="G163" s="50"/>
    </row>
    <row r="164" spans="1:7" ht="15" hidden="1">
      <c r="A164" s="74"/>
      <c r="B164" s="74"/>
      <c r="C164" s="2" t="s">
        <v>8</v>
      </c>
      <c r="D164" s="43">
        <v>50899.36</v>
      </c>
      <c r="E164" s="43"/>
      <c r="F164" s="43">
        <v>50591.76</v>
      </c>
      <c r="G164" s="50"/>
    </row>
    <row r="165" spans="1:7" ht="15" hidden="1">
      <c r="A165" s="74"/>
      <c r="B165" s="74"/>
      <c r="C165" s="2" t="s">
        <v>28</v>
      </c>
      <c r="D165" s="43">
        <v>2000</v>
      </c>
      <c r="E165" s="43"/>
      <c r="F165" s="43">
        <v>8828.6</v>
      </c>
      <c r="G165" s="50"/>
    </row>
    <row r="166" spans="1:6" ht="45" hidden="1">
      <c r="A166" s="74"/>
      <c r="B166" s="74"/>
      <c r="C166" s="2" t="s">
        <v>39</v>
      </c>
      <c r="D166" s="43">
        <v>0</v>
      </c>
      <c r="E166" s="43"/>
      <c r="F166" s="43">
        <v>0</v>
      </c>
    </row>
    <row r="167" spans="1:6" ht="15" hidden="1">
      <c r="A167" s="75"/>
      <c r="B167" s="75"/>
      <c r="C167" s="2" t="s">
        <v>30</v>
      </c>
      <c r="D167" s="43">
        <v>8119.5</v>
      </c>
      <c r="E167" s="43"/>
      <c r="F167" s="43">
        <v>16240</v>
      </c>
    </row>
    <row r="168" spans="1:6" ht="15" hidden="1">
      <c r="A168" s="73" t="s">
        <v>13</v>
      </c>
      <c r="B168" s="73" t="s">
        <v>126</v>
      </c>
      <c r="C168" s="2" t="s">
        <v>6</v>
      </c>
      <c r="D168" s="43">
        <f>D169+D170+D171+D172+D173</f>
        <v>495085.60000000003</v>
      </c>
      <c r="E168" s="43"/>
      <c r="F168" s="43">
        <f>F169+F170+F171+F172+F173</f>
        <v>6705.74</v>
      </c>
    </row>
    <row r="169" spans="1:6" ht="15" hidden="1">
      <c r="A169" s="74"/>
      <c r="B169" s="74"/>
      <c r="C169" s="2" t="s">
        <v>7</v>
      </c>
      <c r="D169" s="43">
        <v>0</v>
      </c>
      <c r="E169" s="43"/>
      <c r="F169" s="43">
        <v>0</v>
      </c>
    </row>
    <row r="170" spans="1:6" ht="15" hidden="1">
      <c r="A170" s="74"/>
      <c r="B170" s="74"/>
      <c r="C170" s="2" t="s">
        <v>8</v>
      </c>
      <c r="D170" s="43">
        <v>3438.7</v>
      </c>
      <c r="E170" s="43"/>
      <c r="F170" s="43">
        <v>3256.24</v>
      </c>
    </row>
    <row r="171" spans="1:6" ht="15" hidden="1">
      <c r="A171" s="74"/>
      <c r="B171" s="74"/>
      <c r="C171" s="2" t="s">
        <v>28</v>
      </c>
      <c r="D171" s="43">
        <v>0</v>
      </c>
      <c r="E171" s="43"/>
      <c r="F171" s="43">
        <v>0</v>
      </c>
    </row>
    <row r="172" spans="1:6" ht="45" hidden="1">
      <c r="A172" s="74"/>
      <c r="B172" s="74"/>
      <c r="C172" s="2" t="s">
        <v>39</v>
      </c>
      <c r="D172" s="43">
        <v>488114.9</v>
      </c>
      <c r="E172" s="43"/>
      <c r="F172" s="43">
        <v>0</v>
      </c>
    </row>
    <row r="173" spans="1:6" ht="15" hidden="1">
      <c r="A173" s="75"/>
      <c r="B173" s="75"/>
      <c r="C173" s="2" t="s">
        <v>30</v>
      </c>
      <c r="D173" s="43">
        <v>3532</v>
      </c>
      <c r="E173" s="43"/>
      <c r="F173" s="43">
        <v>3449.5</v>
      </c>
    </row>
    <row r="174" spans="1:6" ht="15" hidden="1">
      <c r="A174" s="73" t="s">
        <v>34</v>
      </c>
      <c r="B174" s="73" t="s">
        <v>127</v>
      </c>
      <c r="C174" s="2" t="s">
        <v>6</v>
      </c>
      <c r="D174" s="43">
        <f>D175+D176+D177+D178+D179</f>
        <v>619.42</v>
      </c>
      <c r="E174" s="43"/>
      <c r="F174" s="43">
        <f>F175+F176+F177+F178+F179</f>
        <v>523.54</v>
      </c>
    </row>
    <row r="175" spans="1:6" ht="15" hidden="1">
      <c r="A175" s="74"/>
      <c r="B175" s="74"/>
      <c r="C175" s="2" t="s">
        <v>7</v>
      </c>
      <c r="D175" s="43">
        <v>0</v>
      </c>
      <c r="E175" s="43"/>
      <c r="F175" s="43">
        <v>0</v>
      </c>
    </row>
    <row r="176" spans="1:6" ht="15" hidden="1">
      <c r="A176" s="74"/>
      <c r="B176" s="74"/>
      <c r="C176" s="2" t="s">
        <v>8</v>
      </c>
      <c r="D176" s="43">
        <v>619.42</v>
      </c>
      <c r="E176" s="43"/>
      <c r="F176" s="43">
        <v>523.54</v>
      </c>
    </row>
    <row r="177" spans="1:6" ht="15" hidden="1">
      <c r="A177" s="74"/>
      <c r="B177" s="74"/>
      <c r="C177" s="2" t="s">
        <v>28</v>
      </c>
      <c r="D177" s="43">
        <v>0</v>
      </c>
      <c r="E177" s="43"/>
      <c r="F177" s="43">
        <v>0</v>
      </c>
    </row>
    <row r="178" spans="1:6" ht="45" hidden="1">
      <c r="A178" s="74"/>
      <c r="B178" s="74"/>
      <c r="C178" s="2" t="s">
        <v>39</v>
      </c>
      <c r="D178" s="43">
        <v>0</v>
      </c>
      <c r="E178" s="43"/>
      <c r="F178" s="43">
        <v>0</v>
      </c>
    </row>
    <row r="179" spans="1:6" ht="15" hidden="1">
      <c r="A179" s="75"/>
      <c r="B179" s="75"/>
      <c r="C179" s="2" t="s">
        <v>30</v>
      </c>
      <c r="D179" s="43">
        <v>0</v>
      </c>
      <c r="E179" s="43"/>
      <c r="F179" s="43">
        <v>0</v>
      </c>
    </row>
    <row r="180" spans="1:6" ht="15" hidden="1">
      <c r="A180" s="83" t="s">
        <v>16</v>
      </c>
      <c r="B180" s="83" t="s">
        <v>48</v>
      </c>
      <c r="C180" s="2" t="s">
        <v>6</v>
      </c>
      <c r="D180" s="43">
        <f>D181+D182</f>
        <v>222697.6</v>
      </c>
      <c r="E180" s="43"/>
      <c r="F180" s="43">
        <f>F181+F182</f>
        <v>222419.6</v>
      </c>
    </row>
    <row r="181" spans="1:6" ht="15" hidden="1">
      <c r="A181" s="83"/>
      <c r="B181" s="83"/>
      <c r="C181" s="2" t="s">
        <v>7</v>
      </c>
      <c r="D181" s="43">
        <v>2512</v>
      </c>
      <c r="E181" s="43"/>
      <c r="F181" s="43">
        <v>2512</v>
      </c>
    </row>
    <row r="182" spans="1:6" ht="15" hidden="1">
      <c r="A182" s="83"/>
      <c r="B182" s="83"/>
      <c r="C182" s="2" t="s">
        <v>8</v>
      </c>
      <c r="D182" s="43">
        <v>220185.6</v>
      </c>
      <c r="E182" s="43"/>
      <c r="F182" s="43">
        <v>219907.6</v>
      </c>
    </row>
    <row r="183" spans="1:7" s="25" customFormat="1" ht="14.25" customHeight="1" hidden="1">
      <c r="A183" s="59" t="s">
        <v>49</v>
      </c>
      <c r="B183" s="77" t="s">
        <v>95</v>
      </c>
      <c r="C183" s="24" t="s">
        <v>6</v>
      </c>
      <c r="D183" s="44">
        <f>SUM(D184:D188)</f>
        <v>20945605.838919997</v>
      </c>
      <c r="E183" s="44"/>
      <c r="F183" s="44">
        <f>SUM(F184:F188)</f>
        <v>20742595.627499998</v>
      </c>
      <c r="G183" s="53">
        <f>F183/D183*100</f>
        <v>99.03077422070659</v>
      </c>
    </row>
    <row r="184" spans="1:7" s="25" customFormat="1" ht="14.25" hidden="1">
      <c r="A184" s="60"/>
      <c r="B184" s="78"/>
      <c r="C184" s="23" t="s">
        <v>7</v>
      </c>
      <c r="D184" s="44">
        <f aca="true" t="shared" si="3" ref="D184:F185">D190+D196+D202+D208+D214+D220+D226</f>
        <v>3176824.5</v>
      </c>
      <c r="E184" s="44"/>
      <c r="F184" s="44">
        <f t="shared" si="3"/>
        <v>2776781.5596000003</v>
      </c>
      <c r="G184" s="53">
        <f>F184/D184*100</f>
        <v>87.40745859898777</v>
      </c>
    </row>
    <row r="185" spans="1:7" s="25" customFormat="1" ht="28.5" hidden="1">
      <c r="A185" s="60"/>
      <c r="B185" s="78"/>
      <c r="C185" s="23" t="s">
        <v>8</v>
      </c>
      <c r="D185" s="44">
        <f t="shared" si="3"/>
        <v>17125303.53892</v>
      </c>
      <c r="E185" s="44"/>
      <c r="F185" s="44">
        <f t="shared" si="3"/>
        <v>17265938.1679</v>
      </c>
      <c r="G185" s="53">
        <f>F185/D185*100</f>
        <v>100.82120955497452</v>
      </c>
    </row>
    <row r="186" spans="1:7" s="25" customFormat="1" ht="14.25" hidden="1">
      <c r="A186" s="60"/>
      <c r="B186" s="78"/>
      <c r="C186" s="23" t="s">
        <v>28</v>
      </c>
      <c r="D186" s="44">
        <f>D192+D198+D204+D210+D216+D222+D228</f>
        <v>511422.89999999997</v>
      </c>
      <c r="E186" s="44"/>
      <c r="F186" s="44">
        <f>F192+F198+F204+F210+F216+F222+F228</f>
        <v>567821</v>
      </c>
      <c r="G186" s="53">
        <f>F186/D186*100</f>
        <v>111.0276837427499</v>
      </c>
    </row>
    <row r="187" spans="1:7" s="25" customFormat="1" ht="28.5" hidden="1">
      <c r="A187" s="60"/>
      <c r="B187" s="78"/>
      <c r="C187" s="23" t="s">
        <v>32</v>
      </c>
      <c r="D187" s="44">
        <f>D193+D199+D205+D211+D217+D223+D229</f>
        <v>0</v>
      </c>
      <c r="E187" s="44"/>
      <c r="F187" s="44">
        <f>F193+F199+F205+F211+F217+F223+F229</f>
        <v>0</v>
      </c>
      <c r="G187" s="53">
        <v>0</v>
      </c>
    </row>
    <row r="188" spans="1:7" s="25" customFormat="1" ht="14.25" hidden="1">
      <c r="A188" s="61"/>
      <c r="B188" s="79"/>
      <c r="C188" s="23" t="s">
        <v>30</v>
      </c>
      <c r="D188" s="44">
        <f>D194+D200+D206+D212+D218+D224+D230</f>
        <v>132054.9</v>
      </c>
      <c r="E188" s="44"/>
      <c r="F188" s="44">
        <f>F194+F200+F206+F212+F218+F224+F230</f>
        <v>132054.9</v>
      </c>
      <c r="G188" s="53">
        <f>F188/D188*100</f>
        <v>100</v>
      </c>
    </row>
    <row r="189" spans="1:6" ht="15" hidden="1">
      <c r="A189" s="80" t="s">
        <v>37</v>
      </c>
      <c r="B189" s="80" t="s">
        <v>40</v>
      </c>
      <c r="C189" s="6" t="s">
        <v>6</v>
      </c>
      <c r="D189" s="43">
        <f>SUM(D190:D194)</f>
        <v>19842536.1</v>
      </c>
      <c r="E189" s="43"/>
      <c r="F189" s="43">
        <f>SUM(F190:F194)</f>
        <v>19780200.89286</v>
      </c>
    </row>
    <row r="190" spans="1:6" ht="15" hidden="1">
      <c r="A190" s="81"/>
      <c r="B190" s="81"/>
      <c r="C190" s="3" t="s">
        <v>7</v>
      </c>
      <c r="D190" s="43">
        <v>2421946.1</v>
      </c>
      <c r="E190" s="43"/>
      <c r="F190" s="43">
        <v>2214827.6996</v>
      </c>
    </row>
    <row r="191" spans="1:6" ht="15" hidden="1">
      <c r="A191" s="81"/>
      <c r="B191" s="81"/>
      <c r="C191" s="3" t="s">
        <v>8</v>
      </c>
      <c r="D191" s="43">
        <v>16892941</v>
      </c>
      <c r="E191" s="43"/>
      <c r="F191" s="43">
        <v>17037724.19326</v>
      </c>
    </row>
    <row r="192" spans="1:6" ht="15" hidden="1">
      <c r="A192" s="81"/>
      <c r="B192" s="81"/>
      <c r="C192" s="3" t="s">
        <v>28</v>
      </c>
      <c r="D192" s="43">
        <v>503569.3</v>
      </c>
      <c r="E192" s="43"/>
      <c r="F192" s="43">
        <v>503569.3</v>
      </c>
    </row>
    <row r="193" spans="1:6" ht="30" hidden="1">
      <c r="A193" s="81"/>
      <c r="B193" s="81"/>
      <c r="C193" s="3" t="s">
        <v>32</v>
      </c>
      <c r="D193" s="43">
        <v>0</v>
      </c>
      <c r="E193" s="43"/>
      <c r="F193" s="43">
        <v>0</v>
      </c>
    </row>
    <row r="194" spans="1:6" ht="15" hidden="1">
      <c r="A194" s="82"/>
      <c r="B194" s="82"/>
      <c r="C194" s="3" t="s">
        <v>30</v>
      </c>
      <c r="D194" s="43">
        <v>24079.7</v>
      </c>
      <c r="E194" s="43"/>
      <c r="F194" s="43">
        <v>24079.7</v>
      </c>
    </row>
    <row r="195" spans="1:6" ht="15" hidden="1">
      <c r="A195" s="80" t="s">
        <v>33</v>
      </c>
      <c r="B195" s="80" t="s">
        <v>41</v>
      </c>
      <c r="C195" s="6" t="s">
        <v>6</v>
      </c>
      <c r="D195" s="43">
        <f>SUM(D196:D200)</f>
        <v>9245.47</v>
      </c>
      <c r="E195" s="43"/>
      <c r="F195" s="43">
        <f>SUM(F196:F200)</f>
        <v>8784.58582</v>
      </c>
    </row>
    <row r="196" spans="1:6" ht="15" hidden="1">
      <c r="A196" s="81"/>
      <c r="B196" s="81"/>
      <c r="C196" s="3" t="s">
        <v>7</v>
      </c>
      <c r="D196" s="43">
        <v>5769.9</v>
      </c>
      <c r="E196" s="43"/>
      <c r="F196" s="43">
        <v>5769.91</v>
      </c>
    </row>
    <row r="197" spans="1:6" ht="15" hidden="1">
      <c r="A197" s="81"/>
      <c r="B197" s="81"/>
      <c r="C197" s="3" t="s">
        <v>8</v>
      </c>
      <c r="D197" s="43">
        <v>3475.57</v>
      </c>
      <c r="E197" s="43"/>
      <c r="F197" s="43">
        <v>3014.67582</v>
      </c>
    </row>
    <row r="198" spans="1:6" ht="15" hidden="1">
      <c r="A198" s="81"/>
      <c r="B198" s="81"/>
      <c r="C198" s="3" t="s">
        <v>28</v>
      </c>
      <c r="D198" s="43">
        <v>0</v>
      </c>
      <c r="E198" s="43"/>
      <c r="F198" s="43">
        <v>0</v>
      </c>
    </row>
    <row r="199" spans="1:6" ht="30" hidden="1">
      <c r="A199" s="81"/>
      <c r="B199" s="81"/>
      <c r="C199" s="3" t="s">
        <v>32</v>
      </c>
      <c r="D199" s="43">
        <v>0</v>
      </c>
      <c r="E199" s="43"/>
      <c r="F199" s="43">
        <v>0</v>
      </c>
    </row>
    <row r="200" spans="1:6" ht="15" hidden="1">
      <c r="A200" s="82"/>
      <c r="B200" s="82"/>
      <c r="C200" s="3" t="s">
        <v>30</v>
      </c>
      <c r="D200" s="43">
        <v>0</v>
      </c>
      <c r="E200" s="43"/>
      <c r="F200" s="43">
        <v>0</v>
      </c>
    </row>
    <row r="201" spans="1:6" ht="15" hidden="1">
      <c r="A201" s="80" t="s">
        <v>42</v>
      </c>
      <c r="B201" s="80" t="s">
        <v>43</v>
      </c>
      <c r="C201" s="7" t="s">
        <v>6</v>
      </c>
      <c r="D201" s="43">
        <f>SUM(D202:D206)</f>
        <v>195509.21892</v>
      </c>
      <c r="E201" s="43"/>
      <c r="F201" s="43">
        <f>SUM(F202:F206)</f>
        <v>195509.21882</v>
      </c>
    </row>
    <row r="202" spans="1:6" ht="15" hidden="1">
      <c r="A202" s="81"/>
      <c r="B202" s="81"/>
      <c r="C202" s="4" t="s">
        <v>7</v>
      </c>
      <c r="D202" s="43">
        <v>20286.9</v>
      </c>
      <c r="E202" s="43"/>
      <c r="F202" s="43">
        <v>20286.9</v>
      </c>
    </row>
    <row r="203" spans="1:6" ht="15" hidden="1">
      <c r="A203" s="81"/>
      <c r="B203" s="81"/>
      <c r="C203" s="4" t="s">
        <v>8</v>
      </c>
      <c r="D203" s="43">
        <v>67247.11892</v>
      </c>
      <c r="E203" s="43"/>
      <c r="F203" s="43">
        <v>67247.11882</v>
      </c>
    </row>
    <row r="204" spans="1:6" ht="15" hidden="1">
      <c r="A204" s="81"/>
      <c r="B204" s="81"/>
      <c r="C204" s="5" t="s">
        <v>28</v>
      </c>
      <c r="D204" s="43">
        <v>0</v>
      </c>
      <c r="E204" s="43"/>
      <c r="F204" s="43">
        <v>0</v>
      </c>
    </row>
    <row r="205" spans="1:6" ht="30" hidden="1">
      <c r="A205" s="81"/>
      <c r="B205" s="81"/>
      <c r="C205" s="4" t="s">
        <v>32</v>
      </c>
      <c r="D205" s="43">
        <v>0</v>
      </c>
      <c r="E205" s="43"/>
      <c r="F205" s="43">
        <v>0</v>
      </c>
    </row>
    <row r="206" spans="1:6" ht="15" hidden="1">
      <c r="A206" s="82"/>
      <c r="B206" s="82"/>
      <c r="C206" s="4" t="s">
        <v>30</v>
      </c>
      <c r="D206" s="43">
        <v>107975.2</v>
      </c>
      <c r="E206" s="43"/>
      <c r="F206" s="43">
        <v>107975.2</v>
      </c>
    </row>
    <row r="207" spans="1:6" ht="15" hidden="1">
      <c r="A207" s="80" t="s">
        <v>44</v>
      </c>
      <c r="B207" s="80" t="s">
        <v>45</v>
      </c>
      <c r="C207" s="7" t="s">
        <v>6</v>
      </c>
      <c r="D207" s="43">
        <f>SUM(D208:D212)</f>
        <v>806233.95</v>
      </c>
      <c r="E207" s="43"/>
      <c r="F207" s="43">
        <f>SUM(F208:F212)</f>
        <v>666432.33</v>
      </c>
    </row>
    <row r="208" spans="1:6" ht="15" hidden="1">
      <c r="A208" s="81"/>
      <c r="B208" s="81"/>
      <c r="C208" s="4" t="s">
        <v>7</v>
      </c>
      <c r="D208" s="43">
        <v>717099.5</v>
      </c>
      <c r="E208" s="43"/>
      <c r="F208" s="43">
        <v>524174.95</v>
      </c>
    </row>
    <row r="209" spans="1:6" ht="15" hidden="1">
      <c r="A209" s="81"/>
      <c r="B209" s="81"/>
      <c r="C209" s="4" t="s">
        <v>8</v>
      </c>
      <c r="D209" s="43">
        <v>81280.85</v>
      </c>
      <c r="E209" s="43"/>
      <c r="F209" s="43">
        <v>78005.68</v>
      </c>
    </row>
    <row r="210" spans="1:6" ht="15" hidden="1">
      <c r="A210" s="81"/>
      <c r="B210" s="81"/>
      <c r="C210" s="8" t="s">
        <v>28</v>
      </c>
      <c r="D210" s="43">
        <v>7853.6</v>
      </c>
      <c r="E210" s="43"/>
      <c r="F210" s="43">
        <v>64251.7</v>
      </c>
    </row>
    <row r="211" spans="1:6" ht="30" hidden="1">
      <c r="A211" s="81"/>
      <c r="B211" s="81"/>
      <c r="C211" s="4" t="s">
        <v>32</v>
      </c>
      <c r="D211" s="43">
        <v>0</v>
      </c>
      <c r="E211" s="43"/>
      <c r="F211" s="43">
        <v>0</v>
      </c>
    </row>
    <row r="212" spans="1:6" ht="15" hidden="1">
      <c r="A212" s="82"/>
      <c r="B212" s="82"/>
      <c r="C212" s="4" t="s">
        <v>30</v>
      </c>
      <c r="D212" s="43">
        <v>0</v>
      </c>
      <c r="E212" s="43"/>
      <c r="F212" s="43">
        <v>0</v>
      </c>
    </row>
    <row r="213" spans="1:6" ht="15" hidden="1">
      <c r="A213" s="80" t="s">
        <v>18</v>
      </c>
      <c r="B213" s="80" t="s">
        <v>46</v>
      </c>
      <c r="C213" s="5" t="s">
        <v>6</v>
      </c>
      <c r="D213" s="43">
        <f>SUM(D214:D218)</f>
        <v>0</v>
      </c>
      <c r="E213" s="43"/>
      <c r="F213" s="43">
        <f>SUM(F214:F218)</f>
        <v>0</v>
      </c>
    </row>
    <row r="214" spans="1:6" ht="15" hidden="1">
      <c r="A214" s="81"/>
      <c r="B214" s="81"/>
      <c r="C214" s="5" t="s">
        <v>7</v>
      </c>
      <c r="D214" s="43">
        <v>0</v>
      </c>
      <c r="E214" s="43"/>
      <c r="F214" s="43">
        <v>0</v>
      </c>
    </row>
    <row r="215" spans="1:6" ht="15" hidden="1">
      <c r="A215" s="81"/>
      <c r="B215" s="81"/>
      <c r="C215" s="5" t="s">
        <v>8</v>
      </c>
      <c r="D215" s="43">
        <v>0</v>
      </c>
      <c r="E215" s="43"/>
      <c r="F215" s="43">
        <v>0</v>
      </c>
    </row>
    <row r="216" spans="1:6" ht="15" hidden="1">
      <c r="A216" s="81"/>
      <c r="B216" s="81"/>
      <c r="C216" s="5" t="s">
        <v>28</v>
      </c>
      <c r="D216" s="43">
        <v>0</v>
      </c>
      <c r="E216" s="43"/>
      <c r="F216" s="43">
        <v>0</v>
      </c>
    </row>
    <row r="217" spans="1:6" ht="30" hidden="1">
      <c r="A217" s="81"/>
      <c r="B217" s="81"/>
      <c r="C217" s="5" t="s">
        <v>32</v>
      </c>
      <c r="D217" s="43">
        <v>0</v>
      </c>
      <c r="E217" s="43"/>
      <c r="F217" s="43">
        <v>0</v>
      </c>
    </row>
    <row r="218" spans="1:6" ht="15" hidden="1">
      <c r="A218" s="82"/>
      <c r="B218" s="82"/>
      <c r="C218" s="5" t="s">
        <v>30</v>
      </c>
      <c r="D218" s="43">
        <v>0</v>
      </c>
      <c r="E218" s="43"/>
      <c r="F218" s="43">
        <v>0</v>
      </c>
    </row>
    <row r="219" spans="1:6" ht="15" hidden="1">
      <c r="A219" s="80" t="s">
        <v>20</v>
      </c>
      <c r="B219" s="80" t="s">
        <v>47</v>
      </c>
      <c r="C219" s="5" t="s">
        <v>6</v>
      </c>
      <c r="D219" s="43">
        <f>SUM(D220:D224)</f>
        <v>5652.1</v>
      </c>
      <c r="E219" s="43"/>
      <c r="F219" s="43">
        <f>SUM(F220:F224)</f>
        <v>5652.1</v>
      </c>
    </row>
    <row r="220" spans="1:6" ht="15" hidden="1">
      <c r="A220" s="81"/>
      <c r="B220" s="81"/>
      <c r="C220" s="5" t="s">
        <v>7</v>
      </c>
      <c r="D220" s="43">
        <v>0</v>
      </c>
      <c r="E220" s="43"/>
      <c r="F220" s="43">
        <v>0</v>
      </c>
    </row>
    <row r="221" spans="1:6" ht="15" hidden="1">
      <c r="A221" s="81"/>
      <c r="B221" s="81"/>
      <c r="C221" s="4" t="s">
        <v>8</v>
      </c>
      <c r="D221" s="43">
        <v>5652.1</v>
      </c>
      <c r="E221" s="43"/>
      <c r="F221" s="43">
        <v>5652.1</v>
      </c>
    </row>
    <row r="222" spans="1:6" ht="15" hidden="1">
      <c r="A222" s="81"/>
      <c r="B222" s="81"/>
      <c r="C222" s="5" t="s">
        <v>28</v>
      </c>
      <c r="D222" s="43">
        <v>0</v>
      </c>
      <c r="E222" s="43"/>
      <c r="F222" s="43">
        <v>0</v>
      </c>
    </row>
    <row r="223" spans="1:6" ht="30" hidden="1">
      <c r="A223" s="81"/>
      <c r="B223" s="81"/>
      <c r="C223" s="5" t="s">
        <v>32</v>
      </c>
      <c r="D223" s="43">
        <v>0</v>
      </c>
      <c r="E223" s="43"/>
      <c r="F223" s="43">
        <v>0</v>
      </c>
    </row>
    <row r="224" spans="1:6" ht="15" hidden="1">
      <c r="A224" s="82"/>
      <c r="B224" s="82"/>
      <c r="C224" s="5" t="s">
        <v>30</v>
      </c>
      <c r="D224" s="43">
        <v>0</v>
      </c>
      <c r="E224" s="43"/>
      <c r="F224" s="43">
        <v>0</v>
      </c>
    </row>
    <row r="225" spans="1:6" ht="15" hidden="1">
      <c r="A225" s="80" t="s">
        <v>89</v>
      </c>
      <c r="B225" s="80" t="s">
        <v>48</v>
      </c>
      <c r="C225" s="5" t="s">
        <v>6</v>
      </c>
      <c r="D225" s="43">
        <f>SUM(D226:D230)</f>
        <v>86429</v>
      </c>
      <c r="E225" s="43"/>
      <c r="F225" s="43">
        <f>SUM(F226:F230)</f>
        <v>86016.5</v>
      </c>
    </row>
    <row r="226" spans="1:6" ht="15" hidden="1">
      <c r="A226" s="81"/>
      <c r="B226" s="81"/>
      <c r="C226" s="5" t="s">
        <v>7</v>
      </c>
      <c r="D226" s="43">
        <v>11722.1</v>
      </c>
      <c r="E226" s="43"/>
      <c r="F226" s="43">
        <v>11722.1</v>
      </c>
    </row>
    <row r="227" spans="1:6" ht="15" hidden="1">
      <c r="A227" s="81"/>
      <c r="B227" s="81"/>
      <c r="C227" s="5" t="s">
        <v>175</v>
      </c>
      <c r="D227" s="43">
        <v>74706.9</v>
      </c>
      <c r="E227" s="43"/>
      <c r="F227" s="43">
        <v>74294.4</v>
      </c>
    </row>
    <row r="228" spans="1:6" ht="15" hidden="1">
      <c r="A228" s="81"/>
      <c r="B228" s="81"/>
      <c r="C228" s="5" t="s">
        <v>28</v>
      </c>
      <c r="D228" s="43">
        <v>0</v>
      </c>
      <c r="E228" s="43"/>
      <c r="F228" s="43">
        <v>0</v>
      </c>
    </row>
    <row r="229" spans="1:6" ht="30" hidden="1">
      <c r="A229" s="81"/>
      <c r="B229" s="81"/>
      <c r="C229" s="5" t="s">
        <v>32</v>
      </c>
      <c r="D229" s="43">
        <v>0</v>
      </c>
      <c r="E229" s="43"/>
      <c r="F229" s="43">
        <v>0</v>
      </c>
    </row>
    <row r="230" spans="1:6" ht="15" hidden="1">
      <c r="A230" s="82"/>
      <c r="B230" s="82"/>
      <c r="C230" s="4" t="s">
        <v>30</v>
      </c>
      <c r="D230" s="43">
        <v>0</v>
      </c>
      <c r="E230" s="43"/>
      <c r="F230" s="43">
        <v>0</v>
      </c>
    </row>
    <row r="231" spans="1:7" s="25" customFormat="1" ht="15" customHeight="1" hidden="1">
      <c r="A231" s="59" t="s">
        <v>49</v>
      </c>
      <c r="B231" s="77" t="s">
        <v>50</v>
      </c>
      <c r="C231" s="26" t="s">
        <v>6</v>
      </c>
      <c r="D231" s="45">
        <f>D232+D233+D234+D235</f>
        <v>4139455.59</v>
      </c>
      <c r="E231" s="45"/>
      <c r="F231" s="45">
        <f>F232+F233+F234+F235</f>
        <v>2820609.0238200002</v>
      </c>
      <c r="G231" s="53">
        <f>F231/D231*100</f>
        <v>68.13961310839912</v>
      </c>
    </row>
    <row r="232" spans="1:7" s="25" customFormat="1" ht="14.25" hidden="1">
      <c r="A232" s="60"/>
      <c r="B232" s="78"/>
      <c r="C232" s="26" t="s">
        <v>7</v>
      </c>
      <c r="D232" s="45">
        <f>D237+D242+D250+D258+D255</f>
        <v>984602.7000000001</v>
      </c>
      <c r="E232" s="45"/>
      <c r="F232" s="45">
        <f>F237+F242+F250+F258+F255</f>
        <v>658188.9881600001</v>
      </c>
      <c r="G232" s="53">
        <f>F232/D232*100</f>
        <v>66.8481803025728</v>
      </c>
    </row>
    <row r="233" spans="1:7" s="25" customFormat="1" ht="14.25" hidden="1">
      <c r="A233" s="60"/>
      <c r="B233" s="78"/>
      <c r="C233" s="26" t="s">
        <v>8</v>
      </c>
      <c r="D233" s="45">
        <f>D238+D243+D247+D251+D259+D256</f>
        <v>2100007.69</v>
      </c>
      <c r="E233" s="45"/>
      <c r="F233" s="45">
        <f>F238+F243+F247+F251+F259+F256</f>
        <v>1968278.03566</v>
      </c>
      <c r="G233" s="53">
        <f>F233/D233*100</f>
        <v>93.72718228760391</v>
      </c>
    </row>
    <row r="234" spans="1:7" s="25" customFormat="1" ht="14.25" hidden="1">
      <c r="A234" s="60"/>
      <c r="B234" s="78"/>
      <c r="C234" s="26" t="s">
        <v>28</v>
      </c>
      <c r="D234" s="45">
        <f>D239+D244+D252</f>
        <v>36477.4</v>
      </c>
      <c r="E234" s="45"/>
      <c r="F234" s="45">
        <f>F239+F244+F252</f>
        <v>26588.999999999996</v>
      </c>
      <c r="G234" s="53">
        <f>F234/D234*100</f>
        <v>72.8917082906128</v>
      </c>
    </row>
    <row r="235" spans="1:7" s="25" customFormat="1" ht="14.25" hidden="1">
      <c r="A235" s="60"/>
      <c r="B235" s="78"/>
      <c r="C235" s="26" t="s">
        <v>30</v>
      </c>
      <c r="D235" s="45">
        <f>D240+D245+D248+D253</f>
        <v>1018367.8</v>
      </c>
      <c r="E235" s="45"/>
      <c r="F235" s="45">
        <f>F240+F245+F248+F253</f>
        <v>167552.99999999997</v>
      </c>
      <c r="G235" s="53">
        <f>F235/D235*100</f>
        <v>16.45309288058793</v>
      </c>
    </row>
    <row r="236" spans="1:6" ht="15" hidden="1">
      <c r="A236" s="65" t="s">
        <v>31</v>
      </c>
      <c r="B236" s="65" t="s">
        <v>128</v>
      </c>
      <c r="C236" s="48" t="s">
        <v>6</v>
      </c>
      <c r="D236" s="43">
        <f>D237+D238+D239+D240</f>
        <v>2335441.5</v>
      </c>
      <c r="E236" s="43"/>
      <c r="F236" s="43">
        <f>F237+F238+F239+F240</f>
        <v>2275145.24713</v>
      </c>
    </row>
    <row r="237" spans="1:6" ht="15" hidden="1">
      <c r="A237" s="66"/>
      <c r="B237" s="66"/>
      <c r="C237" s="48" t="s">
        <v>7</v>
      </c>
      <c r="D237" s="43">
        <v>246574.1</v>
      </c>
      <c r="E237" s="43"/>
      <c r="F237" s="43">
        <v>244535.40000000002</v>
      </c>
    </row>
    <row r="238" spans="1:6" ht="15" hidden="1">
      <c r="A238" s="66"/>
      <c r="B238" s="66"/>
      <c r="C238" s="48" t="s">
        <v>8</v>
      </c>
      <c r="D238" s="43">
        <v>1937776.7</v>
      </c>
      <c r="E238" s="43"/>
      <c r="F238" s="43">
        <v>1857719.24713</v>
      </c>
    </row>
    <row r="239" spans="1:6" ht="15" hidden="1">
      <c r="A239" s="66"/>
      <c r="B239" s="66"/>
      <c r="C239" s="48" t="s">
        <v>28</v>
      </c>
      <c r="D239" s="43">
        <v>24643.2</v>
      </c>
      <c r="E239" s="43"/>
      <c r="F239" s="43">
        <v>19683.199999999997</v>
      </c>
    </row>
    <row r="240" spans="1:6" ht="15" hidden="1">
      <c r="A240" s="67"/>
      <c r="B240" s="67"/>
      <c r="C240" s="48" t="s">
        <v>30</v>
      </c>
      <c r="D240" s="43">
        <v>126447.5</v>
      </c>
      <c r="E240" s="43"/>
      <c r="F240" s="43">
        <v>153207.4</v>
      </c>
    </row>
    <row r="241" spans="1:6" ht="15" customHeight="1" hidden="1">
      <c r="A241" s="65" t="s">
        <v>13</v>
      </c>
      <c r="B241" s="65" t="s">
        <v>129</v>
      </c>
      <c r="C241" s="48" t="s">
        <v>6</v>
      </c>
      <c r="D241" s="43">
        <f>D242+D243+D244+D245</f>
        <v>39511.97</v>
      </c>
      <c r="E241" s="43"/>
      <c r="F241" s="43">
        <f>F242+F243+F244+F245</f>
        <v>39421.470010000005</v>
      </c>
    </row>
    <row r="242" spans="1:6" ht="15" hidden="1">
      <c r="A242" s="66"/>
      <c r="B242" s="66"/>
      <c r="C242" s="48" t="s">
        <v>7</v>
      </c>
      <c r="D242" s="43">
        <v>7788.8</v>
      </c>
      <c r="E242" s="43"/>
      <c r="F242" s="43">
        <v>7788.80001</v>
      </c>
    </row>
    <row r="243" spans="1:6" ht="15" hidden="1">
      <c r="A243" s="66"/>
      <c r="B243" s="66"/>
      <c r="C243" s="48" t="s">
        <v>8</v>
      </c>
      <c r="D243" s="43">
        <v>27879.87</v>
      </c>
      <c r="E243" s="43"/>
      <c r="F243" s="43">
        <v>27879.87</v>
      </c>
    </row>
    <row r="244" spans="1:6" ht="15" hidden="1">
      <c r="A244" s="66"/>
      <c r="B244" s="66"/>
      <c r="C244" s="48" t="s">
        <v>28</v>
      </c>
      <c r="D244" s="43">
        <v>1035</v>
      </c>
      <c r="E244" s="43"/>
      <c r="F244" s="43">
        <v>385</v>
      </c>
    </row>
    <row r="245" spans="1:6" ht="15" hidden="1">
      <c r="A245" s="67"/>
      <c r="B245" s="67"/>
      <c r="C245" s="48" t="s">
        <v>30</v>
      </c>
      <c r="D245" s="43">
        <v>2808.3</v>
      </c>
      <c r="E245" s="43"/>
      <c r="F245" s="43">
        <v>3367.8</v>
      </c>
    </row>
    <row r="246" spans="1:6" ht="15" customHeight="1" hidden="1">
      <c r="A246" s="65" t="s">
        <v>34</v>
      </c>
      <c r="B246" s="65" t="s">
        <v>130</v>
      </c>
      <c r="C246" s="48" t="s">
        <v>6</v>
      </c>
      <c r="D246" s="43">
        <f>D247+D248</f>
        <v>15375.4</v>
      </c>
      <c r="E246" s="43"/>
      <c r="F246" s="43">
        <f>F247+F248</f>
        <v>21076.01853</v>
      </c>
    </row>
    <row r="247" spans="1:6" ht="15" hidden="1">
      <c r="A247" s="66"/>
      <c r="B247" s="66"/>
      <c r="C247" s="48" t="s">
        <v>8</v>
      </c>
      <c r="D247" s="43">
        <v>10098.4</v>
      </c>
      <c r="E247" s="43"/>
      <c r="F247" s="43">
        <v>10098.21853</v>
      </c>
    </row>
    <row r="248" spans="1:6" ht="15" hidden="1">
      <c r="A248" s="67"/>
      <c r="B248" s="67"/>
      <c r="C248" s="48" t="s">
        <v>30</v>
      </c>
      <c r="D248" s="43">
        <v>5277</v>
      </c>
      <c r="E248" s="43"/>
      <c r="F248" s="43">
        <v>10977.8</v>
      </c>
    </row>
    <row r="249" spans="1:6" ht="15" hidden="1">
      <c r="A249" s="65" t="s">
        <v>16</v>
      </c>
      <c r="B249" s="65" t="s">
        <v>131</v>
      </c>
      <c r="C249" s="48" t="s">
        <v>6</v>
      </c>
      <c r="D249" s="43">
        <f>D250+D251+D252+D253</f>
        <v>1714619.22</v>
      </c>
      <c r="E249" s="43"/>
      <c r="F249" s="43">
        <f>F250+F251+F252+F253</f>
        <v>450976.98815</v>
      </c>
    </row>
    <row r="250" spans="1:6" ht="15" hidden="1">
      <c r="A250" s="66"/>
      <c r="B250" s="66"/>
      <c r="C250" s="48" t="s">
        <v>7</v>
      </c>
      <c r="D250" s="43">
        <v>728794</v>
      </c>
      <c r="E250" s="43"/>
      <c r="F250" s="43">
        <v>404418.98815</v>
      </c>
    </row>
    <row r="251" spans="1:6" ht="15" hidden="1">
      <c r="A251" s="66"/>
      <c r="B251" s="66"/>
      <c r="C251" s="48" t="s">
        <v>8</v>
      </c>
      <c r="D251" s="43">
        <v>91191.02</v>
      </c>
      <c r="E251" s="43"/>
      <c r="F251" s="43">
        <v>40037.2</v>
      </c>
    </row>
    <row r="252" spans="1:6" ht="15" hidden="1">
      <c r="A252" s="66"/>
      <c r="B252" s="66"/>
      <c r="C252" s="48" t="s">
        <v>28</v>
      </c>
      <c r="D252" s="43">
        <v>10799.199999999999</v>
      </c>
      <c r="E252" s="43"/>
      <c r="F252" s="43">
        <v>6520.8</v>
      </c>
    </row>
    <row r="253" spans="1:6" ht="15" hidden="1">
      <c r="A253" s="67"/>
      <c r="B253" s="67"/>
      <c r="C253" s="48" t="s">
        <v>30</v>
      </c>
      <c r="D253" s="43">
        <v>883835</v>
      </c>
      <c r="E253" s="43"/>
      <c r="F253" s="43">
        <v>0</v>
      </c>
    </row>
    <row r="254" spans="1:6" ht="15" customHeight="1" hidden="1">
      <c r="A254" s="76" t="s">
        <v>18</v>
      </c>
      <c r="B254" s="76" t="s">
        <v>132</v>
      </c>
      <c r="C254" s="48" t="s">
        <v>6</v>
      </c>
      <c r="D254" s="43">
        <f>D256+D255</f>
        <v>7215</v>
      </c>
      <c r="E254" s="43"/>
      <c r="F254" s="43">
        <f>F256+F255</f>
        <v>7214.9</v>
      </c>
    </row>
    <row r="255" spans="1:6" ht="15" hidden="1">
      <c r="A255" s="76"/>
      <c r="B255" s="76"/>
      <c r="C255" s="48" t="s">
        <v>7</v>
      </c>
      <c r="D255" s="43">
        <v>0</v>
      </c>
      <c r="E255" s="43"/>
      <c r="F255" s="43">
        <v>0</v>
      </c>
    </row>
    <row r="256" spans="1:6" ht="15" hidden="1">
      <c r="A256" s="76"/>
      <c r="B256" s="76"/>
      <c r="C256" s="48" t="s">
        <v>8</v>
      </c>
      <c r="D256" s="43">
        <v>7215</v>
      </c>
      <c r="E256" s="43"/>
      <c r="F256" s="43">
        <v>7214.9</v>
      </c>
    </row>
    <row r="257" spans="1:6" ht="15" customHeight="1" hidden="1">
      <c r="A257" s="76" t="s">
        <v>20</v>
      </c>
      <c r="B257" s="76" t="s">
        <v>48</v>
      </c>
      <c r="C257" s="48" t="s">
        <v>6</v>
      </c>
      <c r="D257" s="43">
        <f>D259+D258</f>
        <v>27292.5</v>
      </c>
      <c r="E257" s="43"/>
      <c r="F257" s="43">
        <f>F259+F258</f>
        <v>26774.399999999998</v>
      </c>
    </row>
    <row r="258" spans="1:6" ht="15" hidden="1">
      <c r="A258" s="76"/>
      <c r="B258" s="76"/>
      <c r="C258" s="48" t="s">
        <v>7</v>
      </c>
      <c r="D258" s="43">
        <v>1445.8</v>
      </c>
      <c r="E258" s="43"/>
      <c r="F258" s="43">
        <v>1445.8</v>
      </c>
    </row>
    <row r="259" spans="1:6" ht="15" hidden="1">
      <c r="A259" s="76"/>
      <c r="B259" s="76"/>
      <c r="C259" s="48" t="s">
        <v>8</v>
      </c>
      <c r="D259" s="43">
        <v>25846.7</v>
      </c>
      <c r="E259" s="43"/>
      <c r="F259" s="43">
        <v>25328.6</v>
      </c>
    </row>
    <row r="260" spans="1:7" s="27" customFormat="1" ht="14.25" customHeight="1" hidden="1">
      <c r="A260" s="59" t="s">
        <v>49</v>
      </c>
      <c r="B260" s="77" t="s">
        <v>51</v>
      </c>
      <c r="C260" s="28" t="s">
        <v>6</v>
      </c>
      <c r="D260" s="46">
        <f>D261+D262+D263+D264</f>
        <v>29867267.98</v>
      </c>
      <c r="E260" s="46"/>
      <c r="F260" s="46">
        <f>F261+F262+F263+F264</f>
        <v>27945173.85</v>
      </c>
      <c r="G260" s="55">
        <f>F260/D260*100</f>
        <v>93.56454654209723</v>
      </c>
    </row>
    <row r="261" spans="1:7" s="27" customFormat="1" ht="14.25" hidden="1">
      <c r="A261" s="60"/>
      <c r="B261" s="78"/>
      <c r="C261" s="28" t="s">
        <v>7</v>
      </c>
      <c r="D261" s="46">
        <f>D266+D271+D276</f>
        <v>1232075.4200000002</v>
      </c>
      <c r="E261" s="46"/>
      <c r="F261" s="46">
        <f>F266+F271+F276</f>
        <v>1158560.29</v>
      </c>
      <c r="G261" s="55">
        <f>F261/D261*100</f>
        <v>94.03322809572809</v>
      </c>
    </row>
    <row r="262" spans="1:7" s="27" customFormat="1" ht="22.5" customHeight="1" hidden="1">
      <c r="A262" s="60"/>
      <c r="B262" s="78"/>
      <c r="C262" s="28" t="s">
        <v>8</v>
      </c>
      <c r="D262" s="46">
        <f>D267+D272+D277</f>
        <v>988461.76</v>
      </c>
      <c r="E262" s="46"/>
      <c r="F262" s="46">
        <f>F267+F272+F277</f>
        <v>890354.72</v>
      </c>
      <c r="G262" s="55">
        <f>F262/D262*100</f>
        <v>90.07477638791003</v>
      </c>
    </row>
    <row r="263" spans="1:7" s="27" customFormat="1" ht="14.25" hidden="1">
      <c r="A263" s="60"/>
      <c r="B263" s="78"/>
      <c r="C263" s="28" t="s">
        <v>28</v>
      </c>
      <c r="D263" s="46">
        <f>D268+D273+D278</f>
        <v>57580.8</v>
      </c>
      <c r="E263" s="46"/>
      <c r="F263" s="46">
        <f>F268+F273+F278</f>
        <v>56625.59</v>
      </c>
      <c r="G263" s="55">
        <f>F263/D263*100</f>
        <v>98.3410963376681</v>
      </c>
    </row>
    <row r="264" spans="1:7" s="27" customFormat="1" ht="14.25" hidden="1">
      <c r="A264" s="60"/>
      <c r="B264" s="78"/>
      <c r="C264" s="28" t="s">
        <v>30</v>
      </c>
      <c r="D264" s="46">
        <f>D269+D274+D280</f>
        <v>27589150</v>
      </c>
      <c r="E264" s="46"/>
      <c r="F264" s="46">
        <f>F269+F274+F279</f>
        <v>25839633.25</v>
      </c>
      <c r="G264" s="55">
        <f>F264/D264*100</f>
        <v>93.65867832100663</v>
      </c>
    </row>
    <row r="265" spans="1:6" ht="15" hidden="1">
      <c r="A265" s="70" t="s">
        <v>37</v>
      </c>
      <c r="B265" s="70" t="s">
        <v>133</v>
      </c>
      <c r="C265" s="48" t="s">
        <v>6</v>
      </c>
      <c r="D265" s="43">
        <f>D266+D267+D268+D269</f>
        <v>29389971.76</v>
      </c>
      <c r="E265" s="43"/>
      <c r="F265" s="43">
        <f>F266+F267+F268+F269</f>
        <v>27475942.23</v>
      </c>
    </row>
    <row r="266" spans="1:6" ht="15" hidden="1">
      <c r="A266" s="71"/>
      <c r="B266" s="71"/>
      <c r="C266" s="48" t="s">
        <v>7</v>
      </c>
      <c r="D266" s="43">
        <v>1157782.1</v>
      </c>
      <c r="E266" s="43"/>
      <c r="F266" s="43">
        <v>1084714.18</v>
      </c>
    </row>
    <row r="267" spans="1:6" ht="15" hidden="1">
      <c r="A267" s="71"/>
      <c r="B267" s="71"/>
      <c r="C267" s="48" t="s">
        <v>8</v>
      </c>
      <c r="D267" s="43">
        <v>585458.86</v>
      </c>
      <c r="E267" s="43"/>
      <c r="F267" s="43">
        <v>494969.21</v>
      </c>
    </row>
    <row r="268" spans="1:6" ht="15" hidden="1">
      <c r="A268" s="71"/>
      <c r="B268" s="71"/>
      <c r="C268" s="48" t="s">
        <v>28</v>
      </c>
      <c r="D268" s="43">
        <v>57580.8</v>
      </c>
      <c r="E268" s="43"/>
      <c r="F268" s="43">
        <v>56625.59</v>
      </c>
    </row>
    <row r="269" spans="1:6" ht="15" hidden="1">
      <c r="A269" s="72"/>
      <c r="B269" s="72"/>
      <c r="C269" s="48" t="s">
        <v>30</v>
      </c>
      <c r="D269" s="43">
        <v>27589150</v>
      </c>
      <c r="E269" s="43"/>
      <c r="F269" s="43">
        <v>25839633.25</v>
      </c>
    </row>
    <row r="270" spans="1:6" ht="15" hidden="1">
      <c r="A270" s="70" t="s">
        <v>33</v>
      </c>
      <c r="B270" s="70" t="s">
        <v>134</v>
      </c>
      <c r="C270" s="48" t="s">
        <v>6</v>
      </c>
      <c r="D270" s="43">
        <f>D271+D272</f>
        <v>401666.73</v>
      </c>
      <c r="E270" s="43"/>
      <c r="F270" s="43">
        <f>F271+F272</f>
        <v>393918.91</v>
      </c>
    </row>
    <row r="271" spans="1:6" ht="15" hidden="1">
      <c r="A271" s="71"/>
      <c r="B271" s="71"/>
      <c r="C271" s="48" t="s">
        <v>7</v>
      </c>
      <c r="D271" s="43">
        <v>74293.32</v>
      </c>
      <c r="E271" s="43"/>
      <c r="F271" s="43">
        <v>73846.11</v>
      </c>
    </row>
    <row r="272" spans="1:6" ht="15" hidden="1">
      <c r="A272" s="71"/>
      <c r="B272" s="71"/>
      <c r="C272" s="48" t="s">
        <v>8</v>
      </c>
      <c r="D272" s="43">
        <v>327373.41</v>
      </c>
      <c r="E272" s="43"/>
      <c r="F272" s="43">
        <v>320072.8</v>
      </c>
    </row>
    <row r="273" spans="1:6" ht="15" hidden="1">
      <c r="A273" s="71"/>
      <c r="B273" s="71"/>
      <c r="C273" s="48" t="s">
        <v>28</v>
      </c>
      <c r="D273" s="43">
        <v>0</v>
      </c>
      <c r="E273" s="43"/>
      <c r="F273" s="43">
        <v>0</v>
      </c>
    </row>
    <row r="274" spans="1:6" ht="15" hidden="1">
      <c r="A274" s="72"/>
      <c r="B274" s="72"/>
      <c r="C274" s="48" t="s">
        <v>30</v>
      </c>
      <c r="D274" s="43">
        <v>0</v>
      </c>
      <c r="E274" s="43"/>
      <c r="F274" s="43">
        <v>0</v>
      </c>
    </row>
    <row r="275" spans="1:6" ht="15" hidden="1">
      <c r="A275" s="70" t="s">
        <v>42</v>
      </c>
      <c r="B275" s="70" t="s">
        <v>135</v>
      </c>
      <c r="C275" s="48" t="s">
        <v>6</v>
      </c>
      <c r="D275" s="43">
        <f>D277+D278+D279+D280</f>
        <v>75629.49</v>
      </c>
      <c r="E275" s="43"/>
      <c r="F275" s="43">
        <f>F277+F278+F279+F280</f>
        <v>75312.71</v>
      </c>
    </row>
    <row r="276" spans="1:6" ht="15" hidden="1">
      <c r="A276" s="71"/>
      <c r="B276" s="71"/>
      <c r="C276" s="48" t="s">
        <v>7</v>
      </c>
      <c r="D276" s="43">
        <v>0</v>
      </c>
      <c r="E276" s="43"/>
      <c r="F276" s="43">
        <v>0</v>
      </c>
    </row>
    <row r="277" spans="1:6" ht="15" hidden="1">
      <c r="A277" s="71"/>
      <c r="B277" s="71"/>
      <c r="C277" s="48" t="s">
        <v>8</v>
      </c>
      <c r="D277" s="43">
        <v>75629.49</v>
      </c>
      <c r="E277" s="43"/>
      <c r="F277" s="43">
        <v>75312.71</v>
      </c>
    </row>
    <row r="278" spans="1:6" ht="15" hidden="1">
      <c r="A278" s="71"/>
      <c r="B278" s="71"/>
      <c r="C278" s="48" t="s">
        <v>28</v>
      </c>
      <c r="D278" s="43">
        <v>0</v>
      </c>
      <c r="E278" s="43"/>
      <c r="F278" s="43">
        <v>0</v>
      </c>
    </row>
    <row r="279" spans="1:6" ht="30" hidden="1">
      <c r="A279" s="71"/>
      <c r="B279" s="71"/>
      <c r="C279" s="48" t="s">
        <v>32</v>
      </c>
      <c r="D279" s="43">
        <v>0</v>
      </c>
      <c r="E279" s="43"/>
      <c r="F279" s="43">
        <v>0</v>
      </c>
    </row>
    <row r="280" spans="1:6" ht="15" hidden="1">
      <c r="A280" s="72"/>
      <c r="B280" s="72"/>
      <c r="C280" s="48" t="s">
        <v>30</v>
      </c>
      <c r="D280" s="43">
        <v>0</v>
      </c>
      <c r="E280" s="43"/>
      <c r="F280" s="43">
        <v>0</v>
      </c>
    </row>
    <row r="281" spans="1:7" s="25" customFormat="1" ht="15" customHeight="1" hidden="1">
      <c r="A281" s="59" t="s">
        <v>49</v>
      </c>
      <c r="B281" s="59" t="s">
        <v>136</v>
      </c>
      <c r="C281" s="28" t="s">
        <v>6</v>
      </c>
      <c r="D281" s="46">
        <f>SUM(D282:D286)</f>
        <v>220070</v>
      </c>
      <c r="E281" s="46"/>
      <c r="F281" s="46">
        <f>SUM(F282:F286)</f>
        <v>220070</v>
      </c>
      <c r="G281" s="25">
        <f>F281/D281*100</f>
        <v>100</v>
      </c>
    </row>
    <row r="282" spans="1:7" s="25" customFormat="1" ht="14.25" hidden="1">
      <c r="A282" s="60"/>
      <c r="B282" s="60"/>
      <c r="C282" s="28" t="s">
        <v>7</v>
      </c>
      <c r="D282" s="46">
        <f>D288+D294+D300+D306</f>
        <v>0</v>
      </c>
      <c r="E282" s="46"/>
      <c r="F282" s="46">
        <f>F288+F294+F300+F306</f>
        <v>0</v>
      </c>
      <c r="G282" s="25">
        <v>0</v>
      </c>
    </row>
    <row r="283" spans="1:7" s="25" customFormat="1" ht="21.75" customHeight="1" hidden="1">
      <c r="A283" s="60"/>
      <c r="B283" s="60"/>
      <c r="C283" s="28" t="s">
        <v>8</v>
      </c>
      <c r="D283" s="46">
        <f>D289+D295+D301+D307</f>
        <v>1800</v>
      </c>
      <c r="E283" s="46"/>
      <c r="F283" s="46">
        <f>F289+F295+F301+F307</f>
        <v>1800</v>
      </c>
      <c r="G283" s="25">
        <f>F283/D283*100</f>
        <v>100</v>
      </c>
    </row>
    <row r="284" spans="1:7" s="25" customFormat="1" ht="14.25" hidden="1">
      <c r="A284" s="60"/>
      <c r="B284" s="60"/>
      <c r="C284" s="28" t="s">
        <v>28</v>
      </c>
      <c r="D284" s="46">
        <f>D290+D296+D302+D308</f>
        <v>0</v>
      </c>
      <c r="E284" s="46"/>
      <c r="F284" s="46">
        <f>F290+F296+F302+F308</f>
        <v>0</v>
      </c>
      <c r="G284" s="25">
        <v>0</v>
      </c>
    </row>
    <row r="285" spans="1:7" s="25" customFormat="1" ht="28.5" hidden="1">
      <c r="A285" s="60"/>
      <c r="B285" s="60"/>
      <c r="C285" s="28" t="s">
        <v>32</v>
      </c>
      <c r="D285" s="46">
        <f>D291+D297+D303+D309</f>
        <v>0</v>
      </c>
      <c r="E285" s="46"/>
      <c r="F285" s="46">
        <f>F291+F297+F303+F309</f>
        <v>0</v>
      </c>
      <c r="G285" s="25">
        <v>0</v>
      </c>
    </row>
    <row r="286" spans="1:7" s="25" customFormat="1" ht="14.25" hidden="1">
      <c r="A286" s="61"/>
      <c r="B286" s="61"/>
      <c r="C286" s="28" t="s">
        <v>30</v>
      </c>
      <c r="D286" s="46">
        <f>D292+D298+D304+D310</f>
        <v>218270</v>
      </c>
      <c r="E286" s="46"/>
      <c r="F286" s="46">
        <f>F292+F298+F304+F310</f>
        <v>218270</v>
      </c>
      <c r="G286" s="25">
        <f>F286/D286*100</f>
        <v>100</v>
      </c>
    </row>
    <row r="287" spans="1:6" ht="15" customHeight="1" hidden="1">
      <c r="A287" s="70" t="s">
        <v>37</v>
      </c>
      <c r="B287" s="70" t="s">
        <v>96</v>
      </c>
      <c r="C287" s="14" t="s">
        <v>6</v>
      </c>
      <c r="D287" s="43">
        <f>SUM(D288:D292)</f>
        <v>1800</v>
      </c>
      <c r="E287" s="43"/>
      <c r="F287" s="43">
        <f>SUM(F288:F292)</f>
        <v>1800</v>
      </c>
    </row>
    <row r="288" spans="1:6" ht="15" hidden="1">
      <c r="A288" s="71"/>
      <c r="B288" s="71"/>
      <c r="C288" s="14" t="s">
        <v>7</v>
      </c>
      <c r="D288" s="43">
        <v>0</v>
      </c>
      <c r="E288" s="43"/>
      <c r="F288" s="43">
        <v>0</v>
      </c>
    </row>
    <row r="289" spans="1:6" ht="15" hidden="1">
      <c r="A289" s="71"/>
      <c r="B289" s="71"/>
      <c r="C289" s="14" t="s">
        <v>8</v>
      </c>
      <c r="D289" s="43">
        <v>1800</v>
      </c>
      <c r="E289" s="43"/>
      <c r="F289" s="43">
        <v>1800</v>
      </c>
    </row>
    <row r="290" spans="1:6" ht="15" hidden="1">
      <c r="A290" s="71"/>
      <c r="B290" s="71"/>
      <c r="C290" s="14" t="s">
        <v>28</v>
      </c>
      <c r="D290" s="43">
        <v>0</v>
      </c>
      <c r="E290" s="43"/>
      <c r="F290" s="43">
        <v>0</v>
      </c>
    </row>
    <row r="291" spans="1:6" ht="15" customHeight="1" hidden="1">
      <c r="A291" s="71"/>
      <c r="B291" s="71"/>
      <c r="C291" s="14" t="s">
        <v>32</v>
      </c>
      <c r="D291" s="43">
        <v>0</v>
      </c>
      <c r="E291" s="43"/>
      <c r="F291" s="43">
        <v>0</v>
      </c>
    </row>
    <row r="292" spans="1:6" ht="15" hidden="1">
      <c r="A292" s="72"/>
      <c r="B292" s="72"/>
      <c r="C292" s="14" t="s">
        <v>30</v>
      </c>
      <c r="D292" s="43">
        <v>0</v>
      </c>
      <c r="E292" s="43"/>
      <c r="F292" s="43">
        <v>0</v>
      </c>
    </row>
    <row r="293" spans="1:6" ht="15" hidden="1">
      <c r="A293" s="70" t="s">
        <v>33</v>
      </c>
      <c r="B293" s="70" t="s">
        <v>97</v>
      </c>
      <c r="C293" s="14" t="s">
        <v>6</v>
      </c>
      <c r="D293" s="43">
        <f>SUM(D294:D298)</f>
        <v>0</v>
      </c>
      <c r="E293" s="43"/>
      <c r="F293" s="43">
        <f>SUM(F294:F298)</f>
        <v>0</v>
      </c>
    </row>
    <row r="294" spans="1:6" ht="15" hidden="1">
      <c r="A294" s="71"/>
      <c r="B294" s="71"/>
      <c r="C294" s="14" t="s">
        <v>7</v>
      </c>
      <c r="D294" s="43">
        <v>0</v>
      </c>
      <c r="E294" s="43"/>
      <c r="F294" s="43">
        <v>0</v>
      </c>
    </row>
    <row r="295" spans="1:6" ht="15" hidden="1">
      <c r="A295" s="71"/>
      <c r="B295" s="71"/>
      <c r="C295" s="14" t="s">
        <v>8</v>
      </c>
      <c r="D295" s="43">
        <v>0</v>
      </c>
      <c r="E295" s="43"/>
      <c r="F295" s="43">
        <v>0</v>
      </c>
    </row>
    <row r="296" spans="1:6" ht="15" hidden="1">
      <c r="A296" s="71"/>
      <c r="B296" s="71"/>
      <c r="C296" s="14" t="s">
        <v>28</v>
      </c>
      <c r="D296" s="43">
        <v>0</v>
      </c>
      <c r="E296" s="43"/>
      <c r="F296" s="43">
        <v>0</v>
      </c>
    </row>
    <row r="297" spans="1:6" ht="30" hidden="1">
      <c r="A297" s="71"/>
      <c r="B297" s="71"/>
      <c r="C297" s="14" t="s">
        <v>32</v>
      </c>
      <c r="D297" s="43">
        <v>0</v>
      </c>
      <c r="E297" s="43"/>
      <c r="F297" s="43">
        <v>0</v>
      </c>
    </row>
    <row r="298" spans="1:6" ht="15" hidden="1">
      <c r="A298" s="72"/>
      <c r="B298" s="72"/>
      <c r="C298" s="14" t="s">
        <v>30</v>
      </c>
      <c r="D298" s="43">
        <v>0</v>
      </c>
      <c r="E298" s="43"/>
      <c r="F298" s="43">
        <v>0</v>
      </c>
    </row>
    <row r="299" spans="1:6" ht="15" hidden="1">
      <c r="A299" s="70" t="s">
        <v>100</v>
      </c>
      <c r="B299" s="70" t="s">
        <v>98</v>
      </c>
      <c r="C299" s="37" t="s">
        <v>6</v>
      </c>
      <c r="D299" s="43">
        <f>SUM(D300:D304)</f>
        <v>30</v>
      </c>
      <c r="E299" s="43"/>
      <c r="F299" s="43">
        <f>SUM(F300:F304)</f>
        <v>30</v>
      </c>
    </row>
    <row r="300" spans="1:6" ht="15" hidden="1">
      <c r="A300" s="71"/>
      <c r="B300" s="71"/>
      <c r="C300" s="14" t="s">
        <v>7</v>
      </c>
      <c r="D300" s="43">
        <v>0</v>
      </c>
      <c r="E300" s="43"/>
      <c r="F300" s="43">
        <v>0</v>
      </c>
    </row>
    <row r="301" spans="1:6" ht="15" hidden="1">
      <c r="A301" s="71"/>
      <c r="B301" s="71"/>
      <c r="C301" s="14" t="s">
        <v>8</v>
      </c>
      <c r="D301" s="43">
        <v>0</v>
      </c>
      <c r="E301" s="43"/>
      <c r="F301" s="43">
        <v>0</v>
      </c>
    </row>
    <row r="302" spans="1:6" ht="15" hidden="1">
      <c r="A302" s="71"/>
      <c r="B302" s="71"/>
      <c r="C302" s="14" t="s">
        <v>28</v>
      </c>
      <c r="D302" s="43">
        <v>0</v>
      </c>
      <c r="E302" s="43"/>
      <c r="F302" s="43">
        <v>0</v>
      </c>
    </row>
    <row r="303" spans="1:6" ht="30" hidden="1">
      <c r="A303" s="71"/>
      <c r="B303" s="71"/>
      <c r="C303" s="14" t="s">
        <v>32</v>
      </c>
      <c r="D303" s="43">
        <v>0</v>
      </c>
      <c r="E303" s="43"/>
      <c r="F303" s="43">
        <v>0</v>
      </c>
    </row>
    <row r="304" spans="1:6" ht="15" hidden="1">
      <c r="A304" s="72"/>
      <c r="B304" s="72"/>
      <c r="C304" s="14" t="s">
        <v>30</v>
      </c>
      <c r="D304" s="43">
        <v>30</v>
      </c>
      <c r="E304" s="43"/>
      <c r="F304" s="43">
        <v>30</v>
      </c>
    </row>
    <row r="305" spans="1:6" ht="15" hidden="1">
      <c r="A305" s="70" t="s">
        <v>44</v>
      </c>
      <c r="B305" s="70" t="s">
        <v>99</v>
      </c>
      <c r="C305" s="14" t="s">
        <v>6</v>
      </c>
      <c r="D305" s="43">
        <f>SUM(D306:D310)</f>
        <v>218240</v>
      </c>
      <c r="E305" s="43"/>
      <c r="F305" s="43">
        <f>SUM(F306:F310)</f>
        <v>218240</v>
      </c>
    </row>
    <row r="306" spans="1:6" ht="15" hidden="1">
      <c r="A306" s="71"/>
      <c r="B306" s="71"/>
      <c r="C306" s="14" t="s">
        <v>7</v>
      </c>
      <c r="D306" s="43">
        <v>0</v>
      </c>
      <c r="E306" s="43"/>
      <c r="F306" s="43">
        <v>0</v>
      </c>
    </row>
    <row r="307" spans="1:6" ht="15" hidden="1">
      <c r="A307" s="71"/>
      <c r="B307" s="71"/>
      <c r="C307" s="14" t="s">
        <v>8</v>
      </c>
      <c r="D307" s="43">
        <v>0</v>
      </c>
      <c r="E307" s="43"/>
      <c r="F307" s="43">
        <v>0</v>
      </c>
    </row>
    <row r="308" spans="1:6" ht="15" hidden="1">
      <c r="A308" s="71"/>
      <c r="B308" s="71"/>
      <c r="C308" s="14" t="s">
        <v>28</v>
      </c>
      <c r="D308" s="43">
        <v>0</v>
      </c>
      <c r="E308" s="43"/>
      <c r="F308" s="43">
        <v>0</v>
      </c>
    </row>
    <row r="309" spans="1:6" ht="30" hidden="1">
      <c r="A309" s="71"/>
      <c r="B309" s="71"/>
      <c r="C309" s="14" t="s">
        <v>32</v>
      </c>
      <c r="D309" s="43">
        <v>0</v>
      </c>
      <c r="E309" s="43"/>
      <c r="F309" s="43">
        <v>0</v>
      </c>
    </row>
    <row r="310" spans="1:6" ht="15" hidden="1">
      <c r="A310" s="72"/>
      <c r="B310" s="72"/>
      <c r="C310" s="14" t="s">
        <v>30</v>
      </c>
      <c r="D310" s="43">
        <v>218240</v>
      </c>
      <c r="E310" s="43"/>
      <c r="F310" s="43">
        <v>218240</v>
      </c>
    </row>
    <row r="311" spans="1:7" s="25" customFormat="1" ht="15" customHeight="1" hidden="1">
      <c r="A311" s="59" t="s">
        <v>49</v>
      </c>
      <c r="B311" s="59" t="s">
        <v>140</v>
      </c>
      <c r="C311" s="28" t="s">
        <v>6</v>
      </c>
      <c r="D311" s="46">
        <f>SUM(D312:D316)</f>
        <v>1780888</v>
      </c>
      <c r="E311" s="46"/>
      <c r="F311" s="46">
        <f>SUM(F312:F316)</f>
        <v>1453930.22</v>
      </c>
      <c r="G311" s="56">
        <f>F311/D311*100</f>
        <v>81.640744392685</v>
      </c>
    </row>
    <row r="312" spans="1:7" s="25" customFormat="1" ht="14.25" hidden="1">
      <c r="A312" s="60"/>
      <c r="B312" s="68"/>
      <c r="C312" s="28" t="s">
        <v>7</v>
      </c>
      <c r="D312" s="46">
        <f>D318+D324+D330+D336</f>
        <v>505828.69999999995</v>
      </c>
      <c r="E312" s="46"/>
      <c r="F312" s="46">
        <f>F318+F324+F330+F336</f>
        <v>456436.47</v>
      </c>
      <c r="G312" s="56">
        <f>F312/D312*100</f>
        <v>90.23538403416018</v>
      </c>
    </row>
    <row r="313" spans="1:7" s="25" customFormat="1" ht="21.75" customHeight="1" hidden="1">
      <c r="A313" s="60"/>
      <c r="B313" s="68"/>
      <c r="C313" s="28" t="s">
        <v>8</v>
      </c>
      <c r="D313" s="46">
        <f>D319+D325+D331+D337</f>
        <v>904572.3</v>
      </c>
      <c r="E313" s="46"/>
      <c r="F313" s="46">
        <f>F319+F325+F331+F337</f>
        <v>874650.35</v>
      </c>
      <c r="G313" s="56">
        <f>F313/D313*100</f>
        <v>96.69214390049308</v>
      </c>
    </row>
    <row r="314" spans="1:7" s="25" customFormat="1" ht="14.25" hidden="1">
      <c r="A314" s="60"/>
      <c r="B314" s="68"/>
      <c r="C314" s="28" t="s">
        <v>28</v>
      </c>
      <c r="D314" s="46">
        <f>D320+D326+D332+D338</f>
        <v>29581.399999999998</v>
      </c>
      <c r="E314" s="46"/>
      <c r="F314" s="46">
        <f>F320+F326+F332+F338</f>
        <v>17004.6</v>
      </c>
      <c r="G314" s="56">
        <f>F314/D314*100</f>
        <v>57.484094735205225</v>
      </c>
    </row>
    <row r="315" spans="1:7" s="25" customFormat="1" ht="28.5" hidden="1">
      <c r="A315" s="60"/>
      <c r="B315" s="68"/>
      <c r="C315" s="28" t="s">
        <v>32</v>
      </c>
      <c r="D315" s="46">
        <f>D321+D327+D333+D339</f>
        <v>0</v>
      </c>
      <c r="E315" s="46"/>
      <c r="F315" s="46">
        <f>F321+F327+F333+F339</f>
        <v>0</v>
      </c>
      <c r="G315" s="56">
        <v>0</v>
      </c>
    </row>
    <row r="316" spans="1:7" s="25" customFormat="1" ht="14.25" hidden="1">
      <c r="A316" s="61"/>
      <c r="B316" s="69"/>
      <c r="C316" s="28" t="s">
        <v>30</v>
      </c>
      <c r="D316" s="46">
        <f>D322+D328+D334+D340</f>
        <v>340905.6</v>
      </c>
      <c r="E316" s="46"/>
      <c r="F316" s="46">
        <f>F322+F328+F334+F340</f>
        <v>105838.8</v>
      </c>
      <c r="G316" s="56">
        <f>F316/D316*100</f>
        <v>31.04636591478697</v>
      </c>
    </row>
    <row r="317" spans="1:6" ht="15" customHeight="1" hidden="1">
      <c r="A317" s="65" t="s">
        <v>31</v>
      </c>
      <c r="B317" s="65" t="s">
        <v>137</v>
      </c>
      <c r="C317" s="10" t="s">
        <v>6</v>
      </c>
      <c r="D317" s="43">
        <f>SUM(D318:D322)</f>
        <v>365446.5</v>
      </c>
      <c r="E317" s="43"/>
      <c r="F317" s="43">
        <f>SUM(F318:F322)</f>
        <v>485088.13</v>
      </c>
    </row>
    <row r="318" spans="1:6" ht="15" hidden="1">
      <c r="A318" s="66"/>
      <c r="B318" s="66"/>
      <c r="C318" s="10" t="s">
        <v>7</v>
      </c>
      <c r="D318" s="43">
        <v>45989.1</v>
      </c>
      <c r="E318" s="43"/>
      <c r="F318" s="43"/>
    </row>
    <row r="319" spans="1:6" ht="15" hidden="1">
      <c r="A319" s="66"/>
      <c r="B319" s="66"/>
      <c r="C319" s="10" t="s">
        <v>8</v>
      </c>
      <c r="D319" s="43">
        <v>308195.5</v>
      </c>
      <c r="E319" s="43"/>
      <c r="F319" s="43">
        <v>417998.83</v>
      </c>
    </row>
    <row r="320" spans="1:6" ht="15" hidden="1">
      <c r="A320" s="66"/>
      <c r="B320" s="66"/>
      <c r="C320" s="10" t="s">
        <v>28</v>
      </c>
      <c r="D320" s="43">
        <v>906.5</v>
      </c>
      <c r="E320" s="43"/>
      <c r="F320" s="43">
        <v>11968.5</v>
      </c>
    </row>
    <row r="321" spans="1:6" ht="30" hidden="1">
      <c r="A321" s="66"/>
      <c r="B321" s="66"/>
      <c r="C321" s="10" t="s">
        <v>32</v>
      </c>
      <c r="D321" s="43">
        <v>0</v>
      </c>
      <c r="E321" s="43"/>
      <c r="F321" s="43">
        <v>0</v>
      </c>
    </row>
    <row r="322" spans="1:6" ht="15" hidden="1">
      <c r="A322" s="67"/>
      <c r="B322" s="67"/>
      <c r="C322" s="10" t="s">
        <v>30</v>
      </c>
      <c r="D322" s="43">
        <v>10355.4</v>
      </c>
      <c r="E322" s="43"/>
      <c r="F322" s="43">
        <v>55120.8</v>
      </c>
    </row>
    <row r="323" spans="1:6" ht="15" customHeight="1" hidden="1">
      <c r="A323" s="65" t="s">
        <v>33</v>
      </c>
      <c r="B323" s="65" t="s">
        <v>105</v>
      </c>
      <c r="C323" s="10" t="s">
        <v>6</v>
      </c>
      <c r="D323" s="43">
        <f>SUM(D324:D328)</f>
        <v>262657.05</v>
      </c>
      <c r="E323" s="43"/>
      <c r="F323" s="43">
        <f>SUM(F324:F328)</f>
        <v>178003.54</v>
      </c>
    </row>
    <row r="324" spans="1:6" ht="15" hidden="1">
      <c r="A324" s="66"/>
      <c r="B324" s="66"/>
      <c r="C324" s="10" t="s">
        <v>7</v>
      </c>
      <c r="D324" s="43"/>
      <c r="E324" s="43"/>
      <c r="F324" s="43"/>
    </row>
    <row r="325" spans="1:6" ht="15" hidden="1">
      <c r="A325" s="66"/>
      <c r="B325" s="66"/>
      <c r="C325" s="10" t="s">
        <v>8</v>
      </c>
      <c r="D325" s="43">
        <v>222099.05</v>
      </c>
      <c r="E325" s="43"/>
      <c r="F325" s="43">
        <v>178003.54</v>
      </c>
    </row>
    <row r="326" spans="1:6" ht="15" hidden="1">
      <c r="A326" s="66"/>
      <c r="B326" s="66"/>
      <c r="C326" s="10" t="s">
        <v>28</v>
      </c>
      <c r="D326" s="43">
        <v>13058</v>
      </c>
      <c r="E326" s="43"/>
      <c r="F326" s="43">
        <v>0</v>
      </c>
    </row>
    <row r="327" spans="1:6" ht="30" hidden="1">
      <c r="A327" s="66"/>
      <c r="B327" s="66"/>
      <c r="C327" s="10" t="s">
        <v>32</v>
      </c>
      <c r="D327" s="43">
        <v>0</v>
      </c>
      <c r="E327" s="43"/>
      <c r="F327" s="43">
        <v>0</v>
      </c>
    </row>
    <row r="328" spans="1:6" ht="15" hidden="1">
      <c r="A328" s="67"/>
      <c r="B328" s="67"/>
      <c r="C328" s="10" t="s">
        <v>30</v>
      </c>
      <c r="D328" s="43">
        <v>27500</v>
      </c>
      <c r="E328" s="43"/>
      <c r="F328" s="43">
        <v>0</v>
      </c>
    </row>
    <row r="329" spans="1:6" ht="15" customHeight="1" hidden="1">
      <c r="A329" s="65" t="s">
        <v>42</v>
      </c>
      <c r="B329" s="65" t="s">
        <v>138</v>
      </c>
      <c r="C329" s="10" t="s">
        <v>6</v>
      </c>
      <c r="D329" s="43">
        <f>SUM(D330:D334)</f>
        <v>980685.35</v>
      </c>
      <c r="E329" s="43"/>
      <c r="F329" s="43">
        <f>SUM(F330:F334)</f>
        <v>712850.76</v>
      </c>
    </row>
    <row r="330" spans="1:6" ht="15" hidden="1">
      <c r="A330" s="66"/>
      <c r="B330" s="66"/>
      <c r="C330" s="10" t="s">
        <v>7</v>
      </c>
      <c r="D330" s="43">
        <v>459839.6</v>
      </c>
      <c r="E330" s="43"/>
      <c r="F330" s="43">
        <v>456436.47</v>
      </c>
    </row>
    <row r="331" spans="1:6" ht="15" hidden="1">
      <c r="A331" s="66"/>
      <c r="B331" s="66"/>
      <c r="C331" s="10" t="s">
        <v>8</v>
      </c>
      <c r="D331" s="43">
        <v>351367.25</v>
      </c>
      <c r="E331" s="43"/>
      <c r="F331" s="43">
        <v>256414.29</v>
      </c>
    </row>
    <row r="332" spans="1:6" ht="15" hidden="1">
      <c r="A332" s="66"/>
      <c r="B332" s="66"/>
      <c r="C332" s="10" t="s">
        <v>28</v>
      </c>
      <c r="D332" s="43">
        <v>10125.6</v>
      </c>
      <c r="E332" s="43"/>
      <c r="F332" s="43">
        <v>0</v>
      </c>
    </row>
    <row r="333" spans="1:6" ht="30" hidden="1">
      <c r="A333" s="66"/>
      <c r="B333" s="66"/>
      <c r="C333" s="10" t="s">
        <v>32</v>
      </c>
      <c r="D333" s="43">
        <v>0</v>
      </c>
      <c r="E333" s="43"/>
      <c r="F333" s="43">
        <v>0</v>
      </c>
    </row>
    <row r="334" spans="1:6" ht="15" hidden="1">
      <c r="A334" s="67"/>
      <c r="B334" s="67"/>
      <c r="C334" s="10" t="s">
        <v>30</v>
      </c>
      <c r="D334" s="43">
        <v>159352.9</v>
      </c>
      <c r="E334" s="43"/>
      <c r="F334" s="43">
        <v>0</v>
      </c>
    </row>
    <row r="335" spans="1:6" ht="15" hidden="1">
      <c r="A335" s="99" t="s">
        <v>106</v>
      </c>
      <c r="B335" s="99" t="s">
        <v>139</v>
      </c>
      <c r="C335" s="14" t="s">
        <v>6</v>
      </c>
      <c r="D335" s="43">
        <f>SUM(D336:D340)</f>
        <v>172099.09999999998</v>
      </c>
      <c r="E335" s="43"/>
      <c r="F335" s="43">
        <f>SUM(F336:F340)</f>
        <v>77987.79000000001</v>
      </c>
    </row>
    <row r="336" spans="1:6" ht="15" hidden="1">
      <c r="A336" s="100"/>
      <c r="B336" s="100"/>
      <c r="C336" s="14" t="s">
        <v>7</v>
      </c>
      <c r="D336" s="43"/>
      <c r="E336" s="43"/>
      <c r="F336" s="43"/>
    </row>
    <row r="337" spans="1:6" ht="15" hidden="1">
      <c r="A337" s="100"/>
      <c r="B337" s="100"/>
      <c r="C337" s="14" t="s">
        <v>8</v>
      </c>
      <c r="D337" s="43">
        <v>22910.5</v>
      </c>
      <c r="E337" s="43"/>
      <c r="F337" s="43">
        <v>22233.69</v>
      </c>
    </row>
    <row r="338" spans="1:6" ht="15" hidden="1">
      <c r="A338" s="100"/>
      <c r="B338" s="100"/>
      <c r="C338" s="14" t="s">
        <v>28</v>
      </c>
      <c r="D338" s="43">
        <v>5491.3</v>
      </c>
      <c r="E338" s="43"/>
      <c r="F338" s="43">
        <v>5036.1</v>
      </c>
    </row>
    <row r="339" spans="1:6" ht="30" hidden="1">
      <c r="A339" s="100"/>
      <c r="B339" s="100"/>
      <c r="C339" s="14" t="s">
        <v>32</v>
      </c>
      <c r="D339" s="43">
        <v>0</v>
      </c>
      <c r="E339" s="43"/>
      <c r="F339" s="43">
        <v>0</v>
      </c>
    </row>
    <row r="340" spans="1:6" ht="15" hidden="1">
      <c r="A340" s="101"/>
      <c r="B340" s="101"/>
      <c r="C340" s="14" t="s">
        <v>30</v>
      </c>
      <c r="D340" s="43">
        <v>143697.3</v>
      </c>
      <c r="E340" s="43"/>
      <c r="F340" s="43">
        <v>50718</v>
      </c>
    </row>
    <row r="341" spans="1:7" s="25" customFormat="1" ht="15" customHeight="1" hidden="1">
      <c r="A341" s="59" t="s">
        <v>49</v>
      </c>
      <c r="B341" s="59" t="s">
        <v>141</v>
      </c>
      <c r="C341" s="28" t="s">
        <v>6</v>
      </c>
      <c r="D341" s="46">
        <f aca="true" t="shared" si="4" ref="D341:D346">D347+D353</f>
        <v>2636688.2</v>
      </c>
      <c r="E341" s="46"/>
      <c r="F341" s="46">
        <v>2791825.0585000003</v>
      </c>
      <c r="G341" s="53">
        <f>F341/D341*100</f>
        <v>105.8837771754734</v>
      </c>
    </row>
    <row r="342" spans="1:7" s="25" customFormat="1" ht="14.25" hidden="1">
      <c r="A342" s="60"/>
      <c r="B342" s="68"/>
      <c r="C342" s="28" t="s">
        <v>7</v>
      </c>
      <c r="D342" s="46">
        <f t="shared" si="4"/>
        <v>385286.3</v>
      </c>
      <c r="E342" s="46"/>
      <c r="F342" s="46">
        <f>F348+F354</f>
        <v>385180.95</v>
      </c>
      <c r="G342" s="53">
        <f>F342/D342*100</f>
        <v>99.9726566971107</v>
      </c>
    </row>
    <row r="343" spans="1:7" s="25" customFormat="1" ht="21.75" customHeight="1" hidden="1">
      <c r="A343" s="60"/>
      <c r="B343" s="68"/>
      <c r="C343" s="28" t="s">
        <v>8</v>
      </c>
      <c r="D343" s="46">
        <f t="shared" si="4"/>
        <v>2036608.7</v>
      </c>
      <c r="E343" s="46"/>
      <c r="F343" s="46">
        <f>F349+F355</f>
        <v>2196739.07</v>
      </c>
      <c r="G343" s="53">
        <f>F343/D343*100</f>
        <v>107.86259874073994</v>
      </c>
    </row>
    <row r="344" spans="1:7" s="25" customFormat="1" ht="14.25" hidden="1">
      <c r="A344" s="60"/>
      <c r="B344" s="68"/>
      <c r="C344" s="28" t="s">
        <v>28</v>
      </c>
      <c r="D344" s="46">
        <f t="shared" si="4"/>
        <v>113161.1</v>
      </c>
      <c r="E344" s="46"/>
      <c r="F344" s="46">
        <v>113161.09999999999</v>
      </c>
      <c r="G344" s="53">
        <f>F344/D344*100</f>
        <v>99.99999999999999</v>
      </c>
    </row>
    <row r="345" spans="1:7" s="25" customFormat="1" ht="28.5" hidden="1">
      <c r="A345" s="60"/>
      <c r="B345" s="68"/>
      <c r="C345" s="28" t="s">
        <v>32</v>
      </c>
      <c r="D345" s="46">
        <f t="shared" si="4"/>
        <v>0</v>
      </c>
      <c r="E345" s="46"/>
      <c r="F345" s="46">
        <f>F351+F357</f>
        <v>0</v>
      </c>
      <c r="G345" s="53">
        <v>0</v>
      </c>
    </row>
    <row r="346" spans="1:7" s="25" customFormat="1" ht="14.25" hidden="1">
      <c r="A346" s="61"/>
      <c r="B346" s="69"/>
      <c r="C346" s="28" t="s">
        <v>30</v>
      </c>
      <c r="D346" s="46">
        <f t="shared" si="4"/>
        <v>101632.1</v>
      </c>
      <c r="E346" s="46"/>
      <c r="F346" s="46">
        <v>101632.1</v>
      </c>
      <c r="G346" s="53">
        <f>F346/D346*100</f>
        <v>100</v>
      </c>
    </row>
    <row r="347" spans="1:6" ht="15" customHeight="1" hidden="1">
      <c r="A347" s="65" t="s">
        <v>37</v>
      </c>
      <c r="B347" s="65" t="s">
        <v>88</v>
      </c>
      <c r="C347" s="10" t="s">
        <v>6</v>
      </c>
      <c r="D347" s="43">
        <f>D348+D349+D350+D351+D352</f>
        <v>2533388.2</v>
      </c>
      <c r="E347" s="43"/>
      <c r="F347" s="43">
        <f>F348+F349+F350+F351+F352</f>
        <v>2693413.22</v>
      </c>
    </row>
    <row r="348" spans="1:6" ht="15" hidden="1">
      <c r="A348" s="66"/>
      <c r="B348" s="66"/>
      <c r="C348" s="10" t="s">
        <v>7</v>
      </c>
      <c r="D348" s="43">
        <v>385286.3</v>
      </c>
      <c r="E348" s="43"/>
      <c r="F348" s="43">
        <v>385180.95</v>
      </c>
    </row>
    <row r="349" spans="1:6" ht="15" hidden="1">
      <c r="A349" s="66"/>
      <c r="B349" s="66"/>
      <c r="C349" s="10" t="s">
        <v>8</v>
      </c>
      <c r="D349" s="43">
        <v>2036608.7</v>
      </c>
      <c r="E349" s="43"/>
      <c r="F349" s="43">
        <v>2196739.07</v>
      </c>
    </row>
    <row r="350" spans="1:6" ht="15" hidden="1">
      <c r="A350" s="66"/>
      <c r="B350" s="66"/>
      <c r="C350" s="10" t="s">
        <v>28</v>
      </c>
      <c r="D350" s="43">
        <v>101261.1</v>
      </c>
      <c r="E350" s="43"/>
      <c r="F350" s="43">
        <v>101261.09999999999</v>
      </c>
    </row>
    <row r="351" spans="1:6" ht="30" hidden="1">
      <c r="A351" s="66"/>
      <c r="B351" s="66"/>
      <c r="C351" s="10" t="s">
        <v>32</v>
      </c>
      <c r="D351" s="43">
        <v>0</v>
      </c>
      <c r="E351" s="43"/>
      <c r="F351" s="43">
        <v>0</v>
      </c>
    </row>
    <row r="352" spans="1:6" ht="15" hidden="1">
      <c r="A352" s="67"/>
      <c r="B352" s="67"/>
      <c r="C352" s="10" t="s">
        <v>30</v>
      </c>
      <c r="D352" s="43">
        <v>10232.1</v>
      </c>
      <c r="E352" s="43"/>
      <c r="F352" s="43">
        <v>10232.1</v>
      </c>
    </row>
    <row r="353" spans="1:6" ht="15" customHeight="1" hidden="1">
      <c r="A353" s="65" t="s">
        <v>33</v>
      </c>
      <c r="B353" s="65" t="s">
        <v>52</v>
      </c>
      <c r="C353" s="10" t="s">
        <v>6</v>
      </c>
      <c r="D353" s="43">
        <f>D356+D358</f>
        <v>103300</v>
      </c>
      <c r="E353" s="43"/>
      <c r="F353" s="43">
        <v>103300</v>
      </c>
    </row>
    <row r="354" spans="1:6" ht="15" hidden="1">
      <c r="A354" s="66"/>
      <c r="B354" s="66"/>
      <c r="C354" s="10" t="s">
        <v>7</v>
      </c>
      <c r="D354" s="43">
        <v>0</v>
      </c>
      <c r="E354" s="43"/>
      <c r="F354" s="43">
        <v>0</v>
      </c>
    </row>
    <row r="355" spans="1:6" ht="15" hidden="1">
      <c r="A355" s="66"/>
      <c r="B355" s="66"/>
      <c r="C355" s="10" t="s">
        <v>8</v>
      </c>
      <c r="D355" s="43">
        <v>0</v>
      </c>
      <c r="E355" s="43"/>
      <c r="F355" s="43">
        <v>0</v>
      </c>
    </row>
    <row r="356" spans="1:6" ht="15" hidden="1">
      <c r="A356" s="66"/>
      <c r="B356" s="66"/>
      <c r="C356" s="10" t="s">
        <v>28</v>
      </c>
      <c r="D356" s="43">
        <v>11900</v>
      </c>
      <c r="E356" s="43"/>
      <c r="F356" s="43">
        <v>11900</v>
      </c>
    </row>
    <row r="357" spans="1:6" ht="30" hidden="1">
      <c r="A357" s="66"/>
      <c r="B357" s="66"/>
      <c r="C357" s="10" t="s">
        <v>32</v>
      </c>
      <c r="D357" s="43">
        <v>0</v>
      </c>
      <c r="E357" s="43"/>
      <c r="F357" s="43">
        <v>0</v>
      </c>
    </row>
    <row r="358" spans="1:6" ht="15" hidden="1">
      <c r="A358" s="67"/>
      <c r="B358" s="67"/>
      <c r="C358" s="10" t="s">
        <v>30</v>
      </c>
      <c r="D358" s="43">
        <v>91400</v>
      </c>
      <c r="E358" s="43"/>
      <c r="F358" s="43">
        <v>91400</v>
      </c>
    </row>
    <row r="359" spans="1:7" s="31" customFormat="1" ht="15" customHeight="1" hidden="1">
      <c r="A359" s="102" t="s">
        <v>49</v>
      </c>
      <c r="B359" s="102" t="s">
        <v>142</v>
      </c>
      <c r="C359" s="29" t="s">
        <v>6</v>
      </c>
      <c r="D359" s="46">
        <f>D360+D361+D362+D363</f>
        <v>6951917.54</v>
      </c>
      <c r="E359" s="46"/>
      <c r="F359" s="46">
        <f>F360+F361+F362+F363</f>
        <v>6825722.83</v>
      </c>
      <c r="G359" s="53">
        <f>F359/D359*100</f>
        <v>98.18474961370156</v>
      </c>
    </row>
    <row r="360" spans="1:7" s="31" customFormat="1" ht="15" hidden="1">
      <c r="A360" s="103"/>
      <c r="B360" s="103"/>
      <c r="C360" s="30" t="s">
        <v>7</v>
      </c>
      <c r="D360" s="46">
        <f>D365+D370+D375+D380+D385</f>
        <v>1980073.1</v>
      </c>
      <c r="E360" s="46"/>
      <c r="F360" s="46">
        <f>F365+F370+F375+F380+F385</f>
        <v>1918895.5</v>
      </c>
      <c r="G360" s="53">
        <f>F360/D360*100</f>
        <v>96.91033629010968</v>
      </c>
    </row>
    <row r="361" spans="1:7" s="31" customFormat="1" ht="18.75" customHeight="1" hidden="1">
      <c r="A361" s="103"/>
      <c r="B361" s="103"/>
      <c r="C361" s="30" t="s">
        <v>8</v>
      </c>
      <c r="D361" s="46">
        <f>D366+D371+D376+D381+D386</f>
        <v>4317284.64</v>
      </c>
      <c r="E361" s="46"/>
      <c r="F361" s="46">
        <f>F366+F371+F376+F381+F386</f>
        <v>4235051.13</v>
      </c>
      <c r="G361" s="53">
        <f>F361/D361*100</f>
        <v>98.09524928613463</v>
      </c>
    </row>
    <row r="362" spans="1:7" s="31" customFormat="1" ht="15" hidden="1">
      <c r="A362" s="103"/>
      <c r="B362" s="103"/>
      <c r="C362" s="30" t="s">
        <v>28</v>
      </c>
      <c r="D362" s="46">
        <f>D367+D372+D377+D382+D387</f>
        <v>222559.8</v>
      </c>
      <c r="E362" s="46"/>
      <c r="F362" s="46">
        <f>F367+F372+F377+F382+F387</f>
        <v>239776.2</v>
      </c>
      <c r="G362" s="53">
        <f>F362/D362*100</f>
        <v>107.73562880628037</v>
      </c>
    </row>
    <row r="363" spans="1:7" s="31" customFormat="1" ht="15" hidden="1">
      <c r="A363" s="103"/>
      <c r="B363" s="103"/>
      <c r="C363" s="30" t="s">
        <v>30</v>
      </c>
      <c r="D363" s="46">
        <f>D368+D373+D378+D383+D388</f>
        <v>432000</v>
      </c>
      <c r="E363" s="46"/>
      <c r="F363" s="46">
        <f>F368+F373+F378+F383+F388</f>
        <v>432000</v>
      </c>
      <c r="G363" s="53">
        <f>F363/D363*100</f>
        <v>100</v>
      </c>
    </row>
    <row r="364" spans="1:6" ht="15" customHeight="1" hidden="1">
      <c r="A364" s="104" t="s">
        <v>31</v>
      </c>
      <c r="B364" s="104" t="s">
        <v>53</v>
      </c>
      <c r="C364" s="11" t="s">
        <v>6</v>
      </c>
      <c r="D364" s="43">
        <f>D365+D366+D367+D368</f>
        <v>5171644.239999999</v>
      </c>
      <c r="E364" s="43"/>
      <c r="F364" s="43">
        <f>F365+F366+F367+F368</f>
        <v>5121854.74</v>
      </c>
    </row>
    <row r="365" spans="1:6" ht="15" hidden="1">
      <c r="A365" s="105"/>
      <c r="B365" s="104"/>
      <c r="C365" s="12" t="s">
        <v>7</v>
      </c>
      <c r="D365" s="43">
        <v>880000</v>
      </c>
      <c r="E365" s="43"/>
      <c r="F365" s="43">
        <v>895229</v>
      </c>
    </row>
    <row r="366" spans="1:6" ht="15" hidden="1">
      <c r="A366" s="105"/>
      <c r="B366" s="104"/>
      <c r="C366" s="12" t="s">
        <v>8</v>
      </c>
      <c r="D366" s="43">
        <v>4076120.94</v>
      </c>
      <c r="E366" s="43"/>
      <c r="F366" s="43">
        <v>4007331.64</v>
      </c>
    </row>
    <row r="367" spans="1:6" ht="15" hidden="1">
      <c r="A367" s="105"/>
      <c r="B367" s="104"/>
      <c r="C367" s="12" t="s">
        <v>28</v>
      </c>
      <c r="D367" s="43">
        <v>215523.3</v>
      </c>
      <c r="E367" s="43"/>
      <c r="F367" s="43">
        <v>219294.1</v>
      </c>
    </row>
    <row r="368" spans="1:6" ht="15" hidden="1">
      <c r="A368" s="105"/>
      <c r="B368" s="104"/>
      <c r="C368" s="12" t="s">
        <v>30</v>
      </c>
      <c r="D368" s="43">
        <v>0</v>
      </c>
      <c r="E368" s="43"/>
      <c r="F368" s="43">
        <v>0</v>
      </c>
    </row>
    <row r="369" spans="1:6" ht="15" hidden="1">
      <c r="A369" s="104" t="s">
        <v>13</v>
      </c>
      <c r="B369" s="104" t="s">
        <v>54</v>
      </c>
      <c r="C369" s="11" t="s">
        <v>6</v>
      </c>
      <c r="D369" s="43">
        <f>D370+D371+D372+D373</f>
        <v>1231689.6</v>
      </c>
      <c r="E369" s="43"/>
      <c r="F369" s="43">
        <f>F370+F371+F372+F373</f>
        <v>1219146.9400000002</v>
      </c>
    </row>
    <row r="370" spans="1:6" ht="15" hidden="1">
      <c r="A370" s="106"/>
      <c r="B370" s="76"/>
      <c r="C370" s="12" t="s">
        <v>7</v>
      </c>
      <c r="D370" s="43">
        <v>1011055.3</v>
      </c>
      <c r="E370" s="43"/>
      <c r="F370" s="43">
        <v>1011055.3</v>
      </c>
    </row>
    <row r="371" spans="1:6" ht="15" hidden="1">
      <c r="A371" s="106"/>
      <c r="B371" s="76"/>
      <c r="C371" s="12" t="s">
        <v>8</v>
      </c>
      <c r="D371" s="43">
        <v>213921.2</v>
      </c>
      <c r="E371" s="43"/>
      <c r="F371" s="43">
        <v>201378.54</v>
      </c>
    </row>
    <row r="372" spans="1:6" ht="15" hidden="1">
      <c r="A372" s="106"/>
      <c r="B372" s="76"/>
      <c r="C372" s="12" t="s">
        <v>28</v>
      </c>
      <c r="D372" s="43">
        <v>6713.1</v>
      </c>
      <c r="E372" s="43"/>
      <c r="F372" s="43">
        <v>6713.1</v>
      </c>
    </row>
    <row r="373" spans="1:6" ht="15" hidden="1">
      <c r="A373" s="106"/>
      <c r="B373" s="76"/>
      <c r="C373" s="12" t="s">
        <v>30</v>
      </c>
      <c r="D373" s="43">
        <v>0</v>
      </c>
      <c r="E373" s="43"/>
      <c r="F373" s="43">
        <v>0</v>
      </c>
    </row>
    <row r="374" spans="1:6" ht="15" customHeight="1" hidden="1">
      <c r="A374" s="104" t="s">
        <v>34</v>
      </c>
      <c r="B374" s="104" t="s">
        <v>55</v>
      </c>
      <c r="C374" s="11" t="s">
        <v>6</v>
      </c>
      <c r="D374" s="43">
        <f>D375+D376+D377+D378</f>
        <v>4143.4</v>
      </c>
      <c r="E374" s="43"/>
      <c r="F374" s="43">
        <f>F375+F376+F377+F378</f>
        <v>4379.65</v>
      </c>
    </row>
    <row r="375" spans="1:6" ht="15" hidden="1">
      <c r="A375" s="105"/>
      <c r="B375" s="104"/>
      <c r="C375" s="12" t="s">
        <v>7</v>
      </c>
      <c r="D375" s="43">
        <v>0</v>
      </c>
      <c r="E375" s="43"/>
      <c r="F375" s="43">
        <v>0</v>
      </c>
    </row>
    <row r="376" spans="1:6" ht="15" hidden="1">
      <c r="A376" s="105"/>
      <c r="B376" s="104"/>
      <c r="C376" s="12" t="s">
        <v>8</v>
      </c>
      <c r="D376" s="43">
        <v>3820</v>
      </c>
      <c r="E376" s="43"/>
      <c r="F376" s="43">
        <v>3710.65</v>
      </c>
    </row>
    <row r="377" spans="1:6" ht="15" hidden="1">
      <c r="A377" s="105"/>
      <c r="B377" s="104"/>
      <c r="C377" s="12" t="s">
        <v>28</v>
      </c>
      <c r="D377" s="43">
        <v>323.4</v>
      </c>
      <c r="E377" s="43"/>
      <c r="F377" s="43">
        <v>669</v>
      </c>
    </row>
    <row r="378" spans="1:6" ht="15" hidden="1">
      <c r="A378" s="105"/>
      <c r="B378" s="104"/>
      <c r="C378" s="12" t="s">
        <v>30</v>
      </c>
      <c r="D378" s="43">
        <v>0</v>
      </c>
      <c r="E378" s="43"/>
      <c r="F378" s="43">
        <v>0</v>
      </c>
    </row>
    <row r="379" spans="1:6" ht="15" customHeight="1" hidden="1">
      <c r="A379" s="107" t="s">
        <v>16</v>
      </c>
      <c r="B379" s="107" t="s">
        <v>56</v>
      </c>
      <c r="C379" s="11" t="s">
        <v>6</v>
      </c>
      <c r="D379" s="43">
        <f>D380+D381+D382+D383</f>
        <v>520575</v>
      </c>
      <c r="E379" s="43"/>
      <c r="F379" s="43">
        <f>F380+F381+F382+F383</f>
        <v>456496</v>
      </c>
    </row>
    <row r="380" spans="1:6" ht="15" hidden="1">
      <c r="A380" s="108"/>
      <c r="B380" s="107"/>
      <c r="C380" s="12" t="s">
        <v>7</v>
      </c>
      <c r="D380" s="43">
        <v>87688.6</v>
      </c>
      <c r="E380" s="43"/>
      <c r="F380" s="43">
        <v>11282</v>
      </c>
    </row>
    <row r="381" spans="1:6" ht="15" hidden="1">
      <c r="A381" s="108"/>
      <c r="B381" s="107"/>
      <c r="C381" s="12" t="s">
        <v>8</v>
      </c>
      <c r="D381" s="43">
        <v>886.4</v>
      </c>
      <c r="E381" s="43"/>
      <c r="F381" s="43">
        <v>114</v>
      </c>
    </row>
    <row r="382" spans="1:6" ht="15" hidden="1">
      <c r="A382" s="108"/>
      <c r="B382" s="107"/>
      <c r="C382" s="12" t="s">
        <v>28</v>
      </c>
      <c r="D382" s="43">
        <v>0</v>
      </c>
      <c r="E382" s="43"/>
      <c r="F382" s="43">
        <v>13100</v>
      </c>
    </row>
    <row r="383" spans="1:6" ht="15" hidden="1">
      <c r="A383" s="108"/>
      <c r="B383" s="107"/>
      <c r="C383" s="12" t="s">
        <v>30</v>
      </c>
      <c r="D383" s="43">
        <v>432000</v>
      </c>
      <c r="E383" s="43"/>
      <c r="F383" s="43">
        <v>432000</v>
      </c>
    </row>
    <row r="384" spans="1:6" ht="15" customHeight="1" hidden="1">
      <c r="A384" s="104" t="s">
        <v>18</v>
      </c>
      <c r="B384" s="104" t="s">
        <v>57</v>
      </c>
      <c r="C384" s="11" t="s">
        <v>6</v>
      </c>
      <c r="D384" s="43">
        <f>D386+D385</f>
        <v>23865.3</v>
      </c>
      <c r="E384" s="43"/>
      <c r="F384" s="43">
        <f>F386</f>
        <v>22516.3</v>
      </c>
    </row>
    <row r="385" spans="1:6" ht="15" hidden="1">
      <c r="A385" s="104"/>
      <c r="B385" s="104"/>
      <c r="C385" s="12" t="s">
        <v>7</v>
      </c>
      <c r="D385" s="43">
        <v>1329.2</v>
      </c>
      <c r="E385" s="43"/>
      <c r="F385" s="43">
        <v>1329.2</v>
      </c>
    </row>
    <row r="386" spans="1:6" ht="15" hidden="1">
      <c r="A386" s="105"/>
      <c r="B386" s="105"/>
      <c r="C386" s="12" t="s">
        <v>8</v>
      </c>
      <c r="D386" s="43">
        <v>22536.1</v>
      </c>
      <c r="E386" s="43"/>
      <c r="F386" s="43">
        <v>22516.3</v>
      </c>
    </row>
    <row r="387" spans="1:6" ht="15" hidden="1">
      <c r="A387" s="106"/>
      <c r="B387" s="106"/>
      <c r="C387" s="12" t="s">
        <v>28</v>
      </c>
      <c r="D387" s="43">
        <v>0</v>
      </c>
      <c r="E387" s="43"/>
      <c r="F387" s="43">
        <v>0</v>
      </c>
    </row>
    <row r="388" spans="1:6" ht="15" hidden="1">
      <c r="A388" s="106"/>
      <c r="B388" s="106"/>
      <c r="C388" s="12" t="s">
        <v>30</v>
      </c>
      <c r="D388" s="43">
        <v>0</v>
      </c>
      <c r="E388" s="43"/>
      <c r="F388" s="43">
        <v>0</v>
      </c>
    </row>
    <row r="389" spans="1:7" s="27" customFormat="1" ht="15" customHeight="1" hidden="1">
      <c r="A389" s="59" t="s">
        <v>49</v>
      </c>
      <c r="B389" s="59" t="s">
        <v>92</v>
      </c>
      <c r="C389" s="29" t="s">
        <v>6</v>
      </c>
      <c r="D389" s="46">
        <f>D390+D391+D392+D393+D394</f>
        <v>1026812.2802087651</v>
      </c>
      <c r="E389" s="46"/>
      <c r="F389" s="46">
        <f>F390+F391+F392+F393+F394</f>
        <v>1008555.8400000001</v>
      </c>
      <c r="G389" s="55">
        <f>F389/D389*100</f>
        <v>98.22202747662375</v>
      </c>
    </row>
    <row r="390" spans="1:7" s="27" customFormat="1" ht="14.25" hidden="1">
      <c r="A390" s="60"/>
      <c r="B390" s="60"/>
      <c r="C390" s="30" t="s">
        <v>7</v>
      </c>
      <c r="D390" s="46">
        <f>D396+D402+D408+D414+D420+D426+D432+D438</f>
        <v>859542.8999999999</v>
      </c>
      <c r="E390" s="46"/>
      <c r="F390" s="46">
        <f>F396+F402+F408+F414+F420+F426+F432+F438</f>
        <v>855073.18</v>
      </c>
      <c r="G390" s="55">
        <f>F390/D390*100</f>
        <v>99.47998872423938</v>
      </c>
    </row>
    <row r="391" spans="1:7" s="27" customFormat="1" ht="18.75" customHeight="1" hidden="1">
      <c r="A391" s="60"/>
      <c r="B391" s="60"/>
      <c r="C391" s="30" t="s">
        <v>8</v>
      </c>
      <c r="D391" s="46">
        <f>D397+D403+D409+D415+D421+D427+D433+D439</f>
        <v>143326.3</v>
      </c>
      <c r="E391" s="46"/>
      <c r="F391" s="46">
        <f>F397+F403+F409+F415+F421+F427+F433+F439</f>
        <v>133039.16</v>
      </c>
      <c r="G391" s="55">
        <f>F391/D391*100</f>
        <v>92.82257338674061</v>
      </c>
    </row>
    <row r="392" spans="1:7" s="27" customFormat="1" ht="14.25" hidden="1">
      <c r="A392" s="60"/>
      <c r="B392" s="60"/>
      <c r="C392" s="30" t="s">
        <v>28</v>
      </c>
      <c r="D392" s="46">
        <f>D398+D404+D410+D416+D422+D428+D434+D440</f>
        <v>11643.5</v>
      </c>
      <c r="E392" s="46"/>
      <c r="F392" s="46">
        <f>F398+F404+F410+F416+F422+F428+F434+F440</f>
        <v>9043.5</v>
      </c>
      <c r="G392" s="55">
        <f>F392/D392*100</f>
        <v>77.66994460428566</v>
      </c>
    </row>
    <row r="393" spans="1:7" s="27" customFormat="1" ht="28.5" hidden="1">
      <c r="A393" s="60"/>
      <c r="B393" s="60"/>
      <c r="C393" s="30" t="s">
        <v>32</v>
      </c>
      <c r="D393" s="46">
        <f>D399+D405+D411+D417+D423+D429+D435+D441</f>
        <v>99.58020876512039</v>
      </c>
      <c r="E393" s="46"/>
      <c r="F393" s="46">
        <f>F399+F405+F411+F417+F423+F429+F435+F441</f>
        <v>0</v>
      </c>
      <c r="G393" s="55">
        <v>0</v>
      </c>
    </row>
    <row r="394" spans="1:7" s="27" customFormat="1" ht="14.25" hidden="1">
      <c r="A394" s="61"/>
      <c r="B394" s="61"/>
      <c r="C394" s="29" t="s">
        <v>30</v>
      </c>
      <c r="D394" s="46">
        <f>D400+D406+D412+D418+D424+D430+D436+D442</f>
        <v>12200</v>
      </c>
      <c r="E394" s="46"/>
      <c r="F394" s="46">
        <f>F400+F406+F412+F418+F424+F430+F436+F442</f>
        <v>11400</v>
      </c>
      <c r="G394" s="55">
        <f>F394/D394*100</f>
        <v>93.44262295081968</v>
      </c>
    </row>
    <row r="395" spans="1:6" ht="30" customHeight="1" hidden="1">
      <c r="A395" s="65" t="s">
        <v>37</v>
      </c>
      <c r="B395" s="65" t="s">
        <v>143</v>
      </c>
      <c r="C395" s="12" t="s">
        <v>6</v>
      </c>
      <c r="D395" s="43">
        <f>D396+D397+D398+D399+D400</f>
        <v>292.9</v>
      </c>
      <c r="E395" s="43"/>
      <c r="F395" s="43">
        <f>F396+F397+F398+F399+F400</f>
        <v>292.9</v>
      </c>
    </row>
    <row r="396" spans="1:6" ht="15" hidden="1">
      <c r="A396" s="66"/>
      <c r="B396" s="66"/>
      <c r="C396" s="12" t="s">
        <v>7</v>
      </c>
      <c r="D396" s="43">
        <v>0</v>
      </c>
      <c r="E396" s="43"/>
      <c r="F396" s="43">
        <v>0</v>
      </c>
    </row>
    <row r="397" spans="1:6" ht="15" hidden="1">
      <c r="A397" s="66"/>
      <c r="B397" s="66"/>
      <c r="C397" s="12" t="s">
        <v>8</v>
      </c>
      <c r="D397" s="43">
        <v>292.9</v>
      </c>
      <c r="E397" s="43"/>
      <c r="F397" s="43">
        <v>292.9</v>
      </c>
    </row>
    <row r="398" spans="1:6" ht="15" hidden="1">
      <c r="A398" s="66"/>
      <c r="B398" s="66"/>
      <c r="C398" s="12" t="s">
        <v>28</v>
      </c>
      <c r="D398" s="43">
        <v>0</v>
      </c>
      <c r="E398" s="43"/>
      <c r="F398" s="43">
        <v>0</v>
      </c>
    </row>
    <row r="399" spans="1:6" ht="30" hidden="1">
      <c r="A399" s="66"/>
      <c r="B399" s="66"/>
      <c r="C399" s="12" t="s">
        <v>32</v>
      </c>
      <c r="D399" s="43">
        <v>0</v>
      </c>
      <c r="E399" s="43"/>
      <c r="F399" s="43">
        <v>0</v>
      </c>
    </row>
    <row r="400" spans="1:6" ht="15" hidden="1">
      <c r="A400" s="67"/>
      <c r="B400" s="67"/>
      <c r="C400" s="12" t="s">
        <v>30</v>
      </c>
      <c r="D400" s="43">
        <v>0</v>
      </c>
      <c r="E400" s="43"/>
      <c r="F400" s="43">
        <v>0</v>
      </c>
    </row>
    <row r="401" spans="1:6" ht="30" customHeight="1" hidden="1">
      <c r="A401" s="65" t="s">
        <v>13</v>
      </c>
      <c r="B401" s="65" t="s">
        <v>144</v>
      </c>
      <c r="C401" s="12" t="s">
        <v>6</v>
      </c>
      <c r="D401" s="43">
        <f>D402+D403+D404+D405+D406</f>
        <v>15954.5</v>
      </c>
      <c r="E401" s="43"/>
      <c r="F401" s="43">
        <f>F402+F403+F404+F405+F406</f>
        <v>15128.15</v>
      </c>
    </row>
    <row r="402" spans="1:6" ht="15" hidden="1">
      <c r="A402" s="66"/>
      <c r="B402" s="66"/>
      <c r="C402" s="12" t="s">
        <v>7</v>
      </c>
      <c r="D402" s="43">
        <v>0</v>
      </c>
      <c r="E402" s="43"/>
      <c r="F402" s="43">
        <v>0</v>
      </c>
    </row>
    <row r="403" spans="1:6" ht="15" hidden="1">
      <c r="A403" s="66"/>
      <c r="B403" s="66"/>
      <c r="C403" s="12" t="s">
        <v>8</v>
      </c>
      <c r="D403" s="43">
        <v>8754.5</v>
      </c>
      <c r="E403" s="43"/>
      <c r="F403" s="43">
        <v>8728.15</v>
      </c>
    </row>
    <row r="404" spans="1:6" ht="15" hidden="1">
      <c r="A404" s="66"/>
      <c r="B404" s="66"/>
      <c r="C404" s="12" t="s">
        <v>28</v>
      </c>
      <c r="D404" s="43">
        <v>0</v>
      </c>
      <c r="E404" s="43"/>
      <c r="F404" s="43">
        <v>0</v>
      </c>
    </row>
    <row r="405" spans="1:6" ht="30" hidden="1">
      <c r="A405" s="66"/>
      <c r="B405" s="66"/>
      <c r="C405" s="12" t="s">
        <v>32</v>
      </c>
      <c r="D405" s="43">
        <v>0</v>
      </c>
      <c r="E405" s="43"/>
      <c r="F405" s="43">
        <v>0</v>
      </c>
    </row>
    <row r="406" spans="1:6" ht="15" hidden="1">
      <c r="A406" s="67"/>
      <c r="B406" s="67"/>
      <c r="C406" s="12" t="s">
        <v>30</v>
      </c>
      <c r="D406" s="43">
        <v>7200</v>
      </c>
      <c r="E406" s="43"/>
      <c r="F406" s="43">
        <v>6400</v>
      </c>
    </row>
    <row r="407" spans="1:6" ht="30" customHeight="1" hidden="1">
      <c r="A407" s="65" t="s">
        <v>34</v>
      </c>
      <c r="B407" s="65" t="s">
        <v>145</v>
      </c>
      <c r="C407" s="12" t="s">
        <v>6</v>
      </c>
      <c r="D407" s="43">
        <f>D408+D409+D410+D411+D412</f>
        <v>20075.6</v>
      </c>
      <c r="E407" s="43"/>
      <c r="F407" s="43">
        <f>F408+F409+F410+F411+F412</f>
        <v>19875.440000000002</v>
      </c>
    </row>
    <row r="408" spans="1:6" ht="15" hidden="1">
      <c r="A408" s="66"/>
      <c r="B408" s="66"/>
      <c r="C408" s="12" t="s">
        <v>7</v>
      </c>
      <c r="D408" s="43">
        <v>9692.9</v>
      </c>
      <c r="E408" s="43"/>
      <c r="F408" s="43">
        <v>9506.92</v>
      </c>
    </row>
    <row r="409" spans="1:6" ht="15" hidden="1">
      <c r="A409" s="66"/>
      <c r="B409" s="66"/>
      <c r="C409" s="12" t="s">
        <v>8</v>
      </c>
      <c r="D409" s="43">
        <v>5382.7</v>
      </c>
      <c r="E409" s="43"/>
      <c r="F409" s="43">
        <v>5368.52</v>
      </c>
    </row>
    <row r="410" spans="1:6" ht="15" hidden="1">
      <c r="A410" s="66"/>
      <c r="B410" s="66"/>
      <c r="C410" s="12" t="s">
        <v>28</v>
      </c>
      <c r="D410" s="43">
        <v>0</v>
      </c>
      <c r="E410" s="43"/>
      <c r="F410" s="43">
        <v>0</v>
      </c>
    </row>
    <row r="411" spans="1:6" ht="30" hidden="1">
      <c r="A411" s="66"/>
      <c r="B411" s="66"/>
      <c r="C411" s="12" t="s">
        <v>32</v>
      </c>
      <c r="D411" s="43">
        <v>0</v>
      </c>
      <c r="E411" s="43"/>
      <c r="F411" s="43">
        <v>0</v>
      </c>
    </row>
    <row r="412" spans="1:6" ht="15" hidden="1">
      <c r="A412" s="67"/>
      <c r="B412" s="67"/>
      <c r="C412" s="12" t="s">
        <v>30</v>
      </c>
      <c r="D412" s="43">
        <v>5000</v>
      </c>
      <c r="E412" s="43"/>
      <c r="F412" s="43">
        <v>5000</v>
      </c>
    </row>
    <row r="413" spans="1:6" ht="30" customHeight="1" hidden="1">
      <c r="A413" s="65" t="s">
        <v>16</v>
      </c>
      <c r="B413" s="65" t="s">
        <v>146</v>
      </c>
      <c r="C413" s="12" t="s">
        <v>6</v>
      </c>
      <c r="D413" s="43">
        <f>D414+D415+D416+D417+D418</f>
        <v>62914.90000000001</v>
      </c>
      <c r="E413" s="43"/>
      <c r="F413" s="43">
        <f>F414+F415+F416+F417+F418</f>
        <v>57608.380000000005</v>
      </c>
    </row>
    <row r="414" spans="1:6" ht="15" hidden="1">
      <c r="A414" s="66"/>
      <c r="B414" s="66"/>
      <c r="C414" s="12" t="s">
        <v>7</v>
      </c>
      <c r="D414" s="43">
        <v>8900.2</v>
      </c>
      <c r="E414" s="43"/>
      <c r="F414" s="43">
        <v>4862.02</v>
      </c>
    </row>
    <row r="415" spans="1:6" ht="15" hidden="1">
      <c r="A415" s="66"/>
      <c r="B415" s="66"/>
      <c r="C415" s="12" t="s">
        <v>8</v>
      </c>
      <c r="D415" s="43">
        <v>46698.9</v>
      </c>
      <c r="E415" s="43"/>
      <c r="F415" s="43">
        <v>45431.36</v>
      </c>
    </row>
    <row r="416" spans="1:6" ht="15" hidden="1">
      <c r="A416" s="66"/>
      <c r="B416" s="66"/>
      <c r="C416" s="12" t="s">
        <v>28</v>
      </c>
      <c r="D416" s="43">
        <v>7315.8</v>
      </c>
      <c r="E416" s="43"/>
      <c r="F416" s="43">
        <v>7315</v>
      </c>
    </row>
    <row r="417" spans="1:6" ht="30" hidden="1">
      <c r="A417" s="66"/>
      <c r="B417" s="66"/>
      <c r="C417" s="12" t="s">
        <v>32</v>
      </c>
      <c r="D417" s="43">
        <v>0</v>
      </c>
      <c r="E417" s="43"/>
      <c r="F417" s="43">
        <v>0</v>
      </c>
    </row>
    <row r="418" spans="1:6" ht="15" hidden="1">
      <c r="A418" s="67"/>
      <c r="B418" s="67"/>
      <c r="C418" s="12" t="s">
        <v>30</v>
      </c>
      <c r="D418" s="43">
        <v>0</v>
      </c>
      <c r="E418" s="43"/>
      <c r="F418" s="43">
        <v>0</v>
      </c>
    </row>
    <row r="419" spans="1:6" ht="30" customHeight="1" hidden="1">
      <c r="A419" s="65" t="s">
        <v>18</v>
      </c>
      <c r="B419" s="65" t="s">
        <v>147</v>
      </c>
      <c r="C419" s="12" t="s">
        <v>6</v>
      </c>
      <c r="D419" s="43">
        <f>D420+D421+D422+D423+D424</f>
        <v>155629.4</v>
      </c>
      <c r="E419" s="43"/>
      <c r="F419" s="43">
        <f>F420+F421+F422+F423+F424</f>
        <v>155257.4</v>
      </c>
    </row>
    <row r="420" spans="1:6" ht="15" hidden="1">
      <c r="A420" s="66"/>
      <c r="B420" s="66"/>
      <c r="C420" s="12" t="s">
        <v>7</v>
      </c>
      <c r="D420" s="43">
        <v>147264</v>
      </c>
      <c r="E420" s="43"/>
      <c r="F420" s="43">
        <v>147018.63</v>
      </c>
    </row>
    <row r="421" spans="1:6" ht="15" hidden="1">
      <c r="A421" s="66"/>
      <c r="B421" s="66"/>
      <c r="C421" s="12" t="s">
        <v>8</v>
      </c>
      <c r="D421" s="43">
        <v>8365.4</v>
      </c>
      <c r="E421" s="43"/>
      <c r="F421" s="43">
        <v>8238.77</v>
      </c>
    </row>
    <row r="422" spans="1:6" ht="15" hidden="1">
      <c r="A422" s="66"/>
      <c r="B422" s="66"/>
      <c r="C422" s="12" t="s">
        <v>28</v>
      </c>
      <c r="D422" s="43">
        <v>0</v>
      </c>
      <c r="E422" s="43"/>
      <c r="F422" s="43">
        <v>0</v>
      </c>
    </row>
    <row r="423" spans="1:6" ht="30" hidden="1">
      <c r="A423" s="66"/>
      <c r="B423" s="66"/>
      <c r="C423" s="12" t="s">
        <v>32</v>
      </c>
      <c r="D423" s="43">
        <v>0</v>
      </c>
      <c r="E423" s="43"/>
      <c r="F423" s="43">
        <v>0</v>
      </c>
    </row>
    <row r="424" spans="1:6" ht="15" hidden="1">
      <c r="A424" s="67"/>
      <c r="B424" s="67"/>
      <c r="C424" s="12" t="s">
        <v>30</v>
      </c>
      <c r="D424" s="43">
        <v>0</v>
      </c>
      <c r="E424" s="43"/>
      <c r="F424" s="43">
        <v>0</v>
      </c>
    </row>
    <row r="425" spans="1:6" ht="45" customHeight="1" hidden="1">
      <c r="A425" s="65" t="s">
        <v>93</v>
      </c>
      <c r="B425" s="65" t="s">
        <v>148</v>
      </c>
      <c r="C425" s="12" t="s">
        <v>6</v>
      </c>
      <c r="D425" s="43">
        <f>D426+D427+D428+D429+D430</f>
        <v>69833.98020876512</v>
      </c>
      <c r="E425" s="43"/>
      <c r="F425" s="43">
        <f>F426+F427+F428+F429+F430</f>
        <v>88703.27</v>
      </c>
    </row>
    <row r="426" spans="1:6" ht="15" hidden="1">
      <c r="A426" s="66"/>
      <c r="B426" s="66"/>
      <c r="C426" s="12" t="s">
        <v>7</v>
      </c>
      <c r="D426" s="43">
        <v>66760.1</v>
      </c>
      <c r="E426" s="43"/>
      <c r="F426" s="43">
        <v>66760.1</v>
      </c>
    </row>
    <row r="427" spans="1:6" ht="15" hidden="1">
      <c r="A427" s="66"/>
      <c r="B427" s="66"/>
      <c r="C427" s="12" t="s">
        <v>8</v>
      </c>
      <c r="D427" s="43">
        <v>2906.9</v>
      </c>
      <c r="E427" s="43"/>
      <c r="F427" s="43">
        <v>21869.17</v>
      </c>
    </row>
    <row r="428" spans="1:6" ht="15" hidden="1">
      <c r="A428" s="66"/>
      <c r="B428" s="66"/>
      <c r="C428" s="12" t="s">
        <v>28</v>
      </c>
      <c r="D428" s="43">
        <v>67.4</v>
      </c>
      <c r="E428" s="43"/>
      <c r="F428" s="43">
        <v>74</v>
      </c>
    </row>
    <row r="429" spans="1:6" ht="30" hidden="1">
      <c r="A429" s="66"/>
      <c r="B429" s="66"/>
      <c r="C429" s="12" t="s">
        <v>32</v>
      </c>
      <c r="D429" s="43">
        <f>G495</f>
        <v>99.58020876512039</v>
      </c>
      <c r="E429" s="43"/>
      <c r="F429" s="43">
        <v>0</v>
      </c>
    </row>
    <row r="430" spans="1:6" ht="15" hidden="1">
      <c r="A430" s="67"/>
      <c r="B430" s="67"/>
      <c r="C430" s="12" t="s">
        <v>30</v>
      </c>
      <c r="D430" s="43">
        <f>G496</f>
        <v>0</v>
      </c>
      <c r="E430" s="43"/>
      <c r="F430" s="43">
        <v>0</v>
      </c>
    </row>
    <row r="431" spans="1:6" ht="45" customHeight="1" hidden="1">
      <c r="A431" s="65" t="s">
        <v>22</v>
      </c>
      <c r="B431" s="65" t="s">
        <v>149</v>
      </c>
      <c r="C431" s="12" t="s">
        <v>6</v>
      </c>
      <c r="D431" s="43">
        <f>D432+D433+D434+D435+D436</f>
        <v>675115.4</v>
      </c>
      <c r="E431" s="43"/>
      <c r="F431" s="43">
        <f>F432+F433+F434+F435+F436</f>
        <v>645091.2</v>
      </c>
    </row>
    <row r="432" spans="1:6" ht="15" hidden="1">
      <c r="A432" s="66"/>
      <c r="B432" s="66"/>
      <c r="C432" s="12" t="s">
        <v>7</v>
      </c>
      <c r="D432" s="43">
        <v>625959.2</v>
      </c>
      <c r="E432" s="43"/>
      <c r="F432" s="43">
        <v>625959.01</v>
      </c>
    </row>
    <row r="433" spans="1:6" ht="15" hidden="1">
      <c r="A433" s="66"/>
      <c r="B433" s="66"/>
      <c r="C433" s="12" t="s">
        <v>8</v>
      </c>
      <c r="D433" s="43">
        <v>44895.9</v>
      </c>
      <c r="E433" s="43"/>
      <c r="F433" s="43">
        <v>17477.69</v>
      </c>
    </row>
    <row r="434" spans="1:6" ht="15" hidden="1">
      <c r="A434" s="66"/>
      <c r="B434" s="66"/>
      <c r="C434" s="12" t="s">
        <v>28</v>
      </c>
      <c r="D434" s="43">
        <v>4260.3</v>
      </c>
      <c r="E434" s="43"/>
      <c r="F434" s="43">
        <v>1654.5</v>
      </c>
    </row>
    <row r="435" spans="1:6" ht="30" hidden="1">
      <c r="A435" s="66"/>
      <c r="B435" s="66"/>
      <c r="C435" s="12" t="s">
        <v>32</v>
      </c>
      <c r="D435" s="43">
        <f>G589</f>
        <v>0</v>
      </c>
      <c r="E435" s="43"/>
      <c r="F435" s="43">
        <v>0</v>
      </c>
    </row>
    <row r="436" spans="1:6" ht="15" hidden="1">
      <c r="A436" s="67"/>
      <c r="B436" s="67"/>
      <c r="C436" s="12" t="s">
        <v>30</v>
      </c>
      <c r="D436" s="43">
        <f>G590</f>
        <v>0</v>
      </c>
      <c r="E436" s="43"/>
      <c r="F436" s="43">
        <v>0</v>
      </c>
    </row>
    <row r="437" spans="1:6" ht="15" hidden="1">
      <c r="A437" s="65" t="s">
        <v>24</v>
      </c>
      <c r="B437" s="65" t="s">
        <v>150</v>
      </c>
      <c r="C437" s="12" t="s">
        <v>6</v>
      </c>
      <c r="D437" s="43">
        <f>D438+D439+D440+D441+D442</f>
        <v>26995.6</v>
      </c>
      <c r="E437" s="43"/>
      <c r="F437" s="43">
        <f>F438+F439+F440+F441+F442</f>
        <v>26599.1</v>
      </c>
    </row>
    <row r="438" spans="1:6" ht="15" hidden="1">
      <c r="A438" s="66"/>
      <c r="B438" s="66"/>
      <c r="C438" s="12" t="s">
        <v>7</v>
      </c>
      <c r="D438" s="43">
        <v>966.5</v>
      </c>
      <c r="E438" s="43"/>
      <c r="F438" s="43">
        <v>966.5</v>
      </c>
    </row>
    <row r="439" spans="1:6" ht="15" hidden="1">
      <c r="A439" s="66"/>
      <c r="B439" s="66"/>
      <c r="C439" s="12" t="s">
        <v>8</v>
      </c>
      <c r="D439" s="43">
        <v>26029.1</v>
      </c>
      <c r="E439" s="43"/>
      <c r="F439" s="43">
        <v>25632.6</v>
      </c>
    </row>
    <row r="440" spans="1:6" ht="15" hidden="1">
      <c r="A440" s="66"/>
      <c r="B440" s="66"/>
      <c r="C440" s="12" t="s">
        <v>28</v>
      </c>
      <c r="D440" s="43">
        <v>0</v>
      </c>
      <c r="E440" s="43"/>
      <c r="F440" s="43">
        <v>0</v>
      </c>
    </row>
    <row r="441" spans="1:6" ht="30" hidden="1">
      <c r="A441" s="66"/>
      <c r="B441" s="66"/>
      <c r="C441" s="12" t="s">
        <v>32</v>
      </c>
      <c r="D441" s="43">
        <v>0</v>
      </c>
      <c r="E441" s="43"/>
      <c r="F441" s="43">
        <v>0</v>
      </c>
    </row>
    <row r="442" spans="1:6" ht="15" hidden="1">
      <c r="A442" s="67"/>
      <c r="B442" s="67"/>
      <c r="C442" s="12" t="s">
        <v>30</v>
      </c>
      <c r="D442" s="43">
        <v>0</v>
      </c>
      <c r="E442" s="43"/>
      <c r="F442" s="43">
        <v>0</v>
      </c>
    </row>
    <row r="443" spans="1:7" s="27" customFormat="1" ht="15" customHeight="1" hidden="1">
      <c r="A443" s="59" t="s">
        <v>49</v>
      </c>
      <c r="B443" s="59" t="s">
        <v>110</v>
      </c>
      <c r="C443" s="29" t="s">
        <v>6</v>
      </c>
      <c r="D443" s="46">
        <f>SUM(D444:D448)</f>
        <v>1285010.16</v>
      </c>
      <c r="E443" s="46"/>
      <c r="F443" s="46">
        <f>SUM(F444:F448)</f>
        <v>1168805.0799999998</v>
      </c>
      <c r="G443" s="54">
        <f>F443/D443*100</f>
        <v>90.95687461334936</v>
      </c>
    </row>
    <row r="444" spans="1:7" s="27" customFormat="1" ht="14.25" hidden="1">
      <c r="A444" s="60"/>
      <c r="B444" s="60"/>
      <c r="C444" s="30" t="s">
        <v>7</v>
      </c>
      <c r="D444" s="46">
        <f>D450+D456+D462</f>
        <v>106556.5</v>
      </c>
      <c r="E444" s="46"/>
      <c r="F444" s="46">
        <f>F450+F456+F462</f>
        <v>104082.7</v>
      </c>
      <c r="G444" s="54">
        <f>F444/D444*100</f>
        <v>97.6784147377213</v>
      </c>
    </row>
    <row r="445" spans="1:7" s="27" customFormat="1" ht="18.75" customHeight="1" hidden="1">
      <c r="A445" s="60"/>
      <c r="B445" s="60"/>
      <c r="C445" s="30" t="s">
        <v>8</v>
      </c>
      <c r="D445" s="46">
        <f>D451+D457+D463</f>
        <v>876298.26</v>
      </c>
      <c r="E445" s="46"/>
      <c r="F445" s="46">
        <f>F451+F457+F463</f>
        <v>777299.78</v>
      </c>
      <c r="G445" s="54">
        <f>F445/D445*100</f>
        <v>88.70265016844836</v>
      </c>
    </row>
    <row r="446" spans="1:7" s="27" customFormat="1" ht="14.25" hidden="1">
      <c r="A446" s="60"/>
      <c r="B446" s="60"/>
      <c r="C446" s="30" t="s">
        <v>28</v>
      </c>
      <c r="D446" s="46">
        <f>D452+D458+D464</f>
        <v>163800.09999999998</v>
      </c>
      <c r="E446" s="46"/>
      <c r="F446" s="46">
        <f>F452+F458+F464</f>
        <v>157962.19999999998</v>
      </c>
      <c r="G446" s="54">
        <f>F446/D446*100</f>
        <v>96.43596066180669</v>
      </c>
    </row>
    <row r="447" spans="1:7" s="27" customFormat="1" ht="28.5" hidden="1">
      <c r="A447" s="60"/>
      <c r="B447" s="60"/>
      <c r="C447" s="30" t="s">
        <v>32</v>
      </c>
      <c r="D447" s="46">
        <f>D453+D459+D465</f>
        <v>0</v>
      </c>
      <c r="E447" s="46"/>
      <c r="F447" s="46">
        <f>F453+F459+F465</f>
        <v>0</v>
      </c>
      <c r="G447" s="54"/>
    </row>
    <row r="448" spans="1:7" s="27" customFormat="1" ht="14.25" hidden="1">
      <c r="A448" s="61"/>
      <c r="B448" s="61"/>
      <c r="C448" s="29" t="s">
        <v>30</v>
      </c>
      <c r="D448" s="46">
        <f>D454+D460+D466</f>
        <v>138355.3</v>
      </c>
      <c r="E448" s="46"/>
      <c r="F448" s="46">
        <f>F454+F460+F466</f>
        <v>129460.4</v>
      </c>
      <c r="G448" s="54">
        <f>F448/D448*100</f>
        <v>93.57097270577998</v>
      </c>
    </row>
    <row r="449" spans="1:6" ht="15" customHeight="1" hidden="1">
      <c r="A449" s="62" t="s">
        <v>37</v>
      </c>
      <c r="B449" s="65" t="s">
        <v>107</v>
      </c>
      <c r="C449" s="10" t="s">
        <v>6</v>
      </c>
      <c r="D449" s="43">
        <f>SUM(D450:D454)</f>
        <v>68932.45999999999</v>
      </c>
      <c r="E449" s="43"/>
      <c r="F449" s="43">
        <f>SUM(F450:F454)</f>
        <v>68728.97</v>
      </c>
    </row>
    <row r="450" spans="1:6" ht="15" hidden="1">
      <c r="A450" s="63"/>
      <c r="B450" s="66"/>
      <c r="C450" s="10" t="s">
        <v>7</v>
      </c>
      <c r="D450" s="43">
        <v>23651.8</v>
      </c>
      <c r="E450" s="43"/>
      <c r="F450" s="43">
        <v>23651.8</v>
      </c>
    </row>
    <row r="451" spans="1:6" ht="15" hidden="1">
      <c r="A451" s="63"/>
      <c r="B451" s="66"/>
      <c r="C451" s="10" t="s">
        <v>8</v>
      </c>
      <c r="D451" s="43">
        <v>4238.86</v>
      </c>
      <c r="E451" s="43"/>
      <c r="F451" s="43">
        <v>4035.37</v>
      </c>
    </row>
    <row r="452" spans="1:6" ht="15" hidden="1">
      <c r="A452" s="63"/>
      <c r="B452" s="66"/>
      <c r="C452" s="10" t="s">
        <v>28</v>
      </c>
      <c r="D452" s="43">
        <v>442.3</v>
      </c>
      <c r="E452" s="43"/>
      <c r="F452" s="43">
        <v>442.3</v>
      </c>
    </row>
    <row r="453" spans="1:6" ht="30" hidden="1">
      <c r="A453" s="63"/>
      <c r="B453" s="66"/>
      <c r="C453" s="10" t="s">
        <v>32</v>
      </c>
      <c r="D453" s="43">
        <v>0</v>
      </c>
      <c r="E453" s="43"/>
      <c r="F453" s="43">
        <v>0</v>
      </c>
    </row>
    <row r="454" spans="1:6" ht="15" hidden="1">
      <c r="A454" s="64"/>
      <c r="B454" s="67"/>
      <c r="C454" s="10" t="s">
        <v>30</v>
      </c>
      <c r="D454" s="43">
        <v>40599.5</v>
      </c>
      <c r="E454" s="43"/>
      <c r="F454" s="43">
        <v>40599.5</v>
      </c>
    </row>
    <row r="455" spans="1:6" ht="15" customHeight="1" hidden="1">
      <c r="A455" s="62" t="s">
        <v>13</v>
      </c>
      <c r="B455" s="65" t="s">
        <v>108</v>
      </c>
      <c r="C455" s="10" t="s">
        <v>6</v>
      </c>
      <c r="D455" s="43">
        <f>SUM(D456:D460)</f>
        <v>1216077.7</v>
      </c>
      <c r="E455" s="43"/>
      <c r="F455" s="43">
        <f>SUM(F456:F460)</f>
        <v>1100076.11</v>
      </c>
    </row>
    <row r="456" spans="1:6" ht="15" hidden="1">
      <c r="A456" s="63"/>
      <c r="B456" s="66"/>
      <c r="C456" s="10" t="s">
        <v>7</v>
      </c>
      <c r="D456" s="43">
        <v>82904.7</v>
      </c>
      <c r="E456" s="43"/>
      <c r="F456" s="43">
        <v>80430.9</v>
      </c>
    </row>
    <row r="457" spans="1:6" ht="15" hidden="1">
      <c r="A457" s="63"/>
      <c r="B457" s="66"/>
      <c r="C457" s="10" t="s">
        <v>8</v>
      </c>
      <c r="D457" s="43">
        <v>872059.4</v>
      </c>
      <c r="E457" s="43"/>
      <c r="F457" s="43">
        <v>773264.41</v>
      </c>
    </row>
    <row r="458" spans="1:6" ht="15" hidden="1">
      <c r="A458" s="63"/>
      <c r="B458" s="66"/>
      <c r="C458" s="10" t="s">
        <v>28</v>
      </c>
      <c r="D458" s="43">
        <v>163357.8</v>
      </c>
      <c r="E458" s="43"/>
      <c r="F458" s="43">
        <v>157519.9</v>
      </c>
    </row>
    <row r="459" spans="1:6" ht="30" hidden="1">
      <c r="A459" s="63"/>
      <c r="B459" s="66"/>
      <c r="C459" s="10" t="s">
        <v>32</v>
      </c>
      <c r="D459" s="43">
        <v>0</v>
      </c>
      <c r="E459" s="43"/>
      <c r="F459" s="43">
        <v>0</v>
      </c>
    </row>
    <row r="460" spans="1:6" ht="15" hidden="1">
      <c r="A460" s="64"/>
      <c r="B460" s="67"/>
      <c r="C460" s="10" t="s">
        <v>30</v>
      </c>
      <c r="D460" s="43">
        <v>97755.8</v>
      </c>
      <c r="E460" s="43"/>
      <c r="F460" s="43">
        <v>88860.9</v>
      </c>
    </row>
    <row r="461" spans="1:6" ht="15" customHeight="1" hidden="1">
      <c r="A461" s="62" t="s">
        <v>34</v>
      </c>
      <c r="B461" s="65" t="s">
        <v>109</v>
      </c>
      <c r="C461" s="10" t="s">
        <v>6</v>
      </c>
      <c r="D461" s="43">
        <f>SUM(D462:D466)</f>
        <v>0</v>
      </c>
      <c r="E461" s="43"/>
      <c r="F461" s="43">
        <f>SUM(F462:F466)</f>
        <v>0</v>
      </c>
    </row>
    <row r="462" spans="1:6" ht="15" hidden="1">
      <c r="A462" s="63"/>
      <c r="B462" s="66"/>
      <c r="C462" s="10" t="s">
        <v>7</v>
      </c>
      <c r="D462" s="43">
        <v>0</v>
      </c>
      <c r="E462" s="43"/>
      <c r="F462" s="43">
        <v>0</v>
      </c>
    </row>
    <row r="463" spans="1:6" ht="15" hidden="1">
      <c r="A463" s="63"/>
      <c r="B463" s="66"/>
      <c r="C463" s="10" t="s">
        <v>8</v>
      </c>
      <c r="D463" s="43">
        <v>0</v>
      </c>
      <c r="E463" s="43"/>
      <c r="F463" s="43">
        <v>0</v>
      </c>
    </row>
    <row r="464" spans="1:6" ht="15" hidden="1">
      <c r="A464" s="63"/>
      <c r="B464" s="66"/>
      <c r="C464" s="10" t="s">
        <v>28</v>
      </c>
      <c r="D464" s="43">
        <v>0</v>
      </c>
      <c r="E464" s="43"/>
      <c r="F464" s="43">
        <v>0</v>
      </c>
    </row>
    <row r="465" spans="1:6" ht="30" hidden="1">
      <c r="A465" s="63"/>
      <c r="B465" s="66"/>
      <c r="C465" s="10" t="s">
        <v>32</v>
      </c>
      <c r="D465" s="43">
        <v>0</v>
      </c>
      <c r="E465" s="43"/>
      <c r="F465" s="43">
        <v>0</v>
      </c>
    </row>
    <row r="466" spans="1:6" ht="15" hidden="1">
      <c r="A466" s="64"/>
      <c r="B466" s="67"/>
      <c r="C466" s="10" t="s">
        <v>30</v>
      </c>
      <c r="D466" s="43">
        <v>0</v>
      </c>
      <c r="E466" s="43"/>
      <c r="F466" s="43">
        <v>0</v>
      </c>
    </row>
    <row r="467" spans="1:7" s="31" customFormat="1" ht="15" customHeight="1" hidden="1">
      <c r="A467" s="102" t="s">
        <v>49</v>
      </c>
      <c r="B467" s="102" t="s">
        <v>58</v>
      </c>
      <c r="C467" s="29" t="s">
        <v>6</v>
      </c>
      <c r="D467" s="46">
        <f>D469+D470+D471</f>
        <v>368951.8</v>
      </c>
      <c r="E467" s="46"/>
      <c r="F467" s="46">
        <f>F469+F470+F471</f>
        <v>368663.72000000003</v>
      </c>
      <c r="G467" s="57">
        <f>F467/D467*100</f>
        <v>99.92191934014146</v>
      </c>
    </row>
    <row r="468" spans="1:7" s="31" customFormat="1" ht="15" hidden="1">
      <c r="A468" s="103"/>
      <c r="B468" s="103"/>
      <c r="C468" s="30" t="s">
        <v>7</v>
      </c>
      <c r="D468" s="46">
        <f>D473+D478+D483+D488</f>
        <v>0</v>
      </c>
      <c r="E468" s="46"/>
      <c r="F468" s="46">
        <f>F473+F478+F483+F488</f>
        <v>0</v>
      </c>
      <c r="G468" s="57">
        <v>0</v>
      </c>
    </row>
    <row r="469" spans="1:7" s="31" customFormat="1" ht="18.75" customHeight="1" hidden="1">
      <c r="A469" s="103"/>
      <c r="B469" s="103"/>
      <c r="C469" s="30" t="s">
        <v>8</v>
      </c>
      <c r="D469" s="46">
        <f>D474+D479+D484+D489</f>
        <v>314587.1</v>
      </c>
      <c r="E469" s="46"/>
      <c r="F469" s="46">
        <f>F474+F479+F484+F489</f>
        <v>314299.02</v>
      </c>
      <c r="G469" s="57">
        <f>F469/D469*100</f>
        <v>99.9084259971245</v>
      </c>
    </row>
    <row r="470" spans="1:7" s="31" customFormat="1" ht="15" hidden="1">
      <c r="A470" s="103"/>
      <c r="B470" s="103"/>
      <c r="C470" s="30" t="s">
        <v>28</v>
      </c>
      <c r="D470" s="46">
        <f>D475+D480+D485+D490</f>
        <v>48164.7</v>
      </c>
      <c r="E470" s="46"/>
      <c r="F470" s="46">
        <f>F475+F480+F485+F490</f>
        <v>48164.7</v>
      </c>
      <c r="G470" s="57">
        <f>F470/D470*100</f>
        <v>100</v>
      </c>
    </row>
    <row r="471" spans="1:7" s="31" customFormat="1" ht="15" hidden="1">
      <c r="A471" s="103"/>
      <c r="B471" s="103"/>
      <c r="C471" s="30" t="s">
        <v>30</v>
      </c>
      <c r="D471" s="46">
        <f>D476+D481+D486+D491</f>
        <v>6200</v>
      </c>
      <c r="E471" s="46"/>
      <c r="F471" s="46">
        <f>F476+F481+F486+F491</f>
        <v>6200</v>
      </c>
      <c r="G471" s="57">
        <f>F471/D471*100</f>
        <v>100</v>
      </c>
    </row>
    <row r="472" spans="1:6" ht="15" customHeight="1" hidden="1">
      <c r="A472" s="104" t="s">
        <v>37</v>
      </c>
      <c r="B472" s="104" t="s">
        <v>152</v>
      </c>
      <c r="C472" s="11" t="s">
        <v>6</v>
      </c>
      <c r="D472" s="43">
        <f>SUM(D474:D476)</f>
        <v>275097.1</v>
      </c>
      <c r="E472" s="43"/>
      <c r="F472" s="43">
        <f>SUM(F474:F476)</f>
        <v>275046.43</v>
      </c>
    </row>
    <row r="473" spans="1:6" ht="15" hidden="1">
      <c r="A473" s="104"/>
      <c r="B473" s="104"/>
      <c r="C473" s="12" t="s">
        <v>7</v>
      </c>
      <c r="D473" s="43">
        <v>0</v>
      </c>
      <c r="E473" s="43"/>
      <c r="F473" s="43">
        <v>0</v>
      </c>
    </row>
    <row r="474" spans="1:6" ht="15" hidden="1">
      <c r="A474" s="105"/>
      <c r="B474" s="105"/>
      <c r="C474" s="12" t="s">
        <v>8</v>
      </c>
      <c r="D474" s="43">
        <v>253589.1</v>
      </c>
      <c r="E474" s="43"/>
      <c r="F474" s="43">
        <v>253538.43</v>
      </c>
    </row>
    <row r="475" spans="1:6" ht="15" hidden="1">
      <c r="A475" s="106"/>
      <c r="B475" s="106"/>
      <c r="C475" s="12" t="s">
        <v>28</v>
      </c>
      <c r="D475" s="43">
        <v>15308</v>
      </c>
      <c r="E475" s="43"/>
      <c r="F475" s="43">
        <v>15308</v>
      </c>
    </row>
    <row r="476" spans="1:6" ht="15" hidden="1">
      <c r="A476" s="106"/>
      <c r="B476" s="106"/>
      <c r="C476" s="12" t="s">
        <v>30</v>
      </c>
      <c r="D476" s="43">
        <v>6200</v>
      </c>
      <c r="E476" s="43"/>
      <c r="F476" s="43">
        <v>6200</v>
      </c>
    </row>
    <row r="477" spans="1:6" ht="15" customHeight="1" hidden="1">
      <c r="A477" s="104" t="s">
        <v>13</v>
      </c>
      <c r="B477" s="104" t="s">
        <v>151</v>
      </c>
      <c r="C477" s="11" t="s">
        <v>6</v>
      </c>
      <c r="D477" s="43">
        <f>SUM(D479:D480)</f>
        <v>2025.9</v>
      </c>
      <c r="E477" s="43"/>
      <c r="F477" s="43">
        <f>F479+F480+F481</f>
        <v>2020</v>
      </c>
    </row>
    <row r="478" spans="1:6" ht="15" hidden="1">
      <c r="A478" s="104"/>
      <c r="B478" s="104"/>
      <c r="C478" s="12" t="s">
        <v>7</v>
      </c>
      <c r="D478" s="43">
        <v>0</v>
      </c>
      <c r="E478" s="43"/>
      <c r="F478" s="43">
        <v>0</v>
      </c>
    </row>
    <row r="479" spans="1:6" ht="15" hidden="1">
      <c r="A479" s="105"/>
      <c r="B479" s="105"/>
      <c r="C479" s="12" t="s">
        <v>8</v>
      </c>
      <c r="D479" s="43">
        <v>745</v>
      </c>
      <c r="E479" s="43"/>
      <c r="F479" s="43">
        <v>739.1</v>
      </c>
    </row>
    <row r="480" spans="1:6" ht="15" hidden="1">
      <c r="A480" s="106"/>
      <c r="B480" s="106"/>
      <c r="C480" s="12" t="s">
        <v>28</v>
      </c>
      <c r="D480" s="43">
        <v>1280.9</v>
      </c>
      <c r="E480" s="43"/>
      <c r="F480" s="43">
        <v>1280.9</v>
      </c>
    </row>
    <row r="481" spans="1:6" ht="15" hidden="1">
      <c r="A481" s="106"/>
      <c r="B481" s="106"/>
      <c r="C481" s="12" t="s">
        <v>30</v>
      </c>
      <c r="D481" s="43">
        <v>0</v>
      </c>
      <c r="E481" s="43"/>
      <c r="F481" s="43">
        <v>0</v>
      </c>
    </row>
    <row r="482" spans="1:6" ht="15" customHeight="1" hidden="1">
      <c r="A482" s="104" t="s">
        <v>34</v>
      </c>
      <c r="B482" s="104" t="s">
        <v>153</v>
      </c>
      <c r="C482" s="11" t="s">
        <v>6</v>
      </c>
      <c r="D482" s="43">
        <f>D484+D485+D486</f>
        <v>40843.8</v>
      </c>
      <c r="E482" s="43"/>
      <c r="F482" s="43">
        <f>F484+F485+F486</f>
        <v>40843.8</v>
      </c>
    </row>
    <row r="483" spans="1:6" ht="15" hidden="1">
      <c r="A483" s="104"/>
      <c r="B483" s="104"/>
      <c r="C483" s="12" t="s">
        <v>7</v>
      </c>
      <c r="D483" s="43">
        <v>0</v>
      </c>
      <c r="E483" s="43"/>
      <c r="F483" s="43">
        <v>0</v>
      </c>
    </row>
    <row r="484" spans="1:6" ht="15" hidden="1">
      <c r="A484" s="105"/>
      <c r="B484" s="105"/>
      <c r="C484" s="12" t="s">
        <v>8</v>
      </c>
      <c r="D484" s="43">
        <v>9268</v>
      </c>
      <c r="E484" s="43"/>
      <c r="F484" s="43">
        <v>9268</v>
      </c>
    </row>
    <row r="485" spans="1:6" ht="15" hidden="1">
      <c r="A485" s="106"/>
      <c r="B485" s="106"/>
      <c r="C485" s="12" t="s">
        <v>28</v>
      </c>
      <c r="D485" s="43">
        <v>31575.8</v>
      </c>
      <c r="E485" s="43"/>
      <c r="F485" s="43">
        <v>31575.8</v>
      </c>
    </row>
    <row r="486" spans="1:6" ht="15" hidden="1">
      <c r="A486" s="106"/>
      <c r="B486" s="106"/>
      <c r="C486" s="12" t="s">
        <v>30</v>
      </c>
      <c r="D486" s="43">
        <v>0</v>
      </c>
      <c r="E486" s="43"/>
      <c r="F486" s="43">
        <v>0</v>
      </c>
    </row>
    <row r="487" spans="1:6" ht="15" customHeight="1" hidden="1">
      <c r="A487" s="104" t="s">
        <v>16</v>
      </c>
      <c r="B487" s="104" t="s">
        <v>154</v>
      </c>
      <c r="C487" s="11" t="s">
        <v>6</v>
      </c>
      <c r="D487" s="43">
        <v>50985</v>
      </c>
      <c r="E487" s="43"/>
      <c r="F487" s="43">
        <f>F489+F490+F491</f>
        <v>50753.49</v>
      </c>
    </row>
    <row r="488" spans="1:6" ht="15" hidden="1">
      <c r="A488" s="104"/>
      <c r="B488" s="104"/>
      <c r="C488" s="12" t="s">
        <v>7</v>
      </c>
      <c r="D488" s="43">
        <v>0</v>
      </c>
      <c r="E488" s="43"/>
      <c r="F488" s="43">
        <v>0</v>
      </c>
    </row>
    <row r="489" spans="1:6" ht="15" hidden="1">
      <c r="A489" s="105"/>
      <c r="B489" s="105"/>
      <c r="C489" s="12" t="s">
        <v>8</v>
      </c>
      <c r="D489" s="43">
        <v>50985</v>
      </c>
      <c r="E489" s="43"/>
      <c r="F489" s="43">
        <v>50753.49</v>
      </c>
    </row>
    <row r="490" spans="1:6" ht="15" hidden="1">
      <c r="A490" s="106"/>
      <c r="B490" s="106"/>
      <c r="C490" s="12" t="s">
        <v>28</v>
      </c>
      <c r="D490" s="43">
        <v>0</v>
      </c>
      <c r="E490" s="43"/>
      <c r="F490" s="43">
        <v>0</v>
      </c>
    </row>
    <row r="491" spans="1:6" ht="15" hidden="1">
      <c r="A491" s="106"/>
      <c r="B491" s="106"/>
      <c r="C491" s="12" t="s">
        <v>30</v>
      </c>
      <c r="D491" s="43">
        <v>0</v>
      </c>
      <c r="E491" s="43"/>
      <c r="F491" s="43">
        <v>0</v>
      </c>
    </row>
    <row r="492" spans="1:7" s="27" customFormat="1" ht="15" customHeight="1" hidden="1">
      <c r="A492" s="59" t="s">
        <v>49</v>
      </c>
      <c r="B492" s="59" t="s">
        <v>59</v>
      </c>
      <c r="C492" s="29" t="s">
        <v>6</v>
      </c>
      <c r="D492" s="47">
        <f>D494+D495+D497</f>
        <v>51375.7</v>
      </c>
      <c r="E492" s="47"/>
      <c r="F492" s="47">
        <f>F494+F495+F497</f>
        <v>50557.70999999999</v>
      </c>
      <c r="G492" s="55">
        <f>F492/D492*100</f>
        <v>98.40782704663877</v>
      </c>
    </row>
    <row r="493" spans="1:7" s="27" customFormat="1" ht="14.25" hidden="1">
      <c r="A493" s="60"/>
      <c r="B493" s="60"/>
      <c r="C493" s="30" t="s">
        <v>7</v>
      </c>
      <c r="D493" s="47">
        <f>D499+D505+D511+D517</f>
        <v>0</v>
      </c>
      <c r="E493" s="47"/>
      <c r="F493" s="47">
        <f>F499+F505+F511+F517</f>
        <v>0</v>
      </c>
      <c r="G493" s="55">
        <v>0</v>
      </c>
    </row>
    <row r="494" spans="1:7" s="27" customFormat="1" ht="18.75" customHeight="1" hidden="1">
      <c r="A494" s="60"/>
      <c r="B494" s="60"/>
      <c r="C494" s="30" t="s">
        <v>8</v>
      </c>
      <c r="D494" s="47">
        <f>D500+D506+D512+D518</f>
        <v>24338.7</v>
      </c>
      <c r="E494" s="47"/>
      <c r="F494" s="47">
        <f>F500+F506+F512+F518</f>
        <v>23632.109999999997</v>
      </c>
      <c r="G494" s="55">
        <f>F494/D494*100</f>
        <v>97.09684576415337</v>
      </c>
    </row>
    <row r="495" spans="1:7" s="27" customFormat="1" ht="14.25" hidden="1">
      <c r="A495" s="60"/>
      <c r="B495" s="60"/>
      <c r="C495" s="30" t="s">
        <v>28</v>
      </c>
      <c r="D495" s="47">
        <f>D501+D507+D513+D519</f>
        <v>26537</v>
      </c>
      <c r="E495" s="47"/>
      <c r="F495" s="47">
        <f>F501+F507+F513+F519</f>
        <v>26425.6</v>
      </c>
      <c r="G495" s="55">
        <f>F495/D495*100</f>
        <v>99.58020876512039</v>
      </c>
    </row>
    <row r="496" spans="1:7" s="27" customFormat="1" ht="28.5" hidden="1">
      <c r="A496" s="60"/>
      <c r="B496" s="60"/>
      <c r="C496" s="30" t="s">
        <v>32</v>
      </c>
      <c r="D496" s="47">
        <f>D502+D508+D514+D520</f>
        <v>0</v>
      </c>
      <c r="E496" s="47"/>
      <c r="F496" s="47">
        <f>F502+F508+F514+F520</f>
        <v>0</v>
      </c>
      <c r="G496" s="55">
        <v>0</v>
      </c>
    </row>
    <row r="497" spans="1:7" s="27" customFormat="1" ht="14.25" hidden="1">
      <c r="A497" s="61"/>
      <c r="B497" s="61"/>
      <c r="C497" s="29" t="s">
        <v>30</v>
      </c>
      <c r="D497" s="47">
        <f>D503+D509+D515+D521</f>
        <v>500</v>
      </c>
      <c r="E497" s="47"/>
      <c r="F497" s="47">
        <f>F503+F509+F515+F521</f>
        <v>500</v>
      </c>
      <c r="G497" s="55">
        <f>F497/D497*100</f>
        <v>100</v>
      </c>
    </row>
    <row r="498" spans="1:6" ht="15" hidden="1">
      <c r="A498" s="65" t="s">
        <v>155</v>
      </c>
      <c r="B498" s="65" t="s">
        <v>60</v>
      </c>
      <c r="C498" s="12" t="s">
        <v>6</v>
      </c>
      <c r="D498" s="43">
        <f>D500+D501</f>
        <v>28916.9</v>
      </c>
      <c r="E498" s="43"/>
      <c r="F498" s="43">
        <f>F500+F501</f>
        <v>28805.43</v>
      </c>
    </row>
    <row r="499" spans="1:6" ht="15" hidden="1">
      <c r="A499" s="66"/>
      <c r="B499" s="66"/>
      <c r="C499" s="12" t="s">
        <v>7</v>
      </c>
      <c r="D499" s="43">
        <v>0</v>
      </c>
      <c r="E499" s="43"/>
      <c r="F499" s="43">
        <v>0</v>
      </c>
    </row>
    <row r="500" spans="1:6" ht="15" hidden="1">
      <c r="A500" s="66"/>
      <c r="B500" s="66"/>
      <c r="C500" s="12" t="s">
        <v>8</v>
      </c>
      <c r="D500" s="43">
        <v>2379.9</v>
      </c>
      <c r="E500" s="43"/>
      <c r="F500" s="43">
        <v>2379.83</v>
      </c>
    </row>
    <row r="501" spans="1:6" ht="15" hidden="1">
      <c r="A501" s="66"/>
      <c r="B501" s="66"/>
      <c r="C501" s="12" t="s">
        <v>28</v>
      </c>
      <c r="D501" s="43">
        <v>26537</v>
      </c>
      <c r="E501" s="43"/>
      <c r="F501" s="43">
        <v>26425.6</v>
      </c>
    </row>
    <row r="502" spans="1:6" ht="30" hidden="1">
      <c r="A502" s="66"/>
      <c r="B502" s="66"/>
      <c r="C502" s="12" t="s">
        <v>32</v>
      </c>
      <c r="D502" s="43">
        <v>0</v>
      </c>
      <c r="E502" s="43"/>
      <c r="F502" s="43">
        <v>0</v>
      </c>
    </row>
    <row r="503" spans="1:6" ht="15" hidden="1">
      <c r="A503" s="67"/>
      <c r="B503" s="67"/>
      <c r="C503" s="12" t="s">
        <v>30</v>
      </c>
      <c r="D503" s="43">
        <v>0</v>
      </c>
      <c r="E503" s="43"/>
      <c r="F503" s="43">
        <v>0</v>
      </c>
    </row>
    <row r="504" spans="1:6" ht="15" customHeight="1" hidden="1">
      <c r="A504" s="65" t="s">
        <v>156</v>
      </c>
      <c r="B504" s="65" t="s">
        <v>61</v>
      </c>
      <c r="C504" s="12" t="s">
        <v>6</v>
      </c>
      <c r="D504" s="43">
        <f>D506+D509</f>
        <v>2761.7</v>
      </c>
      <c r="E504" s="43"/>
      <c r="F504" s="43">
        <f>F506+F509</f>
        <v>2171.45</v>
      </c>
    </row>
    <row r="505" spans="1:6" ht="15" hidden="1">
      <c r="A505" s="66"/>
      <c r="B505" s="66"/>
      <c r="C505" s="12" t="s">
        <v>7</v>
      </c>
      <c r="D505" s="43">
        <v>0</v>
      </c>
      <c r="E505" s="43"/>
      <c r="F505" s="43">
        <v>0</v>
      </c>
    </row>
    <row r="506" spans="1:6" ht="15" hidden="1">
      <c r="A506" s="66"/>
      <c r="B506" s="66"/>
      <c r="C506" s="12" t="s">
        <v>8</v>
      </c>
      <c r="D506" s="43">
        <v>2261.7</v>
      </c>
      <c r="E506" s="43"/>
      <c r="F506" s="43">
        <v>1671.45</v>
      </c>
    </row>
    <row r="507" spans="1:6" ht="15" hidden="1">
      <c r="A507" s="66"/>
      <c r="B507" s="66"/>
      <c r="C507" s="12" t="s">
        <v>28</v>
      </c>
      <c r="D507" s="43">
        <v>0</v>
      </c>
      <c r="E507" s="43"/>
      <c r="F507" s="43">
        <v>0</v>
      </c>
    </row>
    <row r="508" spans="1:6" ht="30" hidden="1">
      <c r="A508" s="66"/>
      <c r="B508" s="66"/>
      <c r="C508" s="12" t="s">
        <v>32</v>
      </c>
      <c r="D508" s="43">
        <v>0</v>
      </c>
      <c r="E508" s="43"/>
      <c r="F508" s="43">
        <v>0</v>
      </c>
    </row>
    <row r="509" spans="1:6" ht="15" hidden="1">
      <c r="A509" s="67"/>
      <c r="B509" s="67"/>
      <c r="C509" s="12" t="s">
        <v>30</v>
      </c>
      <c r="D509" s="43">
        <v>500</v>
      </c>
      <c r="E509" s="43"/>
      <c r="F509" s="43">
        <v>500</v>
      </c>
    </row>
    <row r="510" spans="1:6" ht="15" customHeight="1" hidden="1">
      <c r="A510" s="65" t="s">
        <v>34</v>
      </c>
      <c r="B510" s="65" t="s">
        <v>62</v>
      </c>
      <c r="C510" s="12" t="s">
        <v>6</v>
      </c>
      <c r="D510" s="43">
        <f>D512</f>
        <v>19481.3</v>
      </c>
      <c r="E510" s="43"/>
      <c r="F510" s="43">
        <f>F512</f>
        <v>19365.03</v>
      </c>
    </row>
    <row r="511" spans="1:6" ht="15" hidden="1">
      <c r="A511" s="66"/>
      <c r="B511" s="66"/>
      <c r="C511" s="12" t="s">
        <v>7</v>
      </c>
      <c r="D511" s="43"/>
      <c r="E511" s="43"/>
      <c r="F511" s="43"/>
    </row>
    <row r="512" spans="1:6" ht="15" hidden="1">
      <c r="A512" s="66"/>
      <c r="B512" s="66"/>
      <c r="C512" s="12" t="s">
        <v>8</v>
      </c>
      <c r="D512" s="43">
        <v>19481.3</v>
      </c>
      <c r="E512" s="43"/>
      <c r="F512" s="43">
        <v>19365.03</v>
      </c>
    </row>
    <row r="513" spans="1:6" ht="15" hidden="1">
      <c r="A513" s="66"/>
      <c r="B513" s="66"/>
      <c r="C513" s="12" t="s">
        <v>28</v>
      </c>
      <c r="D513" s="43">
        <v>0</v>
      </c>
      <c r="E513" s="43"/>
      <c r="F513" s="43">
        <v>0</v>
      </c>
    </row>
    <row r="514" spans="1:6" ht="30" hidden="1">
      <c r="A514" s="66"/>
      <c r="B514" s="66"/>
      <c r="C514" s="12" t="s">
        <v>32</v>
      </c>
      <c r="D514" s="43">
        <v>0</v>
      </c>
      <c r="E514" s="43"/>
      <c r="F514" s="43">
        <v>0</v>
      </c>
    </row>
    <row r="515" spans="1:6" ht="15" hidden="1">
      <c r="A515" s="67"/>
      <c r="B515" s="67"/>
      <c r="C515" s="12" t="s">
        <v>30</v>
      </c>
      <c r="D515" s="43">
        <v>0</v>
      </c>
      <c r="E515" s="43"/>
      <c r="F515" s="43">
        <v>0</v>
      </c>
    </row>
    <row r="516" spans="1:6" ht="15" customHeight="1" hidden="1">
      <c r="A516" s="65" t="s">
        <v>16</v>
      </c>
      <c r="B516" s="65" t="s">
        <v>63</v>
      </c>
      <c r="C516" s="12" t="s">
        <v>6</v>
      </c>
      <c r="D516" s="43">
        <f>D518</f>
        <v>215.8</v>
      </c>
      <c r="E516" s="43"/>
      <c r="F516" s="43">
        <f>F518</f>
        <v>215.8</v>
      </c>
    </row>
    <row r="517" spans="1:6" ht="15" hidden="1">
      <c r="A517" s="66"/>
      <c r="B517" s="66"/>
      <c r="C517" s="12" t="s">
        <v>7</v>
      </c>
      <c r="D517" s="43">
        <v>0</v>
      </c>
      <c r="E517" s="43"/>
      <c r="F517" s="43">
        <v>0</v>
      </c>
    </row>
    <row r="518" spans="1:6" ht="15" hidden="1">
      <c r="A518" s="66"/>
      <c r="B518" s="66"/>
      <c r="C518" s="12" t="s">
        <v>8</v>
      </c>
      <c r="D518" s="43">
        <v>215.8</v>
      </c>
      <c r="E518" s="43"/>
      <c r="F518" s="43">
        <v>215.8</v>
      </c>
    </row>
    <row r="519" spans="1:6" ht="15" hidden="1">
      <c r="A519" s="66"/>
      <c r="B519" s="66"/>
      <c r="C519" s="12" t="s">
        <v>28</v>
      </c>
      <c r="D519" s="43">
        <v>0</v>
      </c>
      <c r="E519" s="43"/>
      <c r="F519" s="43">
        <v>0</v>
      </c>
    </row>
    <row r="520" spans="1:6" ht="30" hidden="1">
      <c r="A520" s="66"/>
      <c r="B520" s="66"/>
      <c r="C520" s="12" t="s">
        <v>32</v>
      </c>
      <c r="D520" s="43">
        <v>0</v>
      </c>
      <c r="E520" s="43"/>
      <c r="F520" s="43">
        <v>0</v>
      </c>
    </row>
    <row r="521" spans="1:6" ht="15" hidden="1">
      <c r="A521" s="67"/>
      <c r="B521" s="67"/>
      <c r="C521" s="12" t="s">
        <v>30</v>
      </c>
      <c r="D521" s="43">
        <v>0</v>
      </c>
      <c r="E521" s="43"/>
      <c r="F521" s="43">
        <v>0</v>
      </c>
    </row>
    <row r="522" spans="1:7" s="27" customFormat="1" ht="15" customHeight="1">
      <c r="A522" s="59" t="s">
        <v>49</v>
      </c>
      <c r="B522" s="59" t="s">
        <v>104</v>
      </c>
      <c r="C522" s="33" t="s">
        <v>6</v>
      </c>
      <c r="D522" s="47">
        <f>SUM(D523:D526)</f>
        <v>2914560.31</v>
      </c>
      <c r="E522" s="47"/>
      <c r="F522" s="47">
        <f>SUM(F523:F526)</f>
        <v>1257150.17</v>
      </c>
      <c r="G522" s="55">
        <f>F522/D522*100</f>
        <v>43.133441627083705</v>
      </c>
    </row>
    <row r="523" spans="1:7" s="27" customFormat="1" ht="14.25">
      <c r="A523" s="60"/>
      <c r="B523" s="60"/>
      <c r="C523" s="33" t="s">
        <v>7</v>
      </c>
      <c r="D523" s="47">
        <f>D528+D533+D538+D543+D548+D553+D558</f>
        <v>776556.4</v>
      </c>
      <c r="E523" s="47"/>
      <c r="F523" s="47">
        <f>F528+F533+F538+F543+F548+F553+F558</f>
        <v>768608.61</v>
      </c>
      <c r="G523" s="55">
        <f>F523/D523*100</f>
        <v>98.97653409333823</v>
      </c>
    </row>
    <row r="524" spans="1:7" s="27" customFormat="1" ht="18.75" customHeight="1">
      <c r="A524" s="60"/>
      <c r="B524" s="60"/>
      <c r="C524" s="33" t="s">
        <v>8</v>
      </c>
      <c r="D524" s="47">
        <f>D529+D534+D539+D544+D549+D554+D559</f>
        <v>531243.91</v>
      </c>
      <c r="E524" s="47"/>
      <c r="F524" s="47">
        <f>F529+F534+F539+F544+F549+F554+F559</f>
        <v>488541.55999999994</v>
      </c>
      <c r="G524" s="55">
        <f>F524/D524*100</f>
        <v>91.96181844230458</v>
      </c>
    </row>
    <row r="525" spans="1:7" s="27" customFormat="1" ht="14.25">
      <c r="A525" s="60"/>
      <c r="B525" s="60"/>
      <c r="C525" s="33" t="s">
        <v>28</v>
      </c>
      <c r="D525" s="47">
        <f>D530+D535+D540+D545+D550+D555+D560</f>
        <v>0</v>
      </c>
      <c r="E525" s="47"/>
      <c r="F525" s="47">
        <f>F530+F535+F540+F545+F550+F555+F560</f>
        <v>0</v>
      </c>
      <c r="G525" s="55">
        <v>0</v>
      </c>
    </row>
    <row r="526" spans="1:7" s="27" customFormat="1" ht="14.25" customHeight="1">
      <c r="A526" s="60"/>
      <c r="B526" s="60"/>
      <c r="C526" s="33" t="s">
        <v>30</v>
      </c>
      <c r="D526" s="47">
        <f>D531+D536+D541+D546+D551+D556+D561</f>
        <v>1606760</v>
      </c>
      <c r="E526" s="47"/>
      <c r="F526" s="47">
        <f>F531+F536+F541+F546+F551+F556+F561</f>
        <v>0</v>
      </c>
      <c r="G526" s="55">
        <f>F526/D526*100</f>
        <v>0</v>
      </c>
    </row>
    <row r="527" spans="1:6" ht="15" customHeight="1">
      <c r="A527" s="111" t="s">
        <v>31</v>
      </c>
      <c r="B527" s="114" t="s">
        <v>157</v>
      </c>
      <c r="C527" s="12" t="s">
        <v>6</v>
      </c>
      <c r="D527" s="43">
        <f>SUM(D528:D531)</f>
        <v>21401.21</v>
      </c>
      <c r="E527" s="43"/>
      <c r="F527" s="43">
        <f>SUM(F528:F531)</f>
        <v>13433.35</v>
      </c>
    </row>
    <row r="528" spans="1:6" ht="15">
      <c r="A528" s="112"/>
      <c r="B528" s="114"/>
      <c r="C528" s="12" t="s">
        <v>7</v>
      </c>
      <c r="D528" s="43">
        <v>19888.8</v>
      </c>
      <c r="E528" s="43"/>
      <c r="F528" s="43">
        <v>11941.01</v>
      </c>
    </row>
    <row r="529" spans="1:6" ht="15">
      <c r="A529" s="112"/>
      <c r="B529" s="114"/>
      <c r="C529" s="12" t="s">
        <v>8</v>
      </c>
      <c r="D529" s="43">
        <v>1512.41</v>
      </c>
      <c r="E529" s="43"/>
      <c r="F529" s="43">
        <v>1492.34</v>
      </c>
    </row>
    <row r="530" spans="1:6" ht="15">
      <c r="A530" s="112"/>
      <c r="B530" s="114"/>
      <c r="C530" s="12" t="s">
        <v>28</v>
      </c>
      <c r="D530" s="43">
        <v>0</v>
      </c>
      <c r="E530" s="43"/>
      <c r="F530" s="43">
        <v>0</v>
      </c>
    </row>
    <row r="531" spans="1:6" ht="15">
      <c r="A531" s="113"/>
      <c r="B531" s="114"/>
      <c r="C531" s="12" t="s">
        <v>30</v>
      </c>
      <c r="D531" s="43">
        <v>0</v>
      </c>
      <c r="E531" s="43"/>
      <c r="F531" s="43">
        <v>0</v>
      </c>
    </row>
    <row r="532" spans="1:6" ht="15" customHeight="1">
      <c r="A532" s="111" t="s">
        <v>13</v>
      </c>
      <c r="B532" s="114" t="s">
        <v>158</v>
      </c>
      <c r="C532" s="12" t="s">
        <v>6</v>
      </c>
      <c r="D532" s="43">
        <f>SUM(D533:D536)</f>
        <v>855161.5399999999</v>
      </c>
      <c r="E532" s="43"/>
      <c r="F532" s="43">
        <f>SUM(F533:F536)</f>
        <v>844779.99</v>
      </c>
    </row>
    <row r="533" spans="1:6" ht="15">
      <c r="A533" s="112"/>
      <c r="B533" s="114"/>
      <c r="C533" s="12" t="s">
        <v>7</v>
      </c>
      <c r="D533" s="43">
        <v>751234.7</v>
      </c>
      <c r="E533" s="43"/>
      <c r="F533" s="43">
        <v>751234.7</v>
      </c>
    </row>
    <row r="534" spans="1:6" ht="15">
      <c r="A534" s="112"/>
      <c r="B534" s="114"/>
      <c r="C534" s="12" t="s">
        <v>8</v>
      </c>
      <c r="D534" s="43">
        <v>103926.84</v>
      </c>
      <c r="E534" s="43"/>
      <c r="F534" s="43">
        <v>93545.29</v>
      </c>
    </row>
    <row r="535" spans="1:6" ht="15">
      <c r="A535" s="112"/>
      <c r="B535" s="114"/>
      <c r="C535" s="12" t="s">
        <v>28</v>
      </c>
      <c r="D535" s="43">
        <v>0</v>
      </c>
      <c r="E535" s="43"/>
      <c r="F535" s="43">
        <v>0</v>
      </c>
    </row>
    <row r="536" spans="1:6" ht="15">
      <c r="A536" s="113"/>
      <c r="B536" s="114"/>
      <c r="C536" s="12" t="s">
        <v>30</v>
      </c>
      <c r="D536" s="43">
        <v>0</v>
      </c>
      <c r="E536" s="43"/>
      <c r="F536" s="43">
        <v>0</v>
      </c>
    </row>
    <row r="537" spans="1:6" ht="15" customHeight="1">
      <c r="A537" s="111" t="s">
        <v>34</v>
      </c>
      <c r="B537" s="114" t="s">
        <v>159</v>
      </c>
      <c r="C537" s="12" t="s">
        <v>6</v>
      </c>
      <c r="D537" s="43">
        <f>SUM(D538:D541)</f>
        <v>1603970</v>
      </c>
      <c r="E537" s="43"/>
      <c r="F537" s="43">
        <f>SUM(F538:F541)</f>
        <v>2680</v>
      </c>
    </row>
    <row r="538" spans="1:6" ht="15">
      <c r="A538" s="112"/>
      <c r="B538" s="114"/>
      <c r="C538" s="12" t="s">
        <v>7</v>
      </c>
      <c r="D538" s="43">
        <v>0</v>
      </c>
      <c r="E538" s="43"/>
      <c r="F538" s="43"/>
    </row>
    <row r="539" spans="1:6" ht="15">
      <c r="A539" s="112"/>
      <c r="B539" s="114"/>
      <c r="C539" s="12" t="s">
        <v>8</v>
      </c>
      <c r="D539" s="43">
        <v>2680</v>
      </c>
      <c r="E539" s="43"/>
      <c r="F539" s="43">
        <v>2680</v>
      </c>
    </row>
    <row r="540" spans="1:6" ht="15">
      <c r="A540" s="112"/>
      <c r="B540" s="114"/>
      <c r="C540" s="12" t="s">
        <v>28</v>
      </c>
      <c r="D540" s="43">
        <v>0</v>
      </c>
      <c r="E540" s="43"/>
      <c r="F540" s="43">
        <v>0</v>
      </c>
    </row>
    <row r="541" spans="1:6" ht="15">
      <c r="A541" s="113"/>
      <c r="B541" s="114"/>
      <c r="C541" s="12" t="s">
        <v>30</v>
      </c>
      <c r="D541" s="43">
        <v>1601290</v>
      </c>
      <c r="E541" s="43"/>
      <c r="F541" s="43">
        <v>0</v>
      </c>
    </row>
    <row r="542" spans="1:6" ht="15" customHeight="1">
      <c r="A542" s="111" t="s">
        <v>16</v>
      </c>
      <c r="B542" s="114" t="s">
        <v>160</v>
      </c>
      <c r="C542" s="12" t="s">
        <v>6</v>
      </c>
      <c r="D542" s="43">
        <f>SUM(D543:D546)</f>
        <v>3296.17</v>
      </c>
      <c r="E542" s="43"/>
      <c r="F542" s="43">
        <f>SUM(F543:F546)</f>
        <v>439.4</v>
      </c>
    </row>
    <row r="543" spans="1:6" ht="15">
      <c r="A543" s="112"/>
      <c r="B543" s="114"/>
      <c r="C543" s="12" t="s">
        <v>7</v>
      </c>
      <c r="D543" s="43">
        <v>0</v>
      </c>
      <c r="E543" s="43"/>
      <c r="F543" s="43">
        <v>0</v>
      </c>
    </row>
    <row r="544" spans="1:6" ht="15">
      <c r="A544" s="112"/>
      <c r="B544" s="114"/>
      <c r="C544" s="12" t="s">
        <v>8</v>
      </c>
      <c r="D544" s="43">
        <v>826.17</v>
      </c>
      <c r="E544" s="43"/>
      <c r="F544" s="43">
        <v>439.4</v>
      </c>
    </row>
    <row r="545" spans="1:6" ht="15">
      <c r="A545" s="112"/>
      <c r="B545" s="114"/>
      <c r="C545" s="12" t="s">
        <v>28</v>
      </c>
      <c r="D545" s="43">
        <v>0</v>
      </c>
      <c r="E545" s="43"/>
      <c r="F545" s="43">
        <v>0</v>
      </c>
    </row>
    <row r="546" spans="1:6" ht="15">
      <c r="A546" s="113"/>
      <c r="B546" s="114"/>
      <c r="C546" s="12" t="s">
        <v>30</v>
      </c>
      <c r="D546" s="43">
        <v>2470</v>
      </c>
      <c r="E546" s="43"/>
      <c r="F546" s="43">
        <v>0</v>
      </c>
    </row>
    <row r="547" spans="1:6" ht="15" customHeight="1">
      <c r="A547" s="111" t="s">
        <v>18</v>
      </c>
      <c r="B547" s="114" t="s">
        <v>161</v>
      </c>
      <c r="C547" s="12" t="s">
        <v>6</v>
      </c>
      <c r="D547" s="43">
        <f>SUM(D548:D551)</f>
        <v>234931.71</v>
      </c>
      <c r="E547" s="43"/>
      <c r="F547" s="43">
        <f>SUM(F548:F551)</f>
        <v>234931.71</v>
      </c>
    </row>
    <row r="548" spans="1:6" ht="15">
      <c r="A548" s="112"/>
      <c r="B548" s="114"/>
      <c r="C548" s="12" t="s">
        <v>7</v>
      </c>
      <c r="D548" s="43">
        <v>0</v>
      </c>
      <c r="E548" s="43"/>
      <c r="F548" s="43">
        <v>0</v>
      </c>
    </row>
    <row r="549" spans="1:6" ht="15">
      <c r="A549" s="112"/>
      <c r="B549" s="114"/>
      <c r="C549" s="12" t="s">
        <v>8</v>
      </c>
      <c r="D549" s="43">
        <v>234931.71</v>
      </c>
      <c r="E549" s="43"/>
      <c r="F549" s="43">
        <v>234931.71</v>
      </c>
    </row>
    <row r="550" spans="1:6" ht="15">
      <c r="A550" s="112"/>
      <c r="B550" s="114"/>
      <c r="C550" s="12" t="s">
        <v>28</v>
      </c>
      <c r="D550" s="43">
        <v>0</v>
      </c>
      <c r="E550" s="43"/>
      <c r="F550" s="43">
        <v>0</v>
      </c>
    </row>
    <row r="551" spans="1:6" ht="15">
      <c r="A551" s="113"/>
      <c r="B551" s="114"/>
      <c r="C551" s="12" t="s">
        <v>30</v>
      </c>
      <c r="D551" s="43">
        <v>0</v>
      </c>
      <c r="E551" s="43"/>
      <c r="F551" s="43">
        <v>0</v>
      </c>
    </row>
    <row r="552" spans="1:6" ht="15">
      <c r="A552" s="111" t="s">
        <v>20</v>
      </c>
      <c r="B552" s="114" t="s">
        <v>162</v>
      </c>
      <c r="C552" s="12" t="s">
        <v>6</v>
      </c>
      <c r="D552" s="43">
        <f>SUM(D553:D556)</f>
        <v>119010.18</v>
      </c>
      <c r="E552" s="43"/>
      <c r="F552" s="43">
        <f>SUM(F553:F556)</f>
        <v>84526.22</v>
      </c>
    </row>
    <row r="553" spans="1:6" ht="15">
      <c r="A553" s="112"/>
      <c r="B553" s="114"/>
      <c r="C553" s="12" t="s">
        <v>7</v>
      </c>
      <c r="D553" s="43">
        <v>0</v>
      </c>
      <c r="E553" s="43"/>
      <c r="F553" s="43">
        <v>0</v>
      </c>
    </row>
    <row r="554" spans="1:6" ht="15">
      <c r="A554" s="112"/>
      <c r="B554" s="114"/>
      <c r="C554" s="12" t="s">
        <v>8</v>
      </c>
      <c r="D554" s="43">
        <v>116010.18</v>
      </c>
      <c r="E554" s="43"/>
      <c r="F554" s="43">
        <v>84526.22</v>
      </c>
    </row>
    <row r="555" spans="1:6" ht="15">
      <c r="A555" s="112"/>
      <c r="B555" s="114"/>
      <c r="C555" s="12" t="s">
        <v>28</v>
      </c>
      <c r="D555" s="43">
        <v>0</v>
      </c>
      <c r="E555" s="43"/>
      <c r="F555" s="43">
        <v>0</v>
      </c>
    </row>
    <row r="556" spans="1:6" ht="15">
      <c r="A556" s="113"/>
      <c r="B556" s="114"/>
      <c r="C556" s="12" t="s">
        <v>30</v>
      </c>
      <c r="D556" s="43">
        <v>3000</v>
      </c>
      <c r="E556" s="43"/>
      <c r="F556" s="43">
        <v>0</v>
      </c>
    </row>
    <row r="557" spans="1:6" ht="15" customHeight="1">
      <c r="A557" s="111" t="s">
        <v>89</v>
      </c>
      <c r="B557" s="114" t="s">
        <v>163</v>
      </c>
      <c r="C557" s="12" t="s">
        <v>6</v>
      </c>
      <c r="D557" s="43">
        <f>SUM(D558:D561)</f>
        <v>76789.5</v>
      </c>
      <c r="E557" s="43"/>
      <c r="F557" s="43">
        <f>SUM(F558:F561)</f>
        <v>76359.5</v>
      </c>
    </row>
    <row r="558" spans="1:6" ht="15">
      <c r="A558" s="112"/>
      <c r="B558" s="114"/>
      <c r="C558" s="12" t="s">
        <v>7</v>
      </c>
      <c r="D558" s="43">
        <v>5432.9</v>
      </c>
      <c r="E558" s="43"/>
      <c r="F558" s="43">
        <v>5432.9</v>
      </c>
    </row>
    <row r="559" spans="1:6" ht="15">
      <c r="A559" s="112"/>
      <c r="B559" s="114"/>
      <c r="C559" s="12" t="s">
        <v>8</v>
      </c>
      <c r="D559" s="43">
        <v>71356.6</v>
      </c>
      <c r="E559" s="43"/>
      <c r="F559" s="43">
        <v>70926.6</v>
      </c>
    </row>
    <row r="560" spans="1:6" ht="15">
      <c r="A560" s="112"/>
      <c r="B560" s="114"/>
      <c r="C560" s="12" t="s">
        <v>28</v>
      </c>
      <c r="D560" s="43">
        <v>0</v>
      </c>
      <c r="E560" s="43"/>
      <c r="F560" s="43">
        <v>0</v>
      </c>
    </row>
    <row r="561" spans="1:6" ht="15">
      <c r="A561" s="113"/>
      <c r="B561" s="114"/>
      <c r="C561" s="12" t="s">
        <v>30</v>
      </c>
      <c r="D561" s="43">
        <v>0</v>
      </c>
      <c r="E561" s="43"/>
      <c r="F561" s="43">
        <v>0</v>
      </c>
    </row>
    <row r="562" spans="1:7" s="18" customFormat="1" ht="15" customHeight="1" hidden="1">
      <c r="A562" s="59" t="s">
        <v>49</v>
      </c>
      <c r="B562" s="59" t="s">
        <v>64</v>
      </c>
      <c r="C562" s="33" t="s">
        <v>6</v>
      </c>
      <c r="D562" s="47">
        <f>D563+D564+D565</f>
        <v>5510876.529999999</v>
      </c>
      <c r="E562" s="47"/>
      <c r="F562" s="47">
        <f>F563+F564+F565</f>
        <v>5981252.580000001</v>
      </c>
      <c r="G562" s="53">
        <f>F562/D562*100</f>
        <v>108.53541260522492</v>
      </c>
    </row>
    <row r="563" spans="1:7" s="18" customFormat="1" ht="15" hidden="1">
      <c r="A563" s="60"/>
      <c r="B563" s="60"/>
      <c r="C563" s="33" t="s">
        <v>7</v>
      </c>
      <c r="D563" s="47">
        <f>D567+D571+D575+D579+D583+D587+D591+D595</f>
        <v>1214354.3299999998</v>
      </c>
      <c r="E563" s="47"/>
      <c r="F563" s="47">
        <f>F567+F571+F575+F579+F583+F587+F591+F595</f>
        <v>994371.48</v>
      </c>
      <c r="G563" s="53">
        <f>F563/D563*100</f>
        <v>81.8847889314151</v>
      </c>
    </row>
    <row r="564" spans="1:7" s="18" customFormat="1" ht="28.5" hidden="1">
      <c r="A564" s="60"/>
      <c r="B564" s="60"/>
      <c r="C564" s="33" t="s">
        <v>8</v>
      </c>
      <c r="D564" s="47">
        <f>D568+D572+D576+D580+D584+D588+D592+D599+D596</f>
        <v>1824542.18</v>
      </c>
      <c r="E564" s="47"/>
      <c r="F564" s="47">
        <f>F568+F572+F576+F580+F584+F588+F592+F599+F596</f>
        <v>2481980.580000001</v>
      </c>
      <c r="G564" s="53">
        <f>F564/D564*100</f>
        <v>136.03306118140833</v>
      </c>
    </row>
    <row r="565" spans="1:7" s="18" customFormat="1" ht="15" hidden="1">
      <c r="A565" s="60"/>
      <c r="B565" s="60"/>
      <c r="C565" s="33" t="s">
        <v>30</v>
      </c>
      <c r="D565" s="47">
        <f>D569+D573+D577+D581+D585+D589+D593+D597</f>
        <v>2471980.02</v>
      </c>
      <c r="E565" s="47"/>
      <c r="F565" s="47">
        <f>F569+F573+F577+F581+F585+F589+F593+F597</f>
        <v>2504900.52</v>
      </c>
      <c r="G565" s="53">
        <f>F565/D565*100</f>
        <v>101.3317462007642</v>
      </c>
    </row>
    <row r="566" spans="1:6" ht="15" customHeight="1" hidden="1">
      <c r="A566" s="109" t="s">
        <v>31</v>
      </c>
      <c r="B566" s="110" t="s">
        <v>65</v>
      </c>
      <c r="C566" s="13" t="s">
        <v>6</v>
      </c>
      <c r="D566" s="43">
        <f>D568+D567+D569</f>
        <v>1001681.81</v>
      </c>
      <c r="E566" s="43"/>
      <c r="F566" s="43">
        <f>F567+F568+F569</f>
        <v>1410874.35</v>
      </c>
    </row>
    <row r="567" spans="1:6" ht="15" hidden="1">
      <c r="A567" s="109"/>
      <c r="B567" s="110"/>
      <c r="C567" s="13" t="s">
        <v>7</v>
      </c>
      <c r="D567" s="43">
        <v>250000</v>
      </c>
      <c r="E567" s="43"/>
      <c r="F567" s="43">
        <v>0</v>
      </c>
    </row>
    <row r="568" spans="1:6" ht="15" hidden="1">
      <c r="A568" s="109"/>
      <c r="B568" s="110"/>
      <c r="C568" s="13" t="s">
        <v>8</v>
      </c>
      <c r="D568" s="43">
        <v>501681.81</v>
      </c>
      <c r="E568" s="43"/>
      <c r="F568" s="43">
        <v>1160874.35</v>
      </c>
    </row>
    <row r="569" spans="1:6" ht="15" hidden="1">
      <c r="A569" s="109"/>
      <c r="B569" s="110"/>
      <c r="C569" s="13" t="s">
        <v>30</v>
      </c>
      <c r="D569" s="43">
        <v>250000</v>
      </c>
      <c r="E569" s="43"/>
      <c r="F569" s="43">
        <v>250000</v>
      </c>
    </row>
    <row r="570" spans="1:6" ht="15" customHeight="1" hidden="1">
      <c r="A570" s="109" t="s">
        <v>13</v>
      </c>
      <c r="B570" s="110" t="s">
        <v>66</v>
      </c>
      <c r="C570" s="13" t="s">
        <v>6</v>
      </c>
      <c r="D570" s="43">
        <f>D571+D572+D573</f>
        <v>620450.3</v>
      </c>
      <c r="E570" s="43"/>
      <c r="F570" s="43">
        <f>F571+F572+F573</f>
        <v>653999.5900000001</v>
      </c>
    </row>
    <row r="571" spans="1:6" ht="15" hidden="1">
      <c r="A571" s="109"/>
      <c r="B571" s="110"/>
      <c r="C571" s="13" t="s">
        <v>7</v>
      </c>
      <c r="D571" s="43">
        <v>0</v>
      </c>
      <c r="E571" s="43"/>
      <c r="F571" s="43">
        <v>0</v>
      </c>
    </row>
    <row r="572" spans="1:6" ht="15" hidden="1">
      <c r="A572" s="109"/>
      <c r="B572" s="110"/>
      <c r="C572" s="13" t="s">
        <v>8</v>
      </c>
      <c r="D572" s="43">
        <v>266546.8</v>
      </c>
      <c r="E572" s="43"/>
      <c r="F572" s="43">
        <v>267175.59</v>
      </c>
    </row>
    <row r="573" spans="1:6" ht="15" hidden="1">
      <c r="A573" s="109"/>
      <c r="B573" s="110"/>
      <c r="C573" s="13" t="s">
        <v>30</v>
      </c>
      <c r="D573" s="43">
        <v>353903.5</v>
      </c>
      <c r="E573" s="43"/>
      <c r="F573" s="43">
        <v>386824</v>
      </c>
    </row>
    <row r="574" spans="1:6" ht="15" customHeight="1" hidden="1">
      <c r="A574" s="109" t="s">
        <v>90</v>
      </c>
      <c r="B574" s="110" t="s">
        <v>67</v>
      </c>
      <c r="C574" s="13" t="s">
        <v>6</v>
      </c>
      <c r="D574" s="43">
        <f>D575+D576+D577</f>
        <v>163862.3</v>
      </c>
      <c r="E574" s="43"/>
      <c r="F574" s="43">
        <f>F575+F576+F577</f>
        <v>163862.31</v>
      </c>
    </row>
    <row r="575" spans="1:6" ht="15" hidden="1">
      <c r="A575" s="109"/>
      <c r="B575" s="110"/>
      <c r="C575" s="13" t="s">
        <v>7</v>
      </c>
      <c r="D575" s="43">
        <v>1724</v>
      </c>
      <c r="E575" s="43"/>
      <c r="F575" s="43">
        <v>1724</v>
      </c>
    </row>
    <row r="576" spans="1:6" ht="15" hidden="1">
      <c r="A576" s="109"/>
      <c r="B576" s="110"/>
      <c r="C576" s="13" t="s">
        <v>8</v>
      </c>
      <c r="D576" s="43">
        <v>22711.8</v>
      </c>
      <c r="E576" s="43"/>
      <c r="F576" s="43">
        <v>22711.81</v>
      </c>
    </row>
    <row r="577" spans="1:6" ht="15" hidden="1">
      <c r="A577" s="109"/>
      <c r="B577" s="110"/>
      <c r="C577" s="13" t="s">
        <v>30</v>
      </c>
      <c r="D577" s="43">
        <v>139426.5</v>
      </c>
      <c r="E577" s="43"/>
      <c r="F577" s="43">
        <v>139426.5</v>
      </c>
    </row>
    <row r="578" spans="1:6" ht="15" customHeight="1" hidden="1">
      <c r="A578" s="109" t="s">
        <v>16</v>
      </c>
      <c r="B578" s="109" t="s">
        <v>68</v>
      </c>
      <c r="C578" s="13" t="s">
        <v>6</v>
      </c>
      <c r="D578" s="43">
        <f>D579+D580+D581</f>
        <v>3161342.09</v>
      </c>
      <c r="E578" s="43"/>
      <c r="F578" s="43">
        <f>F579+F580+F581</f>
        <v>3152931.81</v>
      </c>
    </row>
    <row r="579" spans="1:6" ht="15" hidden="1">
      <c r="A579" s="109"/>
      <c r="B579" s="109"/>
      <c r="C579" s="13" t="s">
        <v>7</v>
      </c>
      <c r="D579" s="43">
        <v>786901.2</v>
      </c>
      <c r="E579" s="43"/>
      <c r="F579" s="43">
        <v>780383.97</v>
      </c>
    </row>
    <row r="580" spans="1:6" ht="15" hidden="1">
      <c r="A580" s="109"/>
      <c r="B580" s="109"/>
      <c r="C580" s="13" t="s">
        <v>8</v>
      </c>
      <c r="D580" s="43">
        <v>866705.11</v>
      </c>
      <c r="E580" s="43"/>
      <c r="F580" s="43">
        <v>864812.06</v>
      </c>
    </row>
    <row r="581" spans="1:6" ht="15" hidden="1">
      <c r="A581" s="109"/>
      <c r="B581" s="109"/>
      <c r="C581" s="13" t="s">
        <v>30</v>
      </c>
      <c r="D581" s="43">
        <v>1507735.78</v>
      </c>
      <c r="E581" s="43"/>
      <c r="F581" s="43">
        <v>1507735.78</v>
      </c>
    </row>
    <row r="582" spans="1:6" ht="15" customHeight="1" hidden="1">
      <c r="A582" s="109" t="s">
        <v>18</v>
      </c>
      <c r="B582" s="109" t="s">
        <v>69</v>
      </c>
      <c r="C582" s="13" t="s">
        <v>6</v>
      </c>
      <c r="D582" s="43">
        <f>D583+D584+D585</f>
        <v>132329.95</v>
      </c>
      <c r="E582" s="43"/>
      <c r="F582" s="43">
        <f>F583+F584+F585</f>
        <v>132329.96000000002</v>
      </c>
    </row>
    <row r="583" spans="1:6" ht="15" hidden="1">
      <c r="A583" s="109"/>
      <c r="B583" s="109"/>
      <c r="C583" s="13" t="s">
        <v>7</v>
      </c>
      <c r="D583" s="43">
        <v>69737.8</v>
      </c>
      <c r="E583" s="43"/>
      <c r="F583" s="43">
        <v>69737.8</v>
      </c>
    </row>
    <row r="584" spans="1:6" ht="15" hidden="1">
      <c r="A584" s="109"/>
      <c r="B584" s="109"/>
      <c r="C584" s="13" t="s">
        <v>8</v>
      </c>
      <c r="D584" s="43">
        <v>62131.96</v>
      </c>
      <c r="E584" s="43"/>
      <c r="F584" s="43">
        <v>62131.97</v>
      </c>
    </row>
    <row r="585" spans="1:6" ht="15" hidden="1">
      <c r="A585" s="109"/>
      <c r="B585" s="109"/>
      <c r="C585" s="13" t="s">
        <v>30</v>
      </c>
      <c r="D585" s="43">
        <v>460.19</v>
      </c>
      <c r="E585" s="43"/>
      <c r="F585" s="43">
        <v>460.19</v>
      </c>
    </row>
    <row r="586" spans="1:6" ht="15" customHeight="1" hidden="1">
      <c r="A586" s="109" t="s">
        <v>20</v>
      </c>
      <c r="B586" s="109" t="s">
        <v>70</v>
      </c>
      <c r="C586" s="13" t="s">
        <v>6</v>
      </c>
      <c r="D586" s="43">
        <f>D587+D588+D589</f>
        <v>250126.82</v>
      </c>
      <c r="E586" s="43"/>
      <c r="F586" s="43">
        <f>F587+F588+F589</f>
        <v>286661.12</v>
      </c>
    </row>
    <row r="587" spans="1:6" ht="15" hidden="1">
      <c r="A587" s="109"/>
      <c r="B587" s="109"/>
      <c r="C587" s="13" t="s">
        <v>7</v>
      </c>
      <c r="D587" s="43">
        <v>32323.2</v>
      </c>
      <c r="E587" s="43"/>
      <c r="F587" s="43">
        <v>68857.58</v>
      </c>
    </row>
    <row r="588" spans="1:6" ht="15" hidden="1">
      <c r="A588" s="109"/>
      <c r="B588" s="109"/>
      <c r="C588" s="13" t="s">
        <v>8</v>
      </c>
      <c r="D588" s="43">
        <v>12475.03</v>
      </c>
      <c r="E588" s="43"/>
      <c r="F588" s="43">
        <v>12474.95</v>
      </c>
    </row>
    <row r="589" spans="1:6" ht="15" hidden="1">
      <c r="A589" s="109"/>
      <c r="B589" s="109"/>
      <c r="C589" s="13" t="s">
        <v>30</v>
      </c>
      <c r="D589" s="43">
        <v>205328.59</v>
      </c>
      <c r="E589" s="43"/>
      <c r="F589" s="43">
        <v>205328.59</v>
      </c>
    </row>
    <row r="590" spans="1:6" ht="15" customHeight="1" hidden="1">
      <c r="A590" s="115" t="s">
        <v>22</v>
      </c>
      <c r="B590" s="115" t="s">
        <v>71</v>
      </c>
      <c r="C590" s="13" t="s">
        <v>6</v>
      </c>
      <c r="D590" s="43">
        <f>D591+D592+D593</f>
        <v>5101.4</v>
      </c>
      <c r="E590" s="43"/>
      <c r="F590" s="43">
        <f>F591+F592+F593</f>
        <v>5061.2</v>
      </c>
    </row>
    <row r="591" spans="1:6" ht="15" hidden="1">
      <c r="A591" s="116"/>
      <c r="B591" s="116"/>
      <c r="C591" s="13" t="s">
        <v>7</v>
      </c>
      <c r="D591" s="43">
        <v>1085.63</v>
      </c>
      <c r="E591" s="43"/>
      <c r="F591" s="43">
        <v>1085.63</v>
      </c>
    </row>
    <row r="592" spans="1:6" ht="15" hidden="1">
      <c r="A592" s="116"/>
      <c r="B592" s="116"/>
      <c r="C592" s="13" t="s">
        <v>8</v>
      </c>
      <c r="D592" s="43">
        <v>2015.77</v>
      </c>
      <c r="E592" s="43"/>
      <c r="F592" s="43">
        <v>1975.57</v>
      </c>
    </row>
    <row r="593" spans="1:6" ht="15" hidden="1">
      <c r="A593" s="117"/>
      <c r="B593" s="117"/>
      <c r="C593" s="13" t="s">
        <v>30</v>
      </c>
      <c r="D593" s="43">
        <v>2000</v>
      </c>
      <c r="E593" s="43"/>
      <c r="F593" s="43">
        <v>2000</v>
      </c>
    </row>
    <row r="594" spans="1:6" ht="15" customHeight="1" hidden="1">
      <c r="A594" s="109" t="s">
        <v>24</v>
      </c>
      <c r="B594" s="115" t="s">
        <v>72</v>
      </c>
      <c r="C594" s="13" t="s">
        <v>6</v>
      </c>
      <c r="D594" s="43">
        <f>D595+D596+D597</f>
        <v>86441.16</v>
      </c>
      <c r="E594" s="43"/>
      <c r="F594" s="43">
        <f>F595+F596+F597</f>
        <v>86441.16</v>
      </c>
    </row>
    <row r="595" spans="1:6" ht="15" hidden="1">
      <c r="A595" s="109"/>
      <c r="B595" s="116"/>
      <c r="C595" s="13" t="s">
        <v>7</v>
      </c>
      <c r="D595" s="43">
        <v>72582.5</v>
      </c>
      <c r="E595" s="43"/>
      <c r="F595" s="43">
        <v>72582.5</v>
      </c>
    </row>
    <row r="596" spans="1:6" ht="15" hidden="1">
      <c r="A596" s="109"/>
      <c r="B596" s="116"/>
      <c r="C596" s="13" t="s">
        <v>8</v>
      </c>
      <c r="D596" s="43">
        <v>733.2</v>
      </c>
      <c r="E596" s="43"/>
      <c r="F596" s="43">
        <v>733.2</v>
      </c>
    </row>
    <row r="597" spans="1:6" ht="15" hidden="1">
      <c r="A597" s="109"/>
      <c r="B597" s="117"/>
      <c r="C597" s="13" t="s">
        <v>30</v>
      </c>
      <c r="D597" s="43">
        <v>13125.46</v>
      </c>
      <c r="E597" s="43"/>
      <c r="F597" s="43">
        <v>13125.46</v>
      </c>
    </row>
    <row r="598" spans="1:6" ht="15" customHeight="1" hidden="1">
      <c r="A598" s="109" t="s">
        <v>91</v>
      </c>
      <c r="B598" s="76" t="s">
        <v>48</v>
      </c>
      <c r="C598" s="13" t="s">
        <v>6</v>
      </c>
      <c r="D598" s="43">
        <f>D599</f>
        <v>89540.7</v>
      </c>
      <c r="E598" s="43"/>
      <c r="F598" s="43">
        <f>F599</f>
        <v>89091.08</v>
      </c>
    </row>
    <row r="599" spans="1:6" ht="15" hidden="1">
      <c r="A599" s="109"/>
      <c r="B599" s="76"/>
      <c r="C599" s="13" t="s">
        <v>8</v>
      </c>
      <c r="D599" s="43">
        <v>89540.7</v>
      </c>
      <c r="E599" s="43"/>
      <c r="F599" s="43">
        <v>89091.08</v>
      </c>
    </row>
    <row r="600" spans="1:7" s="27" customFormat="1" ht="15" customHeight="1" hidden="1">
      <c r="A600" s="59" t="s">
        <v>49</v>
      </c>
      <c r="B600" s="59" t="s">
        <v>103</v>
      </c>
      <c r="C600" s="34" t="s">
        <v>6</v>
      </c>
      <c r="D600" s="47">
        <v>5546402.6</v>
      </c>
      <c r="E600" s="47"/>
      <c r="F600" s="47">
        <f>SUM(F601:F605)</f>
        <v>5543817.08961</v>
      </c>
      <c r="G600" s="55">
        <f>F600/D600*100</f>
        <v>99.95338401164749</v>
      </c>
    </row>
    <row r="601" spans="1:7" s="27" customFormat="1" ht="14.25" hidden="1">
      <c r="A601" s="60"/>
      <c r="B601" s="60"/>
      <c r="C601" s="34" t="s">
        <v>7</v>
      </c>
      <c r="D601" s="47">
        <f>D607+D613+D619+D625+D631</f>
        <v>62855</v>
      </c>
      <c r="E601" s="47"/>
      <c r="F601" s="47">
        <f>F607+F613+F619+F625+F631</f>
        <v>62855</v>
      </c>
      <c r="G601" s="55">
        <f>F601/D601*100</f>
        <v>100</v>
      </c>
    </row>
    <row r="602" spans="1:7" s="27" customFormat="1" ht="14.25" hidden="1">
      <c r="A602" s="60"/>
      <c r="B602" s="60"/>
      <c r="C602" s="34" t="s">
        <v>8</v>
      </c>
      <c r="D602" s="47">
        <f>D608+D614+D620+D626+D632</f>
        <v>74309.6</v>
      </c>
      <c r="E602" s="47"/>
      <c r="F602" s="47">
        <f>F608+F614+F620+F626+F632</f>
        <v>71179.08961</v>
      </c>
      <c r="G602" s="55">
        <f>F602/D602*100</f>
        <v>95.787205973387</v>
      </c>
    </row>
    <row r="603" spans="1:7" s="27" customFormat="1" ht="14.25" hidden="1">
      <c r="A603" s="60"/>
      <c r="B603" s="60"/>
      <c r="C603" s="34" t="s">
        <v>28</v>
      </c>
      <c r="D603" s="47">
        <f>D609+D615+D621+D627+D633</f>
        <v>0</v>
      </c>
      <c r="E603" s="47"/>
      <c r="F603" s="47">
        <f>F609+F615+F621+F627+F633</f>
        <v>0</v>
      </c>
      <c r="G603" s="55">
        <v>0</v>
      </c>
    </row>
    <row r="604" spans="1:7" s="27" customFormat="1" ht="28.5" hidden="1">
      <c r="A604" s="60"/>
      <c r="B604" s="60"/>
      <c r="C604" s="32" t="s">
        <v>32</v>
      </c>
      <c r="D604" s="47">
        <f>D610+D616+D622+D628+D634</f>
        <v>0</v>
      </c>
      <c r="E604" s="47"/>
      <c r="F604" s="47">
        <f>F610+F616+F622+F628+F634</f>
        <v>0</v>
      </c>
      <c r="G604" s="55">
        <v>0</v>
      </c>
    </row>
    <row r="605" spans="1:7" s="27" customFormat="1" ht="14.25" hidden="1">
      <c r="A605" s="61"/>
      <c r="B605" s="61"/>
      <c r="C605" s="34" t="s">
        <v>30</v>
      </c>
      <c r="D605" s="47">
        <f>D611+D617+D623+D629+D635</f>
        <v>5409238</v>
      </c>
      <c r="E605" s="47"/>
      <c r="F605" s="47">
        <f>F611+F617+F623+F629+F635</f>
        <v>5409783</v>
      </c>
      <c r="G605" s="55">
        <f>F605/D605*100</f>
        <v>100.01007535627014</v>
      </c>
    </row>
    <row r="606" spans="1:6" ht="15" customHeight="1" hidden="1">
      <c r="A606" s="62" t="s">
        <v>37</v>
      </c>
      <c r="B606" s="65" t="s">
        <v>164</v>
      </c>
      <c r="C606" s="14" t="s">
        <v>6</v>
      </c>
      <c r="D606" s="43">
        <f>SUM(D607:D611)</f>
        <v>5379464.7</v>
      </c>
      <c r="E606" s="43"/>
      <c r="F606" s="43">
        <f>SUM(F607:F611)</f>
        <v>5376651.58961</v>
      </c>
    </row>
    <row r="607" spans="1:6" ht="15" hidden="1">
      <c r="A607" s="63"/>
      <c r="B607" s="66"/>
      <c r="C607" s="14" t="s">
        <v>7</v>
      </c>
      <c r="D607" s="43">
        <v>61760.9</v>
      </c>
      <c r="E607" s="43"/>
      <c r="F607" s="43">
        <v>61760.9</v>
      </c>
    </row>
    <row r="608" spans="1:6" ht="15" hidden="1">
      <c r="A608" s="63"/>
      <c r="B608" s="66"/>
      <c r="C608" s="14" t="s">
        <v>8</v>
      </c>
      <c r="D608" s="43">
        <v>48963.8</v>
      </c>
      <c r="E608" s="43"/>
      <c r="F608" s="43">
        <v>46150.68961</v>
      </c>
    </row>
    <row r="609" spans="1:6" ht="15" hidden="1">
      <c r="A609" s="63"/>
      <c r="B609" s="66"/>
      <c r="C609" s="14" t="s">
        <v>28</v>
      </c>
      <c r="D609" s="43">
        <v>0</v>
      </c>
      <c r="E609" s="43"/>
      <c r="F609" s="43"/>
    </row>
    <row r="610" spans="1:6" ht="30" hidden="1">
      <c r="A610" s="63"/>
      <c r="B610" s="66"/>
      <c r="C610" s="14" t="s">
        <v>32</v>
      </c>
      <c r="D610" s="43">
        <v>0</v>
      </c>
      <c r="E610" s="43"/>
      <c r="F610" s="43">
        <v>0</v>
      </c>
    </row>
    <row r="611" spans="1:6" ht="15" hidden="1">
      <c r="A611" s="64"/>
      <c r="B611" s="67"/>
      <c r="C611" s="14" t="s">
        <v>30</v>
      </c>
      <c r="D611" s="43">
        <v>5268740</v>
      </c>
      <c r="E611" s="43"/>
      <c r="F611" s="43">
        <v>5268740</v>
      </c>
    </row>
    <row r="612" spans="1:6" ht="15" hidden="1">
      <c r="A612" s="62" t="s">
        <v>13</v>
      </c>
      <c r="B612" s="65" t="s">
        <v>165</v>
      </c>
      <c r="C612" s="10" t="s">
        <v>6</v>
      </c>
      <c r="D612" s="43">
        <f>SUM(D613:D617)</f>
        <v>700</v>
      </c>
      <c r="E612" s="43"/>
      <c r="F612" s="43">
        <f>SUM(F613:F617)</f>
        <v>479</v>
      </c>
    </row>
    <row r="613" spans="1:6" ht="15" hidden="1">
      <c r="A613" s="63"/>
      <c r="B613" s="66"/>
      <c r="C613" s="10" t="s">
        <v>7</v>
      </c>
      <c r="D613" s="43">
        <v>0</v>
      </c>
      <c r="E613" s="43"/>
      <c r="F613" s="43">
        <f>E613</f>
        <v>0</v>
      </c>
    </row>
    <row r="614" spans="1:6" ht="15" hidden="1">
      <c r="A614" s="63"/>
      <c r="B614" s="66"/>
      <c r="C614" s="10" t="s">
        <v>8</v>
      </c>
      <c r="D614" s="43">
        <v>500</v>
      </c>
      <c r="E614" s="43"/>
      <c r="F614" s="43">
        <v>479</v>
      </c>
    </row>
    <row r="615" spans="1:6" ht="15" hidden="1">
      <c r="A615" s="63"/>
      <c r="B615" s="66"/>
      <c r="C615" s="10" t="s">
        <v>28</v>
      </c>
      <c r="D615" s="43">
        <v>0</v>
      </c>
      <c r="E615" s="43"/>
      <c r="F615" s="43">
        <f>E615</f>
        <v>0</v>
      </c>
    </row>
    <row r="616" spans="1:6" ht="30" hidden="1">
      <c r="A616" s="63"/>
      <c r="B616" s="66"/>
      <c r="C616" s="10" t="s">
        <v>32</v>
      </c>
      <c r="D616" s="43">
        <v>0</v>
      </c>
      <c r="E616" s="43"/>
      <c r="F616" s="43">
        <f>E616</f>
        <v>0</v>
      </c>
    </row>
    <row r="617" spans="1:6" ht="15" hidden="1">
      <c r="A617" s="64"/>
      <c r="B617" s="67"/>
      <c r="C617" s="10" t="s">
        <v>30</v>
      </c>
      <c r="D617" s="43">
        <v>200</v>
      </c>
      <c r="E617" s="43"/>
      <c r="F617" s="43">
        <f>E617</f>
        <v>0</v>
      </c>
    </row>
    <row r="618" spans="1:6" ht="15" customHeight="1" hidden="1">
      <c r="A618" s="62" t="s">
        <v>34</v>
      </c>
      <c r="B618" s="65" t="s">
        <v>166</v>
      </c>
      <c r="C618" s="10" t="s">
        <v>6</v>
      </c>
      <c r="D618" s="43">
        <f>SUM(D619:D623)</f>
        <v>250</v>
      </c>
      <c r="E618" s="43"/>
      <c r="F618" s="43">
        <f>SUM(F619:F623)</f>
        <v>250</v>
      </c>
    </row>
    <row r="619" spans="1:6" ht="15" hidden="1">
      <c r="A619" s="63"/>
      <c r="B619" s="66"/>
      <c r="C619" s="10" t="s">
        <v>7</v>
      </c>
      <c r="D619" s="43">
        <v>0</v>
      </c>
      <c r="E619" s="43"/>
      <c r="F619" s="43">
        <v>0</v>
      </c>
    </row>
    <row r="620" spans="1:6" ht="15" hidden="1">
      <c r="A620" s="63"/>
      <c r="B620" s="66"/>
      <c r="C620" s="10" t="s">
        <v>8</v>
      </c>
      <c r="D620" s="43">
        <v>0</v>
      </c>
      <c r="E620" s="43"/>
      <c r="F620" s="43">
        <v>0</v>
      </c>
    </row>
    <row r="621" spans="1:6" ht="15" hidden="1">
      <c r="A621" s="63"/>
      <c r="B621" s="66"/>
      <c r="C621" s="10" t="s">
        <v>28</v>
      </c>
      <c r="D621" s="43">
        <v>0</v>
      </c>
      <c r="E621" s="43"/>
      <c r="F621" s="43">
        <v>0</v>
      </c>
    </row>
    <row r="622" spans="1:6" ht="30" hidden="1">
      <c r="A622" s="63"/>
      <c r="B622" s="66"/>
      <c r="C622" s="10" t="s">
        <v>32</v>
      </c>
      <c r="D622" s="43">
        <v>0</v>
      </c>
      <c r="E622" s="43"/>
      <c r="F622" s="43">
        <v>0</v>
      </c>
    </row>
    <row r="623" spans="1:6" ht="15" hidden="1">
      <c r="A623" s="64"/>
      <c r="B623" s="67"/>
      <c r="C623" s="10" t="s">
        <v>30</v>
      </c>
      <c r="D623" s="43">
        <v>250</v>
      </c>
      <c r="E623" s="43"/>
      <c r="F623" s="43">
        <v>250</v>
      </c>
    </row>
    <row r="624" spans="1:6" ht="15" customHeight="1" hidden="1">
      <c r="A624" s="62" t="s">
        <v>16</v>
      </c>
      <c r="B624" s="65" t="s">
        <v>167</v>
      </c>
      <c r="C624" s="10" t="s">
        <v>6</v>
      </c>
      <c r="D624" s="43">
        <f>SUM(D625:D629)</f>
        <v>145729.2</v>
      </c>
      <c r="E624" s="43"/>
      <c r="F624" s="43">
        <f>SUM(F625:F629)</f>
        <v>146474.2</v>
      </c>
    </row>
    <row r="625" spans="1:6" ht="15" hidden="1">
      <c r="A625" s="63"/>
      <c r="B625" s="66"/>
      <c r="C625" s="10" t="s">
        <v>7</v>
      </c>
      <c r="D625" s="43">
        <v>0</v>
      </c>
      <c r="E625" s="43"/>
      <c r="F625" s="43">
        <v>0</v>
      </c>
    </row>
    <row r="626" spans="1:6" ht="15" hidden="1">
      <c r="A626" s="63"/>
      <c r="B626" s="66"/>
      <c r="C626" s="10" t="s">
        <v>8</v>
      </c>
      <c r="D626" s="43">
        <v>5681.2</v>
      </c>
      <c r="E626" s="43"/>
      <c r="F626" s="43">
        <v>5681.2</v>
      </c>
    </row>
    <row r="627" spans="1:6" ht="15" hidden="1">
      <c r="A627" s="63"/>
      <c r="B627" s="66"/>
      <c r="C627" s="10" t="s">
        <v>28</v>
      </c>
      <c r="D627" s="43">
        <v>0</v>
      </c>
      <c r="E627" s="43"/>
      <c r="F627" s="43">
        <v>0</v>
      </c>
    </row>
    <row r="628" spans="1:6" ht="30" hidden="1">
      <c r="A628" s="63"/>
      <c r="B628" s="66"/>
      <c r="C628" s="10" t="s">
        <v>32</v>
      </c>
      <c r="D628" s="43">
        <v>0</v>
      </c>
      <c r="E628" s="43"/>
      <c r="F628" s="43">
        <v>0</v>
      </c>
    </row>
    <row r="629" spans="1:6" ht="15" hidden="1">
      <c r="A629" s="64"/>
      <c r="B629" s="67"/>
      <c r="C629" s="10" t="s">
        <v>30</v>
      </c>
      <c r="D629" s="43">
        <v>140048</v>
      </c>
      <c r="E629" s="43"/>
      <c r="F629" s="43">
        <v>140793</v>
      </c>
    </row>
    <row r="630" spans="1:6" ht="15" customHeight="1" hidden="1">
      <c r="A630" s="62" t="s">
        <v>18</v>
      </c>
      <c r="B630" s="65" t="s">
        <v>168</v>
      </c>
      <c r="C630" s="10" t="s">
        <v>6</v>
      </c>
      <c r="D630" s="43">
        <f>SUM(D631:D635)</f>
        <v>20258.699999999997</v>
      </c>
      <c r="E630" s="43"/>
      <c r="F630" s="43">
        <f>SUM(F631:F635)</f>
        <v>19962.3</v>
      </c>
    </row>
    <row r="631" spans="1:6" ht="15" hidden="1">
      <c r="A631" s="63"/>
      <c r="B631" s="66"/>
      <c r="C631" s="10" t="s">
        <v>7</v>
      </c>
      <c r="D631" s="43">
        <v>1094.1</v>
      </c>
      <c r="E631" s="43"/>
      <c r="F631" s="43">
        <v>1094.1</v>
      </c>
    </row>
    <row r="632" spans="1:6" ht="15" hidden="1">
      <c r="A632" s="63"/>
      <c r="B632" s="66"/>
      <c r="C632" s="10" t="s">
        <v>8</v>
      </c>
      <c r="D632" s="43">
        <v>19164.6</v>
      </c>
      <c r="E632" s="43"/>
      <c r="F632" s="43">
        <v>18868.2</v>
      </c>
    </row>
    <row r="633" spans="1:6" ht="15" hidden="1">
      <c r="A633" s="63"/>
      <c r="B633" s="66"/>
      <c r="C633" s="10" t="s">
        <v>28</v>
      </c>
      <c r="D633" s="43">
        <v>0</v>
      </c>
      <c r="E633" s="43"/>
      <c r="F633" s="43">
        <v>0</v>
      </c>
    </row>
    <row r="634" spans="1:6" ht="30" hidden="1">
      <c r="A634" s="63"/>
      <c r="B634" s="66"/>
      <c r="C634" s="10" t="s">
        <v>32</v>
      </c>
      <c r="D634" s="43">
        <v>0</v>
      </c>
      <c r="E634" s="43"/>
      <c r="F634" s="43">
        <v>0</v>
      </c>
    </row>
    <row r="635" spans="1:6" ht="15" hidden="1">
      <c r="A635" s="64"/>
      <c r="B635" s="67"/>
      <c r="C635" s="10" t="s">
        <v>30</v>
      </c>
      <c r="D635" s="43">
        <v>0</v>
      </c>
      <c r="E635" s="43"/>
      <c r="F635" s="43">
        <v>0</v>
      </c>
    </row>
    <row r="636" spans="1:7" s="25" customFormat="1" ht="15" customHeight="1" hidden="1">
      <c r="A636" s="59" t="s">
        <v>49</v>
      </c>
      <c r="B636" s="118" t="s">
        <v>73</v>
      </c>
      <c r="C636" s="28" t="s">
        <v>6</v>
      </c>
      <c r="D636" s="47">
        <f>SUM(D637:D641)</f>
        <v>456785.4000000001</v>
      </c>
      <c r="E636" s="47"/>
      <c r="F636" s="47">
        <f>SUM(F637:F641)</f>
        <v>433913.73000000004</v>
      </c>
      <c r="G636" s="53">
        <f>F636/D636*100</f>
        <v>94.99290695368109</v>
      </c>
    </row>
    <row r="637" spans="1:7" s="25" customFormat="1" ht="14.25" hidden="1">
      <c r="A637" s="60"/>
      <c r="B637" s="68"/>
      <c r="C637" s="28" t="s">
        <v>7</v>
      </c>
      <c r="D637" s="47">
        <f>D643+D649+D655+D661+D667</f>
        <v>14954.2</v>
      </c>
      <c r="E637" s="47"/>
      <c r="F637" s="47">
        <f>F643+F649+F655+F661+F667</f>
        <v>13650.81</v>
      </c>
      <c r="G637" s="53">
        <f>F637/D637*100</f>
        <v>91.28412084899225</v>
      </c>
    </row>
    <row r="638" spans="1:7" s="25" customFormat="1" ht="28.5" hidden="1">
      <c r="A638" s="60"/>
      <c r="B638" s="68"/>
      <c r="C638" s="28" t="s">
        <v>8</v>
      </c>
      <c r="D638" s="47">
        <f>D644+D650+D656+D662+D668</f>
        <v>438831.20000000007</v>
      </c>
      <c r="E638" s="47"/>
      <c r="F638" s="47">
        <f>F644+F650+F656+F662+F668</f>
        <v>418796.42000000004</v>
      </c>
      <c r="G638" s="53">
        <f>F638/D638*100</f>
        <v>95.43451331628198</v>
      </c>
    </row>
    <row r="639" spans="1:7" s="25" customFormat="1" ht="14.25" hidden="1">
      <c r="A639" s="60"/>
      <c r="B639" s="68"/>
      <c r="C639" s="28" t="s">
        <v>28</v>
      </c>
      <c r="D639" s="47">
        <f>D645+D651+D657+D663+D669</f>
        <v>0</v>
      </c>
      <c r="E639" s="47"/>
      <c r="F639" s="47">
        <f>F645+F651+F657+F663+F669</f>
        <v>0</v>
      </c>
      <c r="G639" s="53">
        <v>0</v>
      </c>
    </row>
    <row r="640" spans="1:7" s="25" customFormat="1" ht="28.5" hidden="1">
      <c r="A640" s="60"/>
      <c r="B640" s="68"/>
      <c r="C640" s="28" t="s">
        <v>32</v>
      </c>
      <c r="D640" s="47">
        <f>D646+D652+D658+D664+D670</f>
        <v>0</v>
      </c>
      <c r="E640" s="47"/>
      <c r="F640" s="47">
        <f>F646+F652+F658+F664+F670</f>
        <v>0</v>
      </c>
      <c r="G640" s="53">
        <v>0</v>
      </c>
    </row>
    <row r="641" spans="1:7" s="25" customFormat="1" ht="14.25" hidden="1">
      <c r="A641" s="61"/>
      <c r="B641" s="69"/>
      <c r="C641" s="28" t="s">
        <v>30</v>
      </c>
      <c r="D641" s="47">
        <f>D647+D653+D659+D665+D671</f>
        <v>3000</v>
      </c>
      <c r="E641" s="47"/>
      <c r="F641" s="47">
        <f>F647+F653+F659+F665+F671</f>
        <v>1466.5</v>
      </c>
      <c r="G641" s="53">
        <f>F641/D641*100</f>
        <v>48.88333333333333</v>
      </c>
    </row>
    <row r="642" spans="1:6" ht="15" customHeight="1" hidden="1">
      <c r="A642" s="65" t="s">
        <v>37</v>
      </c>
      <c r="B642" s="62" t="s">
        <v>74</v>
      </c>
      <c r="C642" s="10" t="s">
        <v>6</v>
      </c>
      <c r="D642" s="43">
        <f>SUM(D643:D647)</f>
        <v>93478.7</v>
      </c>
      <c r="E642" s="43"/>
      <c r="F642" s="43">
        <f>SUM(F643:F647)</f>
        <v>91387.83</v>
      </c>
    </row>
    <row r="643" spans="1:6" ht="15" hidden="1">
      <c r="A643" s="66"/>
      <c r="B643" s="63"/>
      <c r="C643" s="10" t="s">
        <v>7</v>
      </c>
      <c r="D643" s="43">
        <v>6326.3</v>
      </c>
      <c r="E643" s="43"/>
      <c r="F643" s="43">
        <v>5872.21</v>
      </c>
    </row>
    <row r="644" spans="1:6" ht="15" hidden="1">
      <c r="A644" s="66"/>
      <c r="B644" s="63"/>
      <c r="C644" s="10" t="s">
        <v>8</v>
      </c>
      <c r="D644" s="43">
        <v>87152.4</v>
      </c>
      <c r="E644" s="43"/>
      <c r="F644" s="43">
        <v>85515.62</v>
      </c>
    </row>
    <row r="645" spans="1:6" ht="15" hidden="1">
      <c r="A645" s="66"/>
      <c r="B645" s="63"/>
      <c r="C645" s="10" t="s">
        <v>28</v>
      </c>
      <c r="D645" s="43">
        <v>0</v>
      </c>
      <c r="E645" s="43"/>
      <c r="F645" s="43">
        <v>0</v>
      </c>
    </row>
    <row r="646" spans="1:6" ht="30" hidden="1">
      <c r="A646" s="66"/>
      <c r="B646" s="63"/>
      <c r="C646" s="10" t="s">
        <v>32</v>
      </c>
      <c r="D646" s="43">
        <v>0</v>
      </c>
      <c r="E646" s="43"/>
      <c r="F646" s="43">
        <v>0</v>
      </c>
    </row>
    <row r="647" spans="1:6" ht="15" hidden="1">
      <c r="A647" s="67"/>
      <c r="B647" s="64"/>
      <c r="C647" s="10" t="s">
        <v>30</v>
      </c>
      <c r="D647" s="43">
        <v>0</v>
      </c>
      <c r="E647" s="43"/>
      <c r="F647" s="43">
        <v>0</v>
      </c>
    </row>
    <row r="648" spans="1:6" ht="15" hidden="1">
      <c r="A648" s="62" t="s">
        <v>13</v>
      </c>
      <c r="B648" s="62" t="s">
        <v>75</v>
      </c>
      <c r="C648" s="10" t="s">
        <v>6</v>
      </c>
      <c r="D648" s="43">
        <f>SUM(D649:D653)</f>
        <v>174020.80000000002</v>
      </c>
      <c r="E648" s="43"/>
      <c r="F648" s="43">
        <f>SUM(F649:F653)</f>
        <v>152569.68</v>
      </c>
    </row>
    <row r="649" spans="1:6" ht="15" hidden="1">
      <c r="A649" s="63"/>
      <c r="B649" s="63"/>
      <c r="C649" s="10" t="s">
        <v>7</v>
      </c>
      <c r="D649" s="43">
        <v>7319.6</v>
      </c>
      <c r="E649" s="43"/>
      <c r="F649" s="43">
        <v>6470.3</v>
      </c>
    </row>
    <row r="650" spans="1:6" ht="15" hidden="1">
      <c r="A650" s="63"/>
      <c r="B650" s="63"/>
      <c r="C650" s="10" t="s">
        <v>8</v>
      </c>
      <c r="D650" s="43">
        <v>164201.2</v>
      </c>
      <c r="E650" s="43"/>
      <c r="F650" s="43">
        <v>146099.38</v>
      </c>
    </row>
    <row r="651" spans="1:6" ht="15" hidden="1">
      <c r="A651" s="63"/>
      <c r="B651" s="63"/>
      <c r="C651" s="10" t="s">
        <v>28</v>
      </c>
      <c r="D651" s="43">
        <v>0</v>
      </c>
      <c r="E651" s="43"/>
      <c r="F651" s="43">
        <v>0</v>
      </c>
    </row>
    <row r="652" spans="1:6" ht="30" hidden="1">
      <c r="A652" s="63"/>
      <c r="B652" s="63"/>
      <c r="C652" s="10" t="s">
        <v>32</v>
      </c>
      <c r="D652" s="43">
        <v>0</v>
      </c>
      <c r="E652" s="43"/>
      <c r="F652" s="43">
        <v>0</v>
      </c>
    </row>
    <row r="653" spans="1:6" ht="15" hidden="1">
      <c r="A653" s="64"/>
      <c r="B653" s="64"/>
      <c r="C653" s="10" t="s">
        <v>30</v>
      </c>
      <c r="D653" s="43">
        <v>2500</v>
      </c>
      <c r="E653" s="43"/>
      <c r="F653" s="43">
        <v>0</v>
      </c>
    </row>
    <row r="654" spans="1:6" ht="15" hidden="1">
      <c r="A654" s="62" t="s">
        <v>34</v>
      </c>
      <c r="B654" s="65" t="s">
        <v>76</v>
      </c>
      <c r="C654" s="10" t="s">
        <v>6</v>
      </c>
      <c r="D654" s="43">
        <f>SUM(D655:D659)</f>
        <v>18381.1</v>
      </c>
      <c r="E654" s="43"/>
      <c r="F654" s="43">
        <f>SUM(F655:F659)</f>
        <v>18381.08</v>
      </c>
    </row>
    <row r="655" spans="1:6" ht="15" hidden="1">
      <c r="A655" s="63"/>
      <c r="B655" s="66"/>
      <c r="C655" s="10" t="s">
        <v>7</v>
      </c>
      <c r="D655" s="43">
        <v>0</v>
      </c>
      <c r="E655" s="43"/>
      <c r="F655" s="43"/>
    </row>
    <row r="656" spans="1:6" ht="15" hidden="1">
      <c r="A656" s="63"/>
      <c r="B656" s="66"/>
      <c r="C656" s="10" t="s">
        <v>8</v>
      </c>
      <c r="D656" s="43">
        <v>18381.1</v>
      </c>
      <c r="E656" s="43"/>
      <c r="F656" s="43">
        <v>18381.08</v>
      </c>
    </row>
    <row r="657" spans="1:6" ht="15" hidden="1">
      <c r="A657" s="63"/>
      <c r="B657" s="66"/>
      <c r="C657" s="10" t="s">
        <v>28</v>
      </c>
      <c r="D657" s="43">
        <v>0</v>
      </c>
      <c r="E657" s="43"/>
      <c r="F657" s="43">
        <f>SUM(F663,F712,F731,)</f>
        <v>0</v>
      </c>
    </row>
    <row r="658" spans="1:6" ht="30" hidden="1">
      <c r="A658" s="63"/>
      <c r="B658" s="66"/>
      <c r="C658" s="10" t="s">
        <v>32</v>
      </c>
      <c r="D658" s="43">
        <v>0</v>
      </c>
      <c r="E658" s="43"/>
      <c r="F658" s="43">
        <v>0</v>
      </c>
    </row>
    <row r="659" spans="1:6" ht="15" hidden="1">
      <c r="A659" s="64"/>
      <c r="B659" s="67"/>
      <c r="C659" s="10" t="s">
        <v>30</v>
      </c>
      <c r="D659" s="43">
        <v>0</v>
      </c>
      <c r="E659" s="43"/>
      <c r="F659" s="43">
        <v>0</v>
      </c>
    </row>
    <row r="660" spans="1:6" ht="15" hidden="1">
      <c r="A660" s="62" t="s">
        <v>16</v>
      </c>
      <c r="B660" s="65" t="s">
        <v>77</v>
      </c>
      <c r="C660" s="10" t="s">
        <v>6</v>
      </c>
      <c r="D660" s="43">
        <f>SUM(D661:D665)</f>
        <v>144795.1</v>
      </c>
      <c r="E660" s="43"/>
      <c r="F660" s="43">
        <f>SUM(F661:F665)</f>
        <v>145572.14</v>
      </c>
    </row>
    <row r="661" spans="1:6" ht="15" hidden="1">
      <c r="A661" s="63"/>
      <c r="B661" s="66"/>
      <c r="C661" s="10" t="s">
        <v>7</v>
      </c>
      <c r="D661" s="43">
        <v>0</v>
      </c>
      <c r="E661" s="43"/>
      <c r="F661" s="43">
        <v>0</v>
      </c>
    </row>
    <row r="662" spans="1:6" ht="15" hidden="1">
      <c r="A662" s="63"/>
      <c r="B662" s="66"/>
      <c r="C662" s="10" t="s">
        <v>8</v>
      </c>
      <c r="D662" s="43">
        <v>144295.1</v>
      </c>
      <c r="E662" s="43"/>
      <c r="F662" s="43">
        <v>144105.64</v>
      </c>
    </row>
    <row r="663" spans="1:6" ht="15" hidden="1">
      <c r="A663" s="63"/>
      <c r="B663" s="66"/>
      <c r="C663" s="10" t="s">
        <v>28</v>
      </c>
      <c r="D663" s="43">
        <v>0</v>
      </c>
      <c r="E663" s="43"/>
      <c r="F663" s="43">
        <v>0</v>
      </c>
    </row>
    <row r="664" spans="1:6" ht="30" hidden="1">
      <c r="A664" s="63"/>
      <c r="B664" s="66"/>
      <c r="C664" s="10" t="s">
        <v>32</v>
      </c>
      <c r="D664" s="43">
        <v>0</v>
      </c>
      <c r="E664" s="43"/>
      <c r="F664" s="43">
        <v>0</v>
      </c>
    </row>
    <row r="665" spans="1:6" ht="15" hidden="1">
      <c r="A665" s="64"/>
      <c r="B665" s="67"/>
      <c r="C665" s="10" t="s">
        <v>30</v>
      </c>
      <c r="D665" s="43">
        <v>500</v>
      </c>
      <c r="E665" s="43"/>
      <c r="F665" s="43">
        <v>1466.5</v>
      </c>
    </row>
    <row r="666" spans="1:6" ht="15" customHeight="1" hidden="1">
      <c r="A666" s="62" t="s">
        <v>18</v>
      </c>
      <c r="B666" s="65" t="s">
        <v>78</v>
      </c>
      <c r="C666" s="10" t="s">
        <v>6</v>
      </c>
      <c r="D666" s="43">
        <f>SUM(D667:D671)</f>
        <v>26109.7</v>
      </c>
      <c r="E666" s="43"/>
      <c r="F666" s="43">
        <f>SUM(F667:F671)</f>
        <v>26003</v>
      </c>
    </row>
    <row r="667" spans="1:6" ht="15" hidden="1">
      <c r="A667" s="63"/>
      <c r="B667" s="66"/>
      <c r="C667" s="10" t="s">
        <v>7</v>
      </c>
      <c r="D667" s="43">
        <v>1308.3</v>
      </c>
      <c r="E667" s="43"/>
      <c r="F667" s="43">
        <v>1308.3</v>
      </c>
    </row>
    <row r="668" spans="1:6" ht="15" hidden="1">
      <c r="A668" s="63"/>
      <c r="B668" s="66"/>
      <c r="C668" s="10" t="s">
        <v>8</v>
      </c>
      <c r="D668" s="43">
        <v>24801.4</v>
      </c>
      <c r="E668" s="43"/>
      <c r="F668" s="43">
        <v>24694.7</v>
      </c>
    </row>
    <row r="669" spans="1:6" ht="15" hidden="1">
      <c r="A669" s="63"/>
      <c r="B669" s="66"/>
      <c r="C669" s="10" t="s">
        <v>28</v>
      </c>
      <c r="D669" s="43">
        <v>0</v>
      </c>
      <c r="E669" s="43"/>
      <c r="F669" s="43">
        <v>0</v>
      </c>
    </row>
    <row r="670" spans="1:6" ht="30" hidden="1">
      <c r="A670" s="63"/>
      <c r="B670" s="66"/>
      <c r="C670" s="10" t="s">
        <v>32</v>
      </c>
      <c r="D670" s="43">
        <v>0</v>
      </c>
      <c r="E670" s="43"/>
      <c r="F670" s="43">
        <v>0</v>
      </c>
    </row>
    <row r="671" spans="1:6" ht="15.75" customHeight="1" hidden="1">
      <c r="A671" s="64"/>
      <c r="B671" s="67"/>
      <c r="C671" s="10" t="s">
        <v>30</v>
      </c>
      <c r="D671" s="43">
        <v>0</v>
      </c>
      <c r="E671" s="43"/>
      <c r="F671" s="43">
        <v>0</v>
      </c>
    </row>
    <row r="672" spans="1:7" s="25" customFormat="1" ht="15" customHeight="1" hidden="1">
      <c r="A672" s="59" t="s">
        <v>101</v>
      </c>
      <c r="B672" s="59" t="s">
        <v>102</v>
      </c>
      <c r="C672" s="28" t="s">
        <v>6</v>
      </c>
      <c r="D672" s="47">
        <f>SUM(D673:D677)</f>
        <v>32738.9</v>
      </c>
      <c r="E672" s="47"/>
      <c r="F672" s="47">
        <f>SUM(F673:F677)</f>
        <v>14906.52</v>
      </c>
      <c r="G672" s="53">
        <f>F672/D672*100</f>
        <v>45.53152366145472</v>
      </c>
    </row>
    <row r="673" spans="1:7" s="25" customFormat="1" ht="14.25" hidden="1">
      <c r="A673" s="60"/>
      <c r="B673" s="60"/>
      <c r="C673" s="28" t="s">
        <v>7</v>
      </c>
      <c r="D673" s="47">
        <f>D679+D685</f>
        <v>0</v>
      </c>
      <c r="E673" s="47"/>
      <c r="F673" s="47">
        <f>F679+F685</f>
        <v>0</v>
      </c>
      <c r="G673" s="53">
        <v>0</v>
      </c>
    </row>
    <row r="674" spans="1:7" s="25" customFormat="1" ht="28.5" hidden="1">
      <c r="A674" s="60"/>
      <c r="B674" s="60"/>
      <c r="C674" s="28" t="s">
        <v>8</v>
      </c>
      <c r="D674" s="47">
        <f>D680+D686</f>
        <v>32738.9</v>
      </c>
      <c r="E674" s="47"/>
      <c r="F674" s="47">
        <f>F680+F686</f>
        <v>14906.52</v>
      </c>
      <c r="G674" s="53">
        <f>F674/D674*100</f>
        <v>45.53152366145472</v>
      </c>
    </row>
    <row r="675" spans="1:7" s="25" customFormat="1" ht="14.25" hidden="1">
      <c r="A675" s="60"/>
      <c r="B675" s="60"/>
      <c r="C675" s="28" t="s">
        <v>28</v>
      </c>
      <c r="D675" s="47">
        <f>D681+D687</f>
        <v>0</v>
      </c>
      <c r="E675" s="47"/>
      <c r="F675" s="47">
        <f>F681+F687</f>
        <v>0</v>
      </c>
      <c r="G675" s="53">
        <v>0</v>
      </c>
    </row>
    <row r="676" spans="1:7" s="25" customFormat="1" ht="28.5" hidden="1">
      <c r="A676" s="60"/>
      <c r="B676" s="60"/>
      <c r="C676" s="28" t="s">
        <v>32</v>
      </c>
      <c r="D676" s="47">
        <f>D682+D688</f>
        <v>0</v>
      </c>
      <c r="E676" s="47"/>
      <c r="F676" s="47">
        <f>F682+F688</f>
        <v>0</v>
      </c>
      <c r="G676" s="53">
        <v>0</v>
      </c>
    </row>
    <row r="677" spans="1:7" s="25" customFormat="1" ht="14.25" hidden="1">
      <c r="A677" s="61"/>
      <c r="B677" s="61"/>
      <c r="C677" s="28" t="s">
        <v>30</v>
      </c>
      <c r="D677" s="47">
        <f>D683+D689</f>
        <v>0</v>
      </c>
      <c r="E677" s="47"/>
      <c r="F677" s="47">
        <f>F683+F689</f>
        <v>0</v>
      </c>
      <c r="G677" s="53">
        <v>0</v>
      </c>
    </row>
    <row r="678" spans="1:6" ht="15.75" customHeight="1" hidden="1">
      <c r="A678" s="125" t="s">
        <v>37</v>
      </c>
      <c r="B678" s="128" t="s">
        <v>169</v>
      </c>
      <c r="C678" s="38" t="s">
        <v>6</v>
      </c>
      <c r="D678" s="43">
        <f>D680</f>
        <v>29748.7</v>
      </c>
      <c r="E678" s="43"/>
      <c r="F678" s="43">
        <v>12682.2</v>
      </c>
    </row>
    <row r="679" spans="1:6" ht="15.75" customHeight="1" hidden="1">
      <c r="A679" s="126"/>
      <c r="B679" s="129"/>
      <c r="C679" s="38" t="s">
        <v>7</v>
      </c>
      <c r="D679" s="43">
        <v>0</v>
      </c>
      <c r="E679" s="43"/>
      <c r="F679" s="43">
        <v>0</v>
      </c>
    </row>
    <row r="680" spans="1:6" ht="15.75" customHeight="1" hidden="1">
      <c r="A680" s="126"/>
      <c r="B680" s="129"/>
      <c r="C680" s="38" t="s">
        <v>8</v>
      </c>
      <c r="D680" s="43">
        <v>29748.7</v>
      </c>
      <c r="E680" s="43"/>
      <c r="F680" s="43">
        <v>12682.28</v>
      </c>
    </row>
    <row r="681" spans="1:6" ht="15.75" customHeight="1" hidden="1">
      <c r="A681" s="126"/>
      <c r="B681" s="129"/>
      <c r="C681" s="38" t="s">
        <v>28</v>
      </c>
      <c r="D681" s="43">
        <v>0</v>
      </c>
      <c r="E681" s="43"/>
      <c r="F681" s="43">
        <v>0</v>
      </c>
    </row>
    <row r="682" spans="1:6" ht="15.75" customHeight="1" hidden="1">
      <c r="A682" s="126"/>
      <c r="B682" s="129"/>
      <c r="C682" s="38" t="s">
        <v>32</v>
      </c>
      <c r="D682" s="43">
        <v>0</v>
      </c>
      <c r="E682" s="43"/>
      <c r="F682" s="43">
        <v>0</v>
      </c>
    </row>
    <row r="683" spans="1:6" ht="15.75" customHeight="1" hidden="1">
      <c r="A683" s="127"/>
      <c r="B683" s="130"/>
      <c r="C683" s="38" t="s">
        <v>30</v>
      </c>
      <c r="D683" s="43">
        <v>0</v>
      </c>
      <c r="E683" s="43"/>
      <c r="F683" s="43">
        <v>0</v>
      </c>
    </row>
    <row r="684" spans="1:6" ht="15.75" customHeight="1" hidden="1">
      <c r="A684" s="125" t="s">
        <v>13</v>
      </c>
      <c r="B684" s="128" t="s">
        <v>170</v>
      </c>
      <c r="C684" s="38" t="s">
        <v>6</v>
      </c>
      <c r="D684" s="43">
        <f>D686</f>
        <v>2990.2</v>
      </c>
      <c r="E684" s="43"/>
      <c r="F684" s="43">
        <v>2224.3</v>
      </c>
    </row>
    <row r="685" spans="1:6" ht="15.75" customHeight="1" hidden="1">
      <c r="A685" s="126"/>
      <c r="B685" s="129"/>
      <c r="C685" s="38" t="s">
        <v>7</v>
      </c>
      <c r="D685" s="43">
        <v>0</v>
      </c>
      <c r="E685" s="43"/>
      <c r="F685" s="43">
        <v>0</v>
      </c>
    </row>
    <row r="686" spans="1:6" ht="15.75" customHeight="1" hidden="1">
      <c r="A686" s="126"/>
      <c r="B686" s="129"/>
      <c r="C686" s="38" t="s">
        <v>8</v>
      </c>
      <c r="D686" s="43">
        <v>2990.2</v>
      </c>
      <c r="E686" s="43"/>
      <c r="F686" s="43">
        <v>2224.24</v>
      </c>
    </row>
    <row r="687" spans="1:6" ht="15.75" customHeight="1" hidden="1">
      <c r="A687" s="126"/>
      <c r="B687" s="129"/>
      <c r="C687" s="38" t="s">
        <v>28</v>
      </c>
      <c r="D687" s="43">
        <v>0</v>
      </c>
      <c r="E687" s="43"/>
      <c r="F687" s="43">
        <v>0</v>
      </c>
    </row>
    <row r="688" spans="1:6" ht="15.75" customHeight="1" hidden="1">
      <c r="A688" s="126"/>
      <c r="B688" s="129"/>
      <c r="C688" s="38" t="s">
        <v>32</v>
      </c>
      <c r="D688" s="43">
        <v>0</v>
      </c>
      <c r="E688" s="43"/>
      <c r="F688" s="43">
        <v>0</v>
      </c>
    </row>
    <row r="689" spans="1:6" ht="15.75" customHeight="1" hidden="1">
      <c r="A689" s="127"/>
      <c r="B689" s="130"/>
      <c r="C689" s="38" t="s">
        <v>30</v>
      </c>
      <c r="D689" s="43">
        <v>0</v>
      </c>
      <c r="E689" s="43"/>
      <c r="F689" s="43">
        <v>0</v>
      </c>
    </row>
    <row r="690" spans="1:7" s="25" customFormat="1" ht="14.25" customHeight="1" hidden="1">
      <c r="A690" s="59" t="s">
        <v>49</v>
      </c>
      <c r="B690" s="59" t="s">
        <v>79</v>
      </c>
      <c r="C690" s="28" t="s">
        <v>6</v>
      </c>
      <c r="D690" s="47">
        <f>SUM(D691:D695)</f>
        <v>4697025.4</v>
      </c>
      <c r="E690" s="47"/>
      <c r="F690" s="47">
        <f>SUM(F691:F695)</f>
        <v>2840939.8099999996</v>
      </c>
      <c r="G690" s="53">
        <f>F690/D690*100</f>
        <v>60.48380768815939</v>
      </c>
    </row>
    <row r="691" spans="1:7" s="25" customFormat="1" ht="14.25" hidden="1">
      <c r="A691" s="60"/>
      <c r="B691" s="60"/>
      <c r="C691" s="28" t="s">
        <v>7</v>
      </c>
      <c r="D691" s="47">
        <f>D697+D703+D709+D715</f>
        <v>108135.5</v>
      </c>
      <c r="E691" s="47"/>
      <c r="F691" s="47">
        <f>F697+F703+F709+F715</f>
        <v>48654.600000000006</v>
      </c>
      <c r="G691" s="53">
        <f>F691/D691*100</f>
        <v>44.994104618742234</v>
      </c>
    </row>
    <row r="692" spans="1:7" s="25" customFormat="1" ht="28.5" hidden="1">
      <c r="A692" s="60"/>
      <c r="B692" s="60"/>
      <c r="C692" s="28" t="s">
        <v>8</v>
      </c>
      <c r="D692" s="47">
        <f>D698+D704+D710+D716</f>
        <v>4588889.9</v>
      </c>
      <c r="E692" s="47"/>
      <c r="F692" s="47">
        <f>F698+F704+F710+F716</f>
        <v>2792285.2099999995</v>
      </c>
      <c r="G692" s="53">
        <f>F692/D692*100</f>
        <v>60.84881683476432</v>
      </c>
    </row>
    <row r="693" spans="1:7" s="25" customFormat="1" ht="14.25" hidden="1">
      <c r="A693" s="60"/>
      <c r="B693" s="60"/>
      <c r="C693" s="28" t="s">
        <v>28</v>
      </c>
      <c r="D693" s="47">
        <f>D699+D705+D711+D717</f>
        <v>0</v>
      </c>
      <c r="E693" s="47"/>
      <c r="F693" s="47">
        <f>F699+F705+F711+F717</f>
        <v>0</v>
      </c>
      <c r="G693" s="53">
        <v>0</v>
      </c>
    </row>
    <row r="694" spans="1:7" s="25" customFormat="1" ht="28.5" hidden="1">
      <c r="A694" s="60"/>
      <c r="B694" s="60"/>
      <c r="C694" s="28" t="s">
        <v>32</v>
      </c>
      <c r="D694" s="47">
        <f>D700+D706+D712+D718</f>
        <v>0</v>
      </c>
      <c r="E694" s="47"/>
      <c r="F694" s="47">
        <f>F700+F706+F712+F718</f>
        <v>0</v>
      </c>
      <c r="G694" s="53">
        <v>0</v>
      </c>
    </row>
    <row r="695" spans="1:7" s="25" customFormat="1" ht="14.25" hidden="1">
      <c r="A695" s="61"/>
      <c r="B695" s="61"/>
      <c r="C695" s="28" t="s">
        <v>30</v>
      </c>
      <c r="D695" s="47">
        <f>D701+D707+D713+D719</f>
        <v>0</v>
      </c>
      <c r="E695" s="47"/>
      <c r="F695" s="47">
        <f>F701+F707+F713+F719</f>
        <v>0</v>
      </c>
      <c r="G695" s="53">
        <v>0</v>
      </c>
    </row>
    <row r="696" spans="1:6" ht="23.25" customHeight="1" hidden="1">
      <c r="A696" s="62" t="s">
        <v>37</v>
      </c>
      <c r="B696" s="65" t="s">
        <v>171</v>
      </c>
      <c r="C696" s="10" t="s">
        <v>6</v>
      </c>
      <c r="D696" s="43">
        <f>D697+D698+D699+D700+D701</f>
        <v>4477173.9</v>
      </c>
      <c r="E696" s="43"/>
      <c r="F696" s="43">
        <f>F697+F698+F699+F700+F701</f>
        <v>2626201.8099999996</v>
      </c>
    </row>
    <row r="697" spans="1:6" ht="15" hidden="1">
      <c r="A697" s="63"/>
      <c r="B697" s="66"/>
      <c r="C697" s="10" t="s">
        <v>7</v>
      </c>
      <c r="D697" s="43">
        <v>96079.7</v>
      </c>
      <c r="E697" s="43"/>
      <c r="F697" s="43">
        <v>36598.8</v>
      </c>
    </row>
    <row r="698" spans="1:6" ht="15" hidden="1">
      <c r="A698" s="63"/>
      <c r="B698" s="66"/>
      <c r="C698" s="10" t="s">
        <v>8</v>
      </c>
      <c r="D698" s="43">
        <v>4381094.2</v>
      </c>
      <c r="E698" s="43"/>
      <c r="F698" s="43">
        <v>2589603.01</v>
      </c>
    </row>
    <row r="699" spans="1:6" ht="15" hidden="1">
      <c r="A699" s="63"/>
      <c r="B699" s="66"/>
      <c r="C699" s="10" t="s">
        <v>28</v>
      </c>
      <c r="D699" s="43">
        <v>0</v>
      </c>
      <c r="E699" s="43"/>
      <c r="F699" s="43">
        <v>0</v>
      </c>
    </row>
    <row r="700" spans="1:6" ht="30" hidden="1">
      <c r="A700" s="63"/>
      <c r="B700" s="66"/>
      <c r="C700" s="10" t="s">
        <v>32</v>
      </c>
      <c r="D700" s="43">
        <v>0</v>
      </c>
      <c r="E700" s="43"/>
      <c r="F700" s="43">
        <v>0</v>
      </c>
    </row>
    <row r="701" spans="1:6" ht="15" hidden="1">
      <c r="A701" s="64"/>
      <c r="B701" s="67"/>
      <c r="C701" s="10" t="s">
        <v>30</v>
      </c>
      <c r="D701" s="43">
        <v>0</v>
      </c>
      <c r="E701" s="43"/>
      <c r="F701" s="43">
        <v>0</v>
      </c>
    </row>
    <row r="702" spans="1:6" ht="15" hidden="1">
      <c r="A702" s="62" t="s">
        <v>13</v>
      </c>
      <c r="B702" s="65" t="s">
        <v>172</v>
      </c>
      <c r="C702" s="10" t="s">
        <v>6</v>
      </c>
      <c r="D702" s="43">
        <f>D703+D704+D705+D706+D707</f>
        <v>43578.9</v>
      </c>
      <c r="E702" s="43"/>
      <c r="F702" s="43">
        <f>F703+F704+F705+F706+F707</f>
        <v>40228.9</v>
      </c>
    </row>
    <row r="703" spans="1:6" ht="15" hidden="1">
      <c r="A703" s="63"/>
      <c r="B703" s="66"/>
      <c r="C703" s="10" t="s">
        <v>7</v>
      </c>
      <c r="D703" s="43">
        <v>0</v>
      </c>
      <c r="E703" s="43"/>
      <c r="F703" s="43">
        <v>0</v>
      </c>
    </row>
    <row r="704" spans="1:6" ht="15" hidden="1">
      <c r="A704" s="63"/>
      <c r="B704" s="66"/>
      <c r="C704" s="10" t="s">
        <v>8</v>
      </c>
      <c r="D704" s="43">
        <v>43578.9</v>
      </c>
      <c r="E704" s="43"/>
      <c r="F704" s="43">
        <v>40228.9</v>
      </c>
    </row>
    <row r="705" spans="1:6" ht="15" hidden="1">
      <c r="A705" s="63"/>
      <c r="B705" s="66"/>
      <c r="C705" s="10" t="s">
        <v>28</v>
      </c>
      <c r="D705" s="43">
        <v>0</v>
      </c>
      <c r="E705" s="43"/>
      <c r="F705" s="43">
        <v>0</v>
      </c>
    </row>
    <row r="706" spans="1:6" ht="30" hidden="1">
      <c r="A706" s="63"/>
      <c r="B706" s="66"/>
      <c r="C706" s="10" t="s">
        <v>32</v>
      </c>
      <c r="D706" s="43">
        <v>0</v>
      </c>
      <c r="E706" s="43"/>
      <c r="F706" s="43">
        <v>0</v>
      </c>
    </row>
    <row r="707" spans="1:6" ht="15" hidden="1">
      <c r="A707" s="64"/>
      <c r="B707" s="67"/>
      <c r="C707" s="10" t="s">
        <v>30</v>
      </c>
      <c r="D707" s="43">
        <v>0</v>
      </c>
      <c r="E707" s="43"/>
      <c r="F707" s="43">
        <v>0</v>
      </c>
    </row>
    <row r="708" spans="1:6" ht="15" hidden="1">
      <c r="A708" s="62" t="s">
        <v>34</v>
      </c>
      <c r="B708" s="65" t="s">
        <v>173</v>
      </c>
      <c r="C708" s="10" t="s">
        <v>6</v>
      </c>
      <c r="D708" s="43">
        <f>D709+D710+D711+D712+D713</f>
        <v>1528</v>
      </c>
      <c r="E708" s="43"/>
      <c r="F708" s="43">
        <f>F709+F710+F711+F712+F713</f>
        <v>1528</v>
      </c>
    </row>
    <row r="709" spans="1:6" ht="15" hidden="1">
      <c r="A709" s="63"/>
      <c r="B709" s="66"/>
      <c r="C709" s="10" t="s">
        <v>7</v>
      </c>
      <c r="D709" s="43">
        <v>0</v>
      </c>
      <c r="E709" s="43"/>
      <c r="F709" s="43">
        <v>0</v>
      </c>
    </row>
    <row r="710" spans="1:6" ht="15" hidden="1">
      <c r="A710" s="63"/>
      <c r="B710" s="66"/>
      <c r="C710" s="10" t="s">
        <v>8</v>
      </c>
      <c r="D710" s="43">
        <v>1528</v>
      </c>
      <c r="E710" s="43"/>
      <c r="F710" s="43">
        <v>1528</v>
      </c>
    </row>
    <row r="711" spans="1:6" ht="15" hidden="1">
      <c r="A711" s="63"/>
      <c r="B711" s="66"/>
      <c r="C711" s="10" t="s">
        <v>28</v>
      </c>
      <c r="D711" s="43">
        <v>0</v>
      </c>
      <c r="E711" s="43"/>
      <c r="F711" s="43">
        <v>0</v>
      </c>
    </row>
    <row r="712" spans="1:6" ht="30" hidden="1">
      <c r="A712" s="63"/>
      <c r="B712" s="66"/>
      <c r="C712" s="10" t="s">
        <v>32</v>
      </c>
      <c r="D712" s="43">
        <v>0</v>
      </c>
      <c r="E712" s="43"/>
      <c r="F712" s="43">
        <v>0</v>
      </c>
    </row>
    <row r="713" spans="1:6" ht="15" hidden="1">
      <c r="A713" s="64"/>
      <c r="B713" s="67"/>
      <c r="C713" s="10" t="s">
        <v>30</v>
      </c>
      <c r="D713" s="43">
        <v>0</v>
      </c>
      <c r="E713" s="43"/>
      <c r="F713" s="43">
        <v>0</v>
      </c>
    </row>
    <row r="714" spans="1:6" ht="15" hidden="1">
      <c r="A714" s="62" t="s">
        <v>18</v>
      </c>
      <c r="B714" s="65" t="s">
        <v>174</v>
      </c>
      <c r="C714" s="10" t="s">
        <v>6</v>
      </c>
      <c r="D714" s="43">
        <f>D715+D716+D717+D718+D719</f>
        <v>174744.59999999998</v>
      </c>
      <c r="E714" s="43"/>
      <c r="F714" s="43">
        <f>F715+F716+F717+F718+F719</f>
        <v>172981.09999999998</v>
      </c>
    </row>
    <row r="715" spans="1:6" ht="15" hidden="1">
      <c r="A715" s="63"/>
      <c r="B715" s="66"/>
      <c r="C715" s="10" t="s">
        <v>7</v>
      </c>
      <c r="D715" s="43">
        <v>12055.8</v>
      </c>
      <c r="E715" s="43"/>
      <c r="F715" s="43">
        <v>12055.8</v>
      </c>
    </row>
    <row r="716" spans="1:6" ht="15" hidden="1">
      <c r="A716" s="63"/>
      <c r="B716" s="66"/>
      <c r="C716" s="10" t="s">
        <v>8</v>
      </c>
      <c r="D716" s="43">
        <v>162688.8</v>
      </c>
      <c r="E716" s="43"/>
      <c r="F716" s="43">
        <v>160925.3</v>
      </c>
    </row>
    <row r="717" spans="1:6" ht="15" hidden="1">
      <c r="A717" s="63"/>
      <c r="B717" s="66"/>
      <c r="C717" s="10" t="s">
        <v>28</v>
      </c>
      <c r="D717" s="43">
        <v>0</v>
      </c>
      <c r="E717" s="43"/>
      <c r="F717" s="43">
        <v>0</v>
      </c>
    </row>
    <row r="718" spans="1:6" ht="30" hidden="1">
      <c r="A718" s="63"/>
      <c r="B718" s="66"/>
      <c r="C718" s="10" t="s">
        <v>32</v>
      </c>
      <c r="D718" s="43">
        <v>0</v>
      </c>
      <c r="E718" s="43"/>
      <c r="F718" s="43">
        <v>0</v>
      </c>
    </row>
    <row r="719" spans="1:6" ht="15" hidden="1">
      <c r="A719" s="64"/>
      <c r="B719" s="67"/>
      <c r="C719" s="10" t="s">
        <v>30</v>
      </c>
      <c r="D719" s="43">
        <v>0</v>
      </c>
      <c r="E719" s="43"/>
      <c r="F719" s="43">
        <v>0</v>
      </c>
    </row>
    <row r="720" spans="1:7" s="27" customFormat="1" ht="15" customHeight="1" hidden="1">
      <c r="A720" s="122" t="s">
        <v>49</v>
      </c>
      <c r="B720" s="122" t="s">
        <v>80</v>
      </c>
      <c r="C720" s="35" t="s">
        <v>6</v>
      </c>
      <c r="D720" s="47">
        <f>SUM(D721:D725)</f>
        <v>952232.1</v>
      </c>
      <c r="E720" s="47"/>
      <c r="F720" s="47">
        <f>SUM(F721:F725)</f>
        <v>941201.7</v>
      </c>
      <c r="G720" s="55">
        <f>F720/D720*100</f>
        <v>98.84162695208447</v>
      </c>
    </row>
    <row r="721" spans="1:7" s="27" customFormat="1" ht="14.25" hidden="1">
      <c r="A721" s="123"/>
      <c r="B721" s="123"/>
      <c r="C721" s="35" t="s">
        <v>7</v>
      </c>
      <c r="D721" s="47">
        <f>D727+D733+D739+D745+D751</f>
        <v>143533.40000000002</v>
      </c>
      <c r="E721" s="47"/>
      <c r="F721" s="47">
        <f>F727+F733+F739+F745+F751</f>
        <v>104270.26</v>
      </c>
      <c r="G721" s="55">
        <f>F721/D721*100</f>
        <v>72.64529370864201</v>
      </c>
    </row>
    <row r="722" spans="1:7" s="27" customFormat="1" ht="28.5" hidden="1">
      <c r="A722" s="123"/>
      <c r="B722" s="123"/>
      <c r="C722" s="35" t="s">
        <v>8</v>
      </c>
      <c r="D722" s="47">
        <f>D728+D734+D740+D746+D752</f>
        <v>807324.6</v>
      </c>
      <c r="E722" s="47"/>
      <c r="F722" s="47">
        <f>F728+F734+F740+F746+F752</f>
        <v>835581.74</v>
      </c>
      <c r="G722" s="55">
        <f>F722/D722*100</f>
        <v>103.50009649154752</v>
      </c>
    </row>
    <row r="723" spans="1:7" s="27" customFormat="1" ht="14.25" hidden="1">
      <c r="A723" s="123"/>
      <c r="B723" s="123"/>
      <c r="C723" s="35" t="s">
        <v>28</v>
      </c>
      <c r="D723" s="47">
        <f>D729+D735+D741+D747+D753</f>
        <v>1374.1</v>
      </c>
      <c r="E723" s="47"/>
      <c r="F723" s="47">
        <f>F729+F735+F741+F747+F753</f>
        <v>1349.7</v>
      </c>
      <c r="G723" s="55">
        <f>F723/D723*100</f>
        <v>98.22429226402737</v>
      </c>
    </row>
    <row r="724" spans="1:7" s="27" customFormat="1" ht="28.5" hidden="1">
      <c r="A724" s="123"/>
      <c r="B724" s="123"/>
      <c r="C724" s="35" t="s">
        <v>32</v>
      </c>
      <c r="D724" s="47">
        <f>D730+D736+D742+D748+D754</f>
        <v>0</v>
      </c>
      <c r="E724" s="47"/>
      <c r="F724" s="47">
        <f>F730+F736+F742+F748+F754</f>
        <v>0</v>
      </c>
      <c r="G724" s="55">
        <v>0</v>
      </c>
    </row>
    <row r="725" spans="1:7" s="27" customFormat="1" ht="14.25" hidden="1">
      <c r="A725" s="124"/>
      <c r="B725" s="124"/>
      <c r="C725" s="35" t="s">
        <v>30</v>
      </c>
      <c r="D725" s="47">
        <f>D731+D737+D743+D749+D755</f>
        <v>0</v>
      </c>
      <c r="E725" s="47"/>
      <c r="F725" s="47">
        <f>F731+F737+F743+F749+F755</f>
        <v>0</v>
      </c>
      <c r="G725" s="55">
        <v>0</v>
      </c>
    </row>
    <row r="726" spans="1:6" ht="15" customHeight="1" hidden="1">
      <c r="A726" s="119" t="s">
        <v>37</v>
      </c>
      <c r="B726" s="119" t="s">
        <v>81</v>
      </c>
      <c r="C726" s="15" t="s">
        <v>6</v>
      </c>
      <c r="D726" s="43">
        <f>SUM(D727:D731)</f>
        <v>259401.9</v>
      </c>
      <c r="E726" s="43"/>
      <c r="F726" s="43">
        <f>SUM(F727:F731)</f>
        <v>259175.18</v>
      </c>
    </row>
    <row r="727" spans="1:6" ht="15" hidden="1">
      <c r="A727" s="120"/>
      <c r="B727" s="120"/>
      <c r="C727" s="16" t="s">
        <v>7</v>
      </c>
      <c r="D727" s="43">
        <v>105552.6</v>
      </c>
      <c r="E727" s="43"/>
      <c r="F727" s="43">
        <v>65552.56</v>
      </c>
    </row>
    <row r="728" spans="1:6" ht="15" hidden="1">
      <c r="A728" s="120"/>
      <c r="B728" s="120"/>
      <c r="C728" s="16" t="s">
        <v>8</v>
      </c>
      <c r="D728" s="43">
        <v>153849.3</v>
      </c>
      <c r="E728" s="43"/>
      <c r="F728" s="43">
        <v>193622.62</v>
      </c>
    </row>
    <row r="729" spans="1:6" ht="15" hidden="1">
      <c r="A729" s="120"/>
      <c r="B729" s="120"/>
      <c r="C729" s="16" t="s">
        <v>28</v>
      </c>
      <c r="D729" s="43">
        <v>0</v>
      </c>
      <c r="E729" s="43"/>
      <c r="F729" s="43">
        <v>0</v>
      </c>
    </row>
    <row r="730" spans="1:6" ht="30" hidden="1">
      <c r="A730" s="120"/>
      <c r="B730" s="120"/>
      <c r="C730" s="16" t="s">
        <v>32</v>
      </c>
      <c r="D730" s="43">
        <v>0</v>
      </c>
      <c r="E730" s="43"/>
      <c r="F730" s="43">
        <v>0</v>
      </c>
    </row>
    <row r="731" spans="1:6" ht="15" hidden="1">
      <c r="A731" s="121"/>
      <c r="B731" s="121"/>
      <c r="C731" s="16" t="s">
        <v>30</v>
      </c>
      <c r="D731" s="43">
        <v>0</v>
      </c>
      <c r="E731" s="43"/>
      <c r="F731" s="43">
        <v>0</v>
      </c>
    </row>
    <row r="732" spans="1:6" ht="15" customHeight="1" hidden="1">
      <c r="A732" s="119" t="s">
        <v>33</v>
      </c>
      <c r="B732" s="119" t="s">
        <v>82</v>
      </c>
      <c r="C732" s="15" t="s">
        <v>6</v>
      </c>
      <c r="D732" s="43">
        <f>SUM(D733:D737)</f>
        <v>2444.1</v>
      </c>
      <c r="E732" s="43"/>
      <c r="F732" s="43">
        <f>SUM(F733:F737)</f>
        <v>2264</v>
      </c>
    </row>
    <row r="733" spans="1:6" ht="15" hidden="1">
      <c r="A733" s="120"/>
      <c r="B733" s="120"/>
      <c r="C733" s="16" t="s">
        <v>7</v>
      </c>
      <c r="D733" s="43">
        <v>0</v>
      </c>
      <c r="E733" s="43"/>
      <c r="F733" s="43">
        <v>0</v>
      </c>
    </row>
    <row r="734" spans="1:6" ht="15" hidden="1">
      <c r="A734" s="120"/>
      <c r="B734" s="120"/>
      <c r="C734" s="16" t="s">
        <v>8</v>
      </c>
      <c r="D734" s="43">
        <v>1070</v>
      </c>
      <c r="E734" s="43"/>
      <c r="F734" s="43">
        <v>914.3</v>
      </c>
    </row>
    <row r="735" spans="1:6" ht="15" hidden="1">
      <c r="A735" s="120"/>
      <c r="B735" s="120"/>
      <c r="C735" s="16" t="s">
        <v>28</v>
      </c>
      <c r="D735" s="43">
        <v>1374.1</v>
      </c>
      <c r="E735" s="43"/>
      <c r="F735" s="43">
        <v>1349.7</v>
      </c>
    </row>
    <row r="736" spans="1:6" ht="30" hidden="1">
      <c r="A736" s="120"/>
      <c r="B736" s="120"/>
      <c r="C736" s="16" t="s">
        <v>32</v>
      </c>
      <c r="D736" s="43">
        <v>0</v>
      </c>
      <c r="E736" s="43"/>
      <c r="F736" s="43">
        <v>0</v>
      </c>
    </row>
    <row r="737" spans="1:6" ht="15" hidden="1">
      <c r="A737" s="121"/>
      <c r="B737" s="121"/>
      <c r="C737" s="16" t="s">
        <v>30</v>
      </c>
      <c r="D737" s="43">
        <v>0</v>
      </c>
      <c r="E737" s="43"/>
      <c r="F737" s="43">
        <v>0</v>
      </c>
    </row>
    <row r="738" spans="1:6" ht="15" hidden="1">
      <c r="A738" s="119" t="s">
        <v>34</v>
      </c>
      <c r="B738" s="119" t="s">
        <v>83</v>
      </c>
      <c r="C738" s="15" t="s">
        <v>6</v>
      </c>
      <c r="D738" s="43">
        <f>SUM(D739:D743)</f>
        <v>1162.4</v>
      </c>
      <c r="E738" s="43"/>
      <c r="F738" s="43">
        <f>SUM(F739:F743)</f>
        <v>576.07</v>
      </c>
    </row>
    <row r="739" spans="1:6" ht="15" hidden="1">
      <c r="A739" s="120"/>
      <c r="B739" s="120"/>
      <c r="C739" s="16" t="s">
        <v>7</v>
      </c>
      <c r="D739" s="43">
        <v>0</v>
      </c>
      <c r="E739" s="43"/>
      <c r="F739" s="43">
        <v>0</v>
      </c>
    </row>
    <row r="740" spans="1:6" ht="15" hidden="1">
      <c r="A740" s="120"/>
      <c r="B740" s="120"/>
      <c r="C740" s="16" t="s">
        <v>8</v>
      </c>
      <c r="D740" s="43">
        <v>1162.4</v>
      </c>
      <c r="E740" s="43"/>
      <c r="F740" s="43">
        <v>576.07</v>
      </c>
    </row>
    <row r="741" spans="1:6" ht="15" hidden="1">
      <c r="A741" s="120"/>
      <c r="B741" s="120"/>
      <c r="C741" s="16" t="s">
        <v>28</v>
      </c>
      <c r="D741" s="43">
        <v>0</v>
      </c>
      <c r="E741" s="43"/>
      <c r="F741" s="43">
        <v>0</v>
      </c>
    </row>
    <row r="742" spans="1:6" ht="30" hidden="1">
      <c r="A742" s="120"/>
      <c r="B742" s="120"/>
      <c r="C742" s="16" t="s">
        <v>32</v>
      </c>
      <c r="D742" s="43">
        <v>0</v>
      </c>
      <c r="E742" s="43"/>
      <c r="F742" s="43">
        <v>0</v>
      </c>
    </row>
    <row r="743" spans="1:6" ht="15" hidden="1">
      <c r="A743" s="121"/>
      <c r="B743" s="121"/>
      <c r="C743" s="16" t="s">
        <v>30</v>
      </c>
      <c r="D743" s="43">
        <v>0</v>
      </c>
      <c r="E743" s="43"/>
      <c r="F743" s="43">
        <v>0</v>
      </c>
    </row>
    <row r="744" spans="1:6" ht="15" hidden="1">
      <c r="A744" s="119" t="s">
        <v>44</v>
      </c>
      <c r="B744" s="119" t="s">
        <v>84</v>
      </c>
      <c r="C744" s="15" t="s">
        <v>6</v>
      </c>
      <c r="D744" s="43">
        <f>SUM(D745:D749)</f>
        <v>5590.5</v>
      </c>
      <c r="E744" s="43"/>
      <c r="F744" s="43">
        <f>SUM(F745:F749)</f>
        <v>3258.85</v>
      </c>
    </row>
    <row r="745" spans="1:6" ht="15" hidden="1">
      <c r="A745" s="120"/>
      <c r="B745" s="120"/>
      <c r="C745" s="16" t="s">
        <v>7</v>
      </c>
      <c r="D745" s="43">
        <v>0</v>
      </c>
      <c r="E745" s="43"/>
      <c r="F745" s="43">
        <v>0</v>
      </c>
    </row>
    <row r="746" spans="1:6" ht="15" hidden="1">
      <c r="A746" s="120"/>
      <c r="B746" s="120"/>
      <c r="C746" s="16" t="s">
        <v>8</v>
      </c>
      <c r="D746" s="43">
        <v>5590.5</v>
      </c>
      <c r="E746" s="43"/>
      <c r="F746" s="43">
        <v>3258.85</v>
      </c>
    </row>
    <row r="747" spans="1:6" ht="15" hidden="1">
      <c r="A747" s="120"/>
      <c r="B747" s="120"/>
      <c r="C747" s="16" t="s">
        <v>28</v>
      </c>
      <c r="D747" s="43">
        <v>0</v>
      </c>
      <c r="E747" s="43"/>
      <c r="F747" s="43">
        <v>0</v>
      </c>
    </row>
    <row r="748" spans="1:6" ht="30" hidden="1">
      <c r="A748" s="120"/>
      <c r="B748" s="120"/>
      <c r="C748" s="16" t="s">
        <v>32</v>
      </c>
      <c r="D748" s="43">
        <v>0</v>
      </c>
      <c r="E748" s="43"/>
      <c r="F748" s="43">
        <v>0</v>
      </c>
    </row>
    <row r="749" spans="1:6" ht="15" hidden="1">
      <c r="A749" s="121"/>
      <c r="B749" s="121"/>
      <c r="C749" s="16" t="s">
        <v>30</v>
      </c>
      <c r="D749" s="43">
        <v>0</v>
      </c>
      <c r="E749" s="43"/>
      <c r="F749" s="43">
        <v>0</v>
      </c>
    </row>
    <row r="750" spans="1:6" ht="15" hidden="1">
      <c r="A750" s="119" t="s">
        <v>18</v>
      </c>
      <c r="B750" s="119" t="s">
        <v>85</v>
      </c>
      <c r="C750" s="15" t="s">
        <v>6</v>
      </c>
      <c r="D750" s="43">
        <f>SUM(D751:D755)</f>
        <v>683633.2000000001</v>
      </c>
      <c r="E750" s="43"/>
      <c r="F750" s="43">
        <f>SUM(F751:F755)</f>
        <v>675927.6</v>
      </c>
    </row>
    <row r="751" spans="1:6" ht="15" hidden="1">
      <c r="A751" s="120"/>
      <c r="B751" s="120"/>
      <c r="C751" s="16" t="s">
        <v>7</v>
      </c>
      <c r="D751" s="43">
        <v>37980.8</v>
      </c>
      <c r="E751" s="43"/>
      <c r="F751" s="43">
        <v>38717.7</v>
      </c>
    </row>
    <row r="752" spans="1:6" ht="15" hidden="1">
      <c r="A752" s="120"/>
      <c r="B752" s="120"/>
      <c r="C752" s="16" t="s">
        <v>8</v>
      </c>
      <c r="D752" s="43">
        <v>645652.4</v>
      </c>
      <c r="E752" s="43"/>
      <c r="F752" s="43">
        <v>637209.9</v>
      </c>
    </row>
    <row r="753" spans="1:6" ht="15" hidden="1">
      <c r="A753" s="120"/>
      <c r="B753" s="120"/>
      <c r="C753" s="16" t="s">
        <v>28</v>
      </c>
      <c r="D753" s="43">
        <v>0</v>
      </c>
      <c r="E753" s="43"/>
      <c r="F753" s="43">
        <v>0</v>
      </c>
    </row>
    <row r="754" spans="1:6" ht="30" hidden="1">
      <c r="A754" s="120"/>
      <c r="B754" s="120"/>
      <c r="C754" s="16" t="s">
        <v>32</v>
      </c>
      <c r="D754" s="43">
        <v>0</v>
      </c>
      <c r="E754" s="43"/>
      <c r="F754" s="43"/>
    </row>
    <row r="755" spans="1:6" ht="15" hidden="1">
      <c r="A755" s="121"/>
      <c r="B755" s="121"/>
      <c r="C755" s="16" t="s">
        <v>30</v>
      </c>
      <c r="D755" s="43">
        <v>0</v>
      </c>
      <c r="E755" s="43"/>
      <c r="F755" s="43">
        <v>0</v>
      </c>
    </row>
  </sheetData>
  <sheetProtection/>
  <autoFilter ref="A6:F755"/>
  <mergeCells count="281">
    <mergeCell ref="G4:G5"/>
    <mergeCell ref="D4:D5"/>
    <mergeCell ref="B552:B556"/>
    <mergeCell ref="A557:A561"/>
    <mergeCell ref="B557:B561"/>
    <mergeCell ref="B527:B531"/>
    <mergeCell ref="B532:B536"/>
    <mergeCell ref="B537:B541"/>
    <mergeCell ref="B542:B546"/>
    <mergeCell ref="A522:A526"/>
    <mergeCell ref="B522:B526"/>
    <mergeCell ref="A527:A531"/>
    <mergeCell ref="A532:A536"/>
    <mergeCell ref="A537:A541"/>
    <mergeCell ref="A684:A689"/>
    <mergeCell ref="B684:B689"/>
    <mergeCell ref="A660:A665"/>
    <mergeCell ref="B660:B665"/>
    <mergeCell ref="A666:A671"/>
    <mergeCell ref="B666:B671"/>
    <mergeCell ref="A642:A647"/>
    <mergeCell ref="A744:A749"/>
    <mergeCell ref="B744:B749"/>
    <mergeCell ref="A750:A755"/>
    <mergeCell ref="B750:B755"/>
    <mergeCell ref="A726:A731"/>
    <mergeCell ref="B726:B731"/>
    <mergeCell ref="A732:A737"/>
    <mergeCell ref="B732:B737"/>
    <mergeCell ref="A738:A743"/>
    <mergeCell ref="B738:B743"/>
    <mergeCell ref="A720:A725"/>
    <mergeCell ref="B720:B725"/>
    <mergeCell ref="A672:A677"/>
    <mergeCell ref="B672:B677"/>
    <mergeCell ref="A678:A683"/>
    <mergeCell ref="B678:B683"/>
    <mergeCell ref="A714:A719"/>
    <mergeCell ref="B714:B719"/>
    <mergeCell ref="A702:A707"/>
    <mergeCell ref="A708:A713"/>
    <mergeCell ref="B642:B647"/>
    <mergeCell ref="A648:A653"/>
    <mergeCell ref="B648:B653"/>
    <mergeCell ref="A654:A659"/>
    <mergeCell ref="B654:B659"/>
    <mergeCell ref="B708:B713"/>
    <mergeCell ref="A690:A695"/>
    <mergeCell ref="B690:B695"/>
    <mergeCell ref="B696:B701"/>
    <mergeCell ref="A624:A629"/>
    <mergeCell ref="B624:B629"/>
    <mergeCell ref="A630:A635"/>
    <mergeCell ref="B630:B635"/>
    <mergeCell ref="A636:A641"/>
    <mergeCell ref="B636:B641"/>
    <mergeCell ref="A606:A611"/>
    <mergeCell ref="B606:B611"/>
    <mergeCell ref="A612:A617"/>
    <mergeCell ref="B612:B617"/>
    <mergeCell ref="A618:A623"/>
    <mergeCell ref="B618:B623"/>
    <mergeCell ref="A594:A597"/>
    <mergeCell ref="B594:B597"/>
    <mergeCell ref="A598:A599"/>
    <mergeCell ref="B598:B599"/>
    <mergeCell ref="A600:A605"/>
    <mergeCell ref="B600:B605"/>
    <mergeCell ref="A582:A585"/>
    <mergeCell ref="B582:B585"/>
    <mergeCell ref="A586:A589"/>
    <mergeCell ref="B586:B589"/>
    <mergeCell ref="A590:A593"/>
    <mergeCell ref="B590:B593"/>
    <mergeCell ref="A570:A573"/>
    <mergeCell ref="B570:B573"/>
    <mergeCell ref="A574:A577"/>
    <mergeCell ref="B574:B577"/>
    <mergeCell ref="A578:A581"/>
    <mergeCell ref="B578:B581"/>
    <mergeCell ref="A516:A521"/>
    <mergeCell ref="B516:B521"/>
    <mergeCell ref="A562:A565"/>
    <mergeCell ref="B562:B565"/>
    <mergeCell ref="A566:A569"/>
    <mergeCell ref="B566:B569"/>
    <mergeCell ref="A542:A546"/>
    <mergeCell ref="A547:A551"/>
    <mergeCell ref="B547:B551"/>
    <mergeCell ref="A552:A556"/>
    <mergeCell ref="A498:A503"/>
    <mergeCell ref="B498:B503"/>
    <mergeCell ref="A504:A509"/>
    <mergeCell ref="B504:B509"/>
    <mergeCell ref="A510:A515"/>
    <mergeCell ref="B510:B515"/>
    <mergeCell ref="A492:A497"/>
    <mergeCell ref="B492:B497"/>
    <mergeCell ref="A477:A481"/>
    <mergeCell ref="B477:B481"/>
    <mergeCell ref="A482:A486"/>
    <mergeCell ref="B482:B486"/>
    <mergeCell ref="A487:A491"/>
    <mergeCell ref="B487:B491"/>
    <mergeCell ref="A384:A388"/>
    <mergeCell ref="B384:B388"/>
    <mergeCell ref="A467:A471"/>
    <mergeCell ref="B467:B471"/>
    <mergeCell ref="A472:A476"/>
    <mergeCell ref="B472:B476"/>
    <mergeCell ref="A437:A442"/>
    <mergeCell ref="B437:B442"/>
    <mergeCell ref="A425:A430"/>
    <mergeCell ref="B425:B430"/>
    <mergeCell ref="A369:A373"/>
    <mergeCell ref="B369:B373"/>
    <mergeCell ref="A374:A378"/>
    <mergeCell ref="B374:B378"/>
    <mergeCell ref="A379:A383"/>
    <mergeCell ref="B379:B383"/>
    <mergeCell ref="A353:A358"/>
    <mergeCell ref="B353:B358"/>
    <mergeCell ref="A359:A363"/>
    <mergeCell ref="B359:B363"/>
    <mergeCell ref="A364:A368"/>
    <mergeCell ref="B364:B368"/>
    <mergeCell ref="A347:A352"/>
    <mergeCell ref="B347:B352"/>
    <mergeCell ref="A329:A334"/>
    <mergeCell ref="B329:B334"/>
    <mergeCell ref="A335:A340"/>
    <mergeCell ref="B335:B340"/>
    <mergeCell ref="A114:A119"/>
    <mergeCell ref="B114:B119"/>
    <mergeCell ref="A84:A89"/>
    <mergeCell ref="A275:A280"/>
    <mergeCell ref="B275:B280"/>
    <mergeCell ref="A341:A346"/>
    <mergeCell ref="B341:B346"/>
    <mergeCell ref="A260:A264"/>
    <mergeCell ref="B260:B264"/>
    <mergeCell ref="A265:A269"/>
    <mergeCell ref="B265:B269"/>
    <mergeCell ref="A270:A274"/>
    <mergeCell ref="B270:B274"/>
    <mergeCell ref="B102:B107"/>
    <mergeCell ref="B14:B19"/>
    <mergeCell ref="A20:A24"/>
    <mergeCell ref="B20:B24"/>
    <mergeCell ref="A25:A29"/>
    <mergeCell ref="B25:B29"/>
    <mergeCell ref="A30:A35"/>
    <mergeCell ref="B30:B35"/>
    <mergeCell ref="A14:A19"/>
    <mergeCell ref="B78:B83"/>
    <mergeCell ref="B72:B77"/>
    <mergeCell ref="B84:B89"/>
    <mergeCell ref="A90:A95"/>
    <mergeCell ref="B90:B95"/>
    <mergeCell ref="B61:B65"/>
    <mergeCell ref="A72:A77"/>
    <mergeCell ref="A96:A101"/>
    <mergeCell ref="B96:B101"/>
    <mergeCell ref="F4:F5"/>
    <mergeCell ref="A46:A50"/>
    <mergeCell ref="B46:B50"/>
    <mergeCell ref="A120:A125"/>
    <mergeCell ref="B120:B125"/>
    <mergeCell ref="A108:A113"/>
    <mergeCell ref="B56:B60"/>
    <mergeCell ref="A61:A65"/>
    <mergeCell ref="A102:A107"/>
    <mergeCell ref="A51:A55"/>
    <mergeCell ref="B51:B55"/>
    <mergeCell ref="A56:A60"/>
    <mergeCell ref="A156:A161"/>
    <mergeCell ref="B156:B161"/>
    <mergeCell ref="A78:A83"/>
    <mergeCell ref="B108:B113"/>
    <mergeCell ref="A66:A71"/>
    <mergeCell ref="B66:B71"/>
    <mergeCell ref="A168:A173"/>
    <mergeCell ref="A3:F3"/>
    <mergeCell ref="A4:A5"/>
    <mergeCell ref="B4:B5"/>
    <mergeCell ref="C4:C5"/>
    <mergeCell ref="E4:E5"/>
    <mergeCell ref="A7:A13"/>
    <mergeCell ref="B7:B13"/>
    <mergeCell ref="A126:A131"/>
    <mergeCell ref="B126:B131"/>
    <mergeCell ref="A231:A235"/>
    <mergeCell ref="B231:B235"/>
    <mergeCell ref="A241:A245"/>
    <mergeCell ref="C1:F1"/>
    <mergeCell ref="A213:A218"/>
    <mergeCell ref="B213:B218"/>
    <mergeCell ref="A219:A224"/>
    <mergeCell ref="B219:B224"/>
    <mergeCell ref="A162:A167"/>
    <mergeCell ref="B162:B167"/>
    <mergeCell ref="A201:A206"/>
    <mergeCell ref="B201:B206"/>
    <mergeCell ref="A207:A212"/>
    <mergeCell ref="B207:B212"/>
    <mergeCell ref="A36:A40"/>
    <mergeCell ref="B36:B40"/>
    <mergeCell ref="A41:A45"/>
    <mergeCell ref="B168:B173"/>
    <mergeCell ref="A180:A182"/>
    <mergeCell ref="B180:B182"/>
    <mergeCell ref="A461:A466"/>
    <mergeCell ref="B461:B466"/>
    <mergeCell ref="A443:A448"/>
    <mergeCell ref="B41:B45"/>
    <mergeCell ref="A431:A436"/>
    <mergeCell ref="B431:B436"/>
    <mergeCell ref="A183:A188"/>
    <mergeCell ref="B183:B188"/>
    <mergeCell ref="A189:A194"/>
    <mergeCell ref="B189:B194"/>
    <mergeCell ref="A696:A701"/>
    <mergeCell ref="B702:B707"/>
    <mergeCell ref="A401:A406"/>
    <mergeCell ref="B401:B406"/>
    <mergeCell ref="A413:A418"/>
    <mergeCell ref="B413:B418"/>
    <mergeCell ref="A419:A424"/>
    <mergeCell ref="B419:B424"/>
    <mergeCell ref="B407:B412"/>
    <mergeCell ref="A407:A412"/>
    <mergeCell ref="B305:B310"/>
    <mergeCell ref="A293:A298"/>
    <mergeCell ref="A299:A304"/>
    <mergeCell ref="A305:A310"/>
    <mergeCell ref="A257:A259"/>
    <mergeCell ref="A389:A394"/>
    <mergeCell ref="B389:B394"/>
    <mergeCell ref="B287:B292"/>
    <mergeCell ref="A323:A328"/>
    <mergeCell ref="B323:B328"/>
    <mergeCell ref="A395:A400"/>
    <mergeCell ref="B395:B400"/>
    <mergeCell ref="B246:B248"/>
    <mergeCell ref="A144:A149"/>
    <mergeCell ref="B144:B149"/>
    <mergeCell ref="A225:A230"/>
    <mergeCell ref="B225:B230"/>
    <mergeCell ref="A249:A253"/>
    <mergeCell ref="A195:A200"/>
    <mergeCell ref="B195:B200"/>
    <mergeCell ref="B257:B259"/>
    <mergeCell ref="A132:A137"/>
    <mergeCell ref="B132:B137"/>
    <mergeCell ref="A138:A143"/>
    <mergeCell ref="B138:B143"/>
    <mergeCell ref="A246:A248"/>
    <mergeCell ref="B249:B253"/>
    <mergeCell ref="B241:B245"/>
    <mergeCell ref="A174:A179"/>
    <mergeCell ref="B174:B179"/>
    <mergeCell ref="B293:B298"/>
    <mergeCell ref="B299:B304"/>
    <mergeCell ref="A150:A155"/>
    <mergeCell ref="B150:B155"/>
    <mergeCell ref="A281:A286"/>
    <mergeCell ref="B281:B286"/>
    <mergeCell ref="A287:A292"/>
    <mergeCell ref="A254:A256"/>
    <mergeCell ref="B254:B256"/>
    <mergeCell ref="A236:A240"/>
    <mergeCell ref="B443:B448"/>
    <mergeCell ref="A449:A454"/>
    <mergeCell ref="B449:B454"/>
    <mergeCell ref="A455:A460"/>
    <mergeCell ref="B455:B460"/>
    <mergeCell ref="B236:B240"/>
    <mergeCell ref="A311:A316"/>
    <mergeCell ref="B311:B316"/>
    <mergeCell ref="A317:A322"/>
    <mergeCell ref="B317:B322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83" r:id="rId1"/>
  <headerFooter>
    <oddFooter>&amp;CСтраница  &amp;P из &amp;N</oddFooter>
  </headerFooter>
  <rowBreaks count="20" manualBreakCount="20">
    <brk id="35" max="5" man="1"/>
    <brk id="71" max="5" man="1"/>
    <brk id="101" max="5" man="1"/>
    <brk id="131" max="5" man="1"/>
    <brk id="161" max="5" man="1"/>
    <brk id="188" max="5" man="1"/>
    <brk id="218" max="5" man="1"/>
    <brk id="248" max="5" man="1"/>
    <brk id="316" max="5" man="1"/>
    <brk id="346" max="5" man="1"/>
    <brk id="383" max="5" man="1"/>
    <brk id="412" max="5" man="1"/>
    <brk id="436" max="5" man="1"/>
    <brk id="503" max="5" man="1"/>
    <brk id="536" max="5" man="1"/>
    <brk id="573" max="5" man="1"/>
    <brk id="641" max="5" man="1"/>
    <brk id="671" max="5" man="1"/>
    <brk id="701" max="5" man="1"/>
    <brk id="73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economy57 (Петрова И.В.)</dc:creator>
  <cp:keywords/>
  <dc:description/>
  <cp:lastModifiedBy>Юсупов Дамир Рушанович</cp:lastModifiedBy>
  <cp:lastPrinted>2022-03-14T05:12:07Z</cp:lastPrinted>
  <dcterms:created xsi:type="dcterms:W3CDTF">2016-01-21T05:48:17Z</dcterms:created>
  <dcterms:modified xsi:type="dcterms:W3CDTF">2022-04-14T05:45:55Z</dcterms:modified>
  <cp:category/>
  <cp:version/>
  <cp:contentType/>
  <cp:contentStatus/>
</cp:coreProperties>
</file>