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на 2021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<sst xmlns="http://schemas.openxmlformats.org/spreadsheetml/2006/main" count="53" uniqueCount="53">
  <si>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</si>
  <si>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</si>
  <si>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</si>
  <si>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</si>
  <si>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</si>
  <si>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</si>
  <si>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</si>
  <si>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</si>
  <si>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</si>
  <si>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</si>
  <si>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</si>
  <si>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</si>
  <si>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</si>
  <si>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</si>
  <si>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</si>
  <si>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</si>
  <si>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</si>
  <si>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</si>
  <si>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</si>
  <si>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</si>
  <si>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</si>
  <si>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</si>
  <si>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</si>
  <si>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</si>
  <si>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</si>
  <si>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</si>
  <si>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</si>
  <si>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</si>
  <si>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</si>
  <si>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</si>
  <si>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</si>
  <si>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Социально-культурная сфера</t>
  </si>
  <si>
    <t xml:space="preserve">     Образование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</si>
  <si>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</si>
  <si>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</si>
  <si>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</si>
  <si>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 xml:space="preserve">      Культура и кинематография</t>
  </si>
  <si>
    <t>Расходы</t>
  </si>
  <si>
    <t>Всего расходов</t>
  </si>
  <si>
    <t>Дивиденды по акциям</t>
  </si>
  <si>
    <t>расходы за счет средств вышестоящих бюджетов различных уровней</t>
  </si>
  <si>
    <t>Налог, взимаемый в связи с применением упрощенной системы налогообложения</t>
  </si>
  <si>
    <t xml:space="preserve">Обслуживание  государственного  (муниципального)  долга </t>
  </si>
  <si>
    <t>расходы по адресной инвестиционной программе за счет средств бюджетов всех  уровней</t>
  </si>
  <si>
    <t>из них межбюджетные трансферты в соответствии со статьей 217 Бюджетного Кодекса РФ</t>
  </si>
  <si>
    <t xml:space="preserve">Справочно: </t>
  </si>
  <si>
    <t>Сведения о бюджете города Чебоксары за 2021 год</t>
  </si>
  <si>
    <t>Первоначальный план на 2021 год                        (млн. рублей)</t>
  </si>
  <si>
    <t>План на 2021 год с учетом изменений (млн рублей)</t>
  </si>
  <si>
    <t>Исполнено за 2021 год</t>
  </si>
  <si>
    <t xml:space="preserve">Отклонение                   (млн.руб.) </t>
  </si>
  <si>
    <t>5=4-3</t>
  </si>
  <si>
    <t>% исполнения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</si>
</sst>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8" fillId="0" borderId="10" xfId="42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49" fillId="0" borderId="10" xfId="42" applyFont="1" applyBorder="1" applyAlignment="1">
      <alignment/>
    </xf>
    <xf numFmtId="0" fontId="49" fillId="0" borderId="10" xfId="42" applyFont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horizontal="right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1" xfId="0" applyNumberFormat="1" applyFont="1" applyFill="1" applyBorder="1" applyAlignment="1">
      <alignment horizontal="right" wrapText="1"/>
    </xf>
    <xf numFmtId="172" fontId="48" fillId="33" borderId="11" xfId="42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wrapText="1"/>
    </xf>
    <xf numFmtId="172" fontId="48" fillId="33" borderId="13" xfId="42" applyNumberFormat="1" applyFont="1" applyFill="1" applyBorder="1" applyAlignment="1">
      <alignment horizontal="right" vertical="center"/>
    </xf>
    <xf numFmtId="172" fontId="49" fillId="33" borderId="13" xfId="42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173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50" fillId="0" borderId="10" xfId="42" applyFont="1" applyBorder="1" applyAlignment="1">
      <alignment horizontal="justify" wrapText="1"/>
    </xf>
    <xf numFmtId="0" fontId="51" fillId="0" borderId="10" xfId="42" applyFont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Content/orgs/GovId_81/&#1090;&#1072;&#1073;&#1083;&#1080;&#1094;&#1072;%20&#1087;&#1086;%20&#1078;&#1082;&#1093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48" sqref="D48"/>
    </sheetView>
  </sheetViews>
  <sheetFormatPr defaultColWidth="8.625" defaultRowHeight="12.75"/>
  <cols>
    <col min="1" max="1" width="67.375" style="1" customWidth="1"/>
    <col min="2" max="2" width="16.375" style="1" customWidth="1"/>
    <col min="3" max="4" width="14.00390625" style="1" customWidth="1"/>
    <col min="5" max="5" width="13.00390625" style="1" customWidth="1"/>
    <col min="6" max="6" width="11.75390625" style="1" customWidth="1"/>
    <col min="7" max="16384" width="8.625" style="1" customWidth="1"/>
  </cols>
  <sheetData>
    <row r="1" spans="1:6" ht="51" customHeight="1">
      <c r="A1" s="44" t="s">
        <v>46</v>
      </c>
      <c r="B1" s="44"/>
      <c r="C1" s="44"/>
      <c r="D1" s="44"/>
      <c r="E1" s="44"/>
      <c r="F1" s="44"/>
    </row>
    <row r="2" spans="1:6" ht="51">
      <c r="A2" s="33" t="s">
        <v>0</v>
      </c>
      <c r="B2" s="34" t="s">
        <v>47</v>
      </c>
      <c r="C2" s="34" t="s">
        <v>48</v>
      </c>
      <c r="D2" s="34" t="s">
        <v>49</v>
      </c>
      <c r="E2" s="31" t="s">
        <v>50</v>
      </c>
      <c r="F2" s="32" t="s">
        <v>52</v>
      </c>
    </row>
    <row r="3" spans="1:6" ht="13.5" customHeight="1">
      <c r="A3" s="33">
        <v>1</v>
      </c>
      <c r="B3" s="34">
        <v>2</v>
      </c>
      <c r="C3" s="35">
        <v>3</v>
      </c>
      <c r="D3" s="35">
        <v>4</v>
      </c>
      <c r="E3" s="35" t="s">
        <v>51</v>
      </c>
      <c r="F3" s="35">
        <v>5</v>
      </c>
    </row>
    <row r="4" spans="1:6" ht="15" customHeight="1">
      <c r="A4" s="2" t="s">
        <v>1</v>
      </c>
      <c r="B4" s="16">
        <f>B5+B18+B29</f>
        <v>13227.2</v>
      </c>
      <c r="C4" s="16">
        <f>C5+C18+C29</f>
        <v>15099.3</v>
      </c>
      <c r="D4" s="16">
        <f>D5+D18+D29</f>
        <v>14473.300000000001</v>
      </c>
      <c r="E4" s="37">
        <f>D4-C4</f>
        <v>-625.9999999999982</v>
      </c>
      <c r="F4" s="38">
        <f>D4/C4*100</f>
        <v>95.85411244229867</v>
      </c>
    </row>
    <row r="5" spans="1:6" ht="15" customHeight="1">
      <c r="A5" s="2" t="s">
        <v>2</v>
      </c>
      <c r="B5" s="16">
        <f>SUM(B6:B17)</f>
        <v>3375.0000000000005</v>
      </c>
      <c r="C5" s="16">
        <f>SUM(C6:C17)</f>
        <v>3690.8999999999996</v>
      </c>
      <c r="D5" s="16">
        <f>SUM(D6:D17)</f>
        <v>3840.6000000000004</v>
      </c>
      <c r="E5" s="37">
        <f aca="true" t="shared" si="0" ref="E5:E48">D5-C5</f>
        <v>149.70000000000073</v>
      </c>
      <c r="F5" s="38">
        <f aca="true" t="shared" si="1" ref="F5:F43">D5/C5*100</f>
        <v>104.05592132000328</v>
      </c>
    </row>
    <row r="6" spans="1:6" ht="18.75" customHeight="1">
      <c r="A6" s="3" t="s">
        <v>6</v>
      </c>
      <c r="B6" s="17">
        <v>2159.1</v>
      </c>
      <c r="C6" s="36">
        <v>2304.5</v>
      </c>
      <c r="D6" s="36">
        <v>2372.4</v>
      </c>
      <c r="E6" s="36">
        <f t="shared" si="0"/>
        <v>67.90000000000009</v>
      </c>
      <c r="F6" s="30">
        <f t="shared" si="1"/>
        <v>102.9464091993925</v>
      </c>
    </row>
    <row r="7" spans="1:6" ht="31.5" customHeight="1">
      <c r="A7" s="3" t="s">
        <v>7</v>
      </c>
      <c r="B7" s="17">
        <v>10.6</v>
      </c>
      <c r="C7" s="5">
        <v>10.6</v>
      </c>
      <c r="D7" s="5">
        <v>10.8</v>
      </c>
      <c r="E7" s="36">
        <f t="shared" si="0"/>
        <v>0.20000000000000107</v>
      </c>
      <c r="F7" s="30">
        <f t="shared" si="1"/>
        <v>101.88679245283019</v>
      </c>
    </row>
    <row r="8" spans="1:6" ht="30">
      <c r="A8" s="3" t="s">
        <v>8</v>
      </c>
      <c r="B8" s="17">
        <v>90.9</v>
      </c>
      <c r="C8" s="5">
        <v>79.6</v>
      </c>
      <c r="D8" s="30">
        <v>80</v>
      </c>
      <c r="E8" s="36">
        <f t="shared" si="0"/>
        <v>0.4000000000000057</v>
      </c>
      <c r="F8" s="30">
        <f t="shared" si="1"/>
        <v>100.50251256281409</v>
      </c>
    </row>
    <row r="9" spans="1:6" ht="15">
      <c r="A9" s="3" t="s">
        <v>9</v>
      </c>
      <c r="B9" s="17">
        <v>2.8</v>
      </c>
      <c r="C9" s="5">
        <v>3.1</v>
      </c>
      <c r="D9" s="5">
        <v>3.1</v>
      </c>
      <c r="E9" s="36">
        <f t="shared" si="0"/>
        <v>0</v>
      </c>
      <c r="F9" s="30">
        <f t="shared" si="1"/>
        <v>100</v>
      </c>
    </row>
    <row r="10" spans="1:6" ht="30">
      <c r="A10" s="3" t="s">
        <v>41</v>
      </c>
      <c r="B10" s="17">
        <v>398.1</v>
      </c>
      <c r="C10" s="5">
        <v>461.6</v>
      </c>
      <c r="D10" s="5">
        <v>473.8</v>
      </c>
      <c r="E10" s="36">
        <f t="shared" si="0"/>
        <v>12.199999999999989</v>
      </c>
      <c r="F10" s="30">
        <f t="shared" si="1"/>
        <v>102.6429809358752</v>
      </c>
    </row>
    <row r="11" spans="1:6" ht="30">
      <c r="A11" s="3" t="s">
        <v>10</v>
      </c>
      <c r="B11" s="17">
        <v>15.8</v>
      </c>
      <c r="C11" s="36">
        <v>106</v>
      </c>
      <c r="D11" s="36">
        <v>148.1</v>
      </c>
      <c r="E11" s="36">
        <f t="shared" si="0"/>
        <v>42.099999999999994</v>
      </c>
      <c r="F11" s="30">
        <f t="shared" si="1"/>
        <v>139.71698113207546</v>
      </c>
    </row>
    <row r="12" spans="1:6" ht="15">
      <c r="A12" s="3" t="s">
        <v>11</v>
      </c>
      <c r="B12" s="17">
        <v>174.6</v>
      </c>
      <c r="C12" s="30">
        <v>181</v>
      </c>
      <c r="D12" s="5">
        <v>191.8</v>
      </c>
      <c r="E12" s="36">
        <f t="shared" si="0"/>
        <v>10.800000000000011</v>
      </c>
      <c r="F12" s="30">
        <f t="shared" si="1"/>
        <v>105.96685082872929</v>
      </c>
    </row>
    <row r="13" spans="1:6" ht="15">
      <c r="A13" s="3" t="s">
        <v>12</v>
      </c>
      <c r="B13" s="17">
        <v>47.9</v>
      </c>
      <c r="C13" s="5">
        <v>49.2</v>
      </c>
      <c r="D13" s="5">
        <v>50.2</v>
      </c>
      <c r="E13" s="36">
        <f t="shared" si="0"/>
        <v>1</v>
      </c>
      <c r="F13" s="30">
        <f t="shared" si="1"/>
        <v>102.03252032520325</v>
      </c>
    </row>
    <row r="14" spans="1:6" ht="15">
      <c r="A14" s="3" t="s">
        <v>13</v>
      </c>
      <c r="B14" s="17">
        <v>386.4</v>
      </c>
      <c r="C14" s="5">
        <v>419.7</v>
      </c>
      <c r="D14" s="5">
        <v>432.4</v>
      </c>
      <c r="E14" s="36">
        <f t="shared" si="0"/>
        <v>12.699999999999989</v>
      </c>
      <c r="F14" s="30">
        <f t="shared" si="1"/>
        <v>103.02597093161782</v>
      </c>
    </row>
    <row r="15" spans="1:6" ht="15">
      <c r="A15" s="3" t="s">
        <v>14</v>
      </c>
      <c r="B15" s="17">
        <v>7.9</v>
      </c>
      <c r="C15" s="5">
        <v>8.5</v>
      </c>
      <c r="D15" s="5">
        <v>9.2</v>
      </c>
      <c r="E15" s="36">
        <f t="shared" si="0"/>
        <v>0.6999999999999993</v>
      </c>
      <c r="F15" s="30">
        <f t="shared" si="1"/>
        <v>108.23529411764706</v>
      </c>
    </row>
    <row r="16" spans="1:6" ht="30">
      <c r="A16" s="3" t="s">
        <v>15</v>
      </c>
      <c r="B16" s="17">
        <v>0.3</v>
      </c>
      <c r="C16" s="5">
        <v>0.3</v>
      </c>
      <c r="D16" s="5">
        <v>0.3</v>
      </c>
      <c r="E16" s="36">
        <f t="shared" si="0"/>
        <v>0</v>
      </c>
      <c r="F16" s="30">
        <f t="shared" si="1"/>
        <v>100</v>
      </c>
    </row>
    <row r="17" spans="1:6" ht="13.5" customHeight="1">
      <c r="A17" s="3" t="s">
        <v>16</v>
      </c>
      <c r="B17" s="17">
        <v>80.6</v>
      </c>
      <c r="C17" s="5">
        <v>66.8</v>
      </c>
      <c r="D17" s="5">
        <v>68.5</v>
      </c>
      <c r="E17" s="36">
        <f t="shared" si="0"/>
        <v>1.7000000000000028</v>
      </c>
      <c r="F17" s="30">
        <f t="shared" si="1"/>
        <v>102.54491017964071</v>
      </c>
    </row>
    <row r="18" spans="1:6" ht="17.25" customHeight="1">
      <c r="A18" s="2" t="s">
        <v>3</v>
      </c>
      <c r="B18" s="16">
        <f>SUM(B19:B28)</f>
        <v>857.2</v>
      </c>
      <c r="C18" s="16">
        <f>SUM(C19:C28)</f>
        <v>975.7999999999998</v>
      </c>
      <c r="D18" s="16">
        <f>SUM(D19:D28)</f>
        <v>1008.6000000000001</v>
      </c>
      <c r="E18" s="37">
        <f t="shared" si="0"/>
        <v>32.800000000000296</v>
      </c>
      <c r="F18" s="38">
        <f t="shared" si="1"/>
        <v>103.36134453781516</v>
      </c>
    </row>
    <row r="19" spans="1:6" ht="17.25" customHeight="1">
      <c r="A19" s="5" t="s">
        <v>39</v>
      </c>
      <c r="B19" s="17">
        <v>8</v>
      </c>
      <c r="C19" s="17">
        <v>6.2</v>
      </c>
      <c r="D19" s="17">
        <v>6.2</v>
      </c>
      <c r="E19" s="36">
        <f t="shared" si="0"/>
        <v>0</v>
      </c>
      <c r="F19" s="30">
        <f t="shared" si="1"/>
        <v>100</v>
      </c>
    </row>
    <row r="20" spans="1:6" ht="30">
      <c r="A20" s="4" t="s">
        <v>17</v>
      </c>
      <c r="B20" s="17">
        <v>324.6</v>
      </c>
      <c r="C20" s="17">
        <v>352</v>
      </c>
      <c r="D20" s="17">
        <v>360.6</v>
      </c>
      <c r="E20" s="36">
        <f t="shared" si="0"/>
        <v>8.600000000000023</v>
      </c>
      <c r="F20" s="30">
        <f t="shared" si="1"/>
        <v>102.44318181818181</v>
      </c>
    </row>
    <row r="21" spans="1:6" ht="13.5" customHeight="1">
      <c r="A21" s="5" t="s">
        <v>18</v>
      </c>
      <c r="B21" s="17">
        <v>51.1</v>
      </c>
      <c r="C21" s="17">
        <f>62.7+1.5</f>
        <v>64.2</v>
      </c>
      <c r="D21" s="17">
        <f>63.8+1.6</f>
        <v>65.39999999999999</v>
      </c>
      <c r="E21" s="36">
        <f t="shared" si="0"/>
        <v>1.1999999999999886</v>
      </c>
      <c r="F21" s="30">
        <f t="shared" si="1"/>
        <v>101.86915887850465</v>
      </c>
    </row>
    <row r="22" spans="1:6" ht="45">
      <c r="A22" s="6" t="s">
        <v>23</v>
      </c>
      <c r="B22" s="17">
        <v>113.8</v>
      </c>
      <c r="C22" s="17">
        <v>131.2</v>
      </c>
      <c r="D22" s="17">
        <v>139.5</v>
      </c>
      <c r="E22" s="36">
        <f t="shared" si="0"/>
        <v>8.300000000000011</v>
      </c>
      <c r="F22" s="30">
        <f t="shared" si="1"/>
        <v>106.32621951219514</v>
      </c>
    </row>
    <row r="23" spans="1:6" ht="15">
      <c r="A23" s="7" t="s">
        <v>19</v>
      </c>
      <c r="B23" s="17">
        <v>12.3</v>
      </c>
      <c r="C23" s="17">
        <v>21.3</v>
      </c>
      <c r="D23" s="17">
        <v>25.4</v>
      </c>
      <c r="E23" s="36">
        <f t="shared" si="0"/>
        <v>4.099999999999998</v>
      </c>
      <c r="F23" s="30">
        <f t="shared" si="1"/>
        <v>119.24882629107981</v>
      </c>
    </row>
    <row r="24" spans="1:6" ht="30">
      <c r="A24" s="8" t="s">
        <v>24</v>
      </c>
      <c r="B24" s="17">
        <v>0.4</v>
      </c>
      <c r="C24" s="17">
        <v>8.5</v>
      </c>
      <c r="D24" s="17">
        <v>8.5</v>
      </c>
      <c r="E24" s="36">
        <f t="shared" si="0"/>
        <v>0</v>
      </c>
      <c r="F24" s="30">
        <f t="shared" si="1"/>
        <v>100</v>
      </c>
    </row>
    <row r="25" spans="1:6" ht="30">
      <c r="A25" s="6" t="s">
        <v>25</v>
      </c>
      <c r="B25" s="17">
        <v>70</v>
      </c>
      <c r="C25" s="17">
        <v>142.9</v>
      </c>
      <c r="D25" s="17">
        <v>147.8</v>
      </c>
      <c r="E25" s="36">
        <f t="shared" si="0"/>
        <v>4.900000000000006</v>
      </c>
      <c r="F25" s="30">
        <f t="shared" si="1"/>
        <v>103.42897130860742</v>
      </c>
    </row>
    <row r="26" spans="1:6" ht="30">
      <c r="A26" s="6" t="s">
        <v>26</v>
      </c>
      <c r="B26" s="17">
        <v>94</v>
      </c>
      <c r="C26" s="17">
        <v>115.9</v>
      </c>
      <c r="D26" s="17">
        <v>116.2</v>
      </c>
      <c r="E26" s="36">
        <f t="shared" si="0"/>
        <v>0.29999999999999716</v>
      </c>
      <c r="F26" s="30">
        <f t="shared" si="1"/>
        <v>100.2588438308887</v>
      </c>
    </row>
    <row r="27" spans="1:6" ht="15">
      <c r="A27" s="5" t="s">
        <v>20</v>
      </c>
      <c r="B27" s="17">
        <v>42</v>
      </c>
      <c r="C27" s="17">
        <v>120.9</v>
      </c>
      <c r="D27" s="17">
        <v>126.3</v>
      </c>
      <c r="E27" s="36">
        <f t="shared" si="0"/>
        <v>5.3999999999999915</v>
      </c>
      <c r="F27" s="30">
        <f t="shared" si="1"/>
        <v>104.46650124069478</v>
      </c>
    </row>
    <row r="28" spans="1:6" ht="15">
      <c r="A28" s="5" t="s">
        <v>22</v>
      </c>
      <c r="B28" s="17">
        <v>141</v>
      </c>
      <c r="C28" s="17">
        <v>12.7</v>
      </c>
      <c r="D28" s="17">
        <v>12.7</v>
      </c>
      <c r="E28" s="36">
        <f t="shared" si="0"/>
        <v>0</v>
      </c>
      <c r="F28" s="30">
        <f t="shared" si="1"/>
        <v>100</v>
      </c>
    </row>
    <row r="29" spans="1:6" ht="15" customHeight="1">
      <c r="A29" s="9" t="s">
        <v>21</v>
      </c>
      <c r="B29" s="18">
        <v>8995</v>
      </c>
      <c r="C29" s="18">
        <v>10432.6</v>
      </c>
      <c r="D29" s="18">
        <v>9624.1</v>
      </c>
      <c r="E29" s="37">
        <f t="shared" si="0"/>
        <v>-808.5</v>
      </c>
      <c r="F29" s="38">
        <f t="shared" si="1"/>
        <v>92.25025401146407</v>
      </c>
    </row>
    <row r="30" spans="1:6" ht="15" customHeight="1">
      <c r="A30" s="2" t="s">
        <v>37</v>
      </c>
      <c r="B30" s="19"/>
      <c r="C30" s="30"/>
      <c r="D30" s="30"/>
      <c r="E30" s="37"/>
      <c r="F30" s="38"/>
    </row>
    <row r="31" spans="1:6" ht="12.75" customHeight="1">
      <c r="A31" s="10" t="s">
        <v>27</v>
      </c>
      <c r="B31" s="20">
        <v>371.9</v>
      </c>
      <c r="C31" s="36">
        <v>411.7</v>
      </c>
      <c r="D31" s="36">
        <v>402.7</v>
      </c>
      <c r="E31" s="36">
        <f t="shared" si="0"/>
        <v>-9</v>
      </c>
      <c r="F31" s="30">
        <f t="shared" si="1"/>
        <v>97.81394219091571</v>
      </c>
    </row>
    <row r="32" spans="1:6" ht="30">
      <c r="A32" s="11" t="s">
        <v>28</v>
      </c>
      <c r="B32" s="21">
        <v>68.2</v>
      </c>
      <c r="C32" s="36">
        <v>70.6</v>
      </c>
      <c r="D32" s="36">
        <v>70.5</v>
      </c>
      <c r="E32" s="36">
        <f t="shared" si="0"/>
        <v>-0.09999999999999432</v>
      </c>
      <c r="F32" s="30">
        <f>D32/C32*100</f>
        <v>99.85835694050992</v>
      </c>
    </row>
    <row r="33" spans="1:6" ht="15">
      <c r="A33" s="10" t="s">
        <v>29</v>
      </c>
      <c r="B33" s="20">
        <v>2673.3</v>
      </c>
      <c r="C33" s="36">
        <v>3241.7</v>
      </c>
      <c r="D33" s="36">
        <v>2874.5</v>
      </c>
      <c r="E33" s="36">
        <f t="shared" si="0"/>
        <v>-367.1999999999998</v>
      </c>
      <c r="F33" s="30">
        <f t="shared" si="1"/>
        <v>88.67261005028226</v>
      </c>
    </row>
    <row r="34" spans="1:9" ht="15">
      <c r="A34" s="12" t="s">
        <v>30</v>
      </c>
      <c r="B34" s="22">
        <v>1174.1</v>
      </c>
      <c r="C34" s="41">
        <v>1948.5</v>
      </c>
      <c r="D34" s="36">
        <v>1676.2</v>
      </c>
      <c r="E34" s="36">
        <f t="shared" si="0"/>
        <v>-272.29999999999995</v>
      </c>
      <c r="F34" s="30">
        <f t="shared" si="1"/>
        <v>86.02514754939698</v>
      </c>
      <c r="I34" s="29"/>
    </row>
    <row r="35" spans="1:6" ht="15">
      <c r="A35" s="10" t="s">
        <v>4</v>
      </c>
      <c r="B35" s="23">
        <v>296.9</v>
      </c>
      <c r="C35" s="36">
        <v>101.9</v>
      </c>
      <c r="D35" s="36">
        <v>87.4</v>
      </c>
      <c r="E35" s="36">
        <f t="shared" si="0"/>
        <v>-14.5</v>
      </c>
      <c r="F35" s="30">
        <f t="shared" si="1"/>
        <v>85.7703631010795</v>
      </c>
    </row>
    <row r="36" spans="1:6" ht="13.5" customHeight="1">
      <c r="A36" s="13" t="s">
        <v>31</v>
      </c>
      <c r="B36" s="24">
        <f>SUM(B37+B38+B39+B40+B41)</f>
        <v>8685.200000000003</v>
      </c>
      <c r="C36" s="24">
        <f>SUM(C37+C38+C39+C40+C41)</f>
        <v>10164.900000000001</v>
      </c>
      <c r="D36" s="24">
        <f>SUM(D37+D38+D39+D40+D41)</f>
        <v>9743.399999999998</v>
      </c>
      <c r="E36" s="37">
        <f t="shared" si="0"/>
        <v>-421.50000000000364</v>
      </c>
      <c r="F36" s="38">
        <f t="shared" si="1"/>
        <v>95.8533778000767</v>
      </c>
    </row>
    <row r="37" spans="1:6" ht="15.75" customHeight="1">
      <c r="A37" s="10" t="s">
        <v>32</v>
      </c>
      <c r="B37" s="20">
        <v>7902.6</v>
      </c>
      <c r="C37" s="36">
        <v>9145.1</v>
      </c>
      <c r="D37" s="36">
        <v>8735.8</v>
      </c>
      <c r="E37" s="36">
        <f t="shared" si="0"/>
        <v>-409.3000000000011</v>
      </c>
      <c r="F37" s="30">
        <f t="shared" si="1"/>
        <v>95.52437917573344</v>
      </c>
    </row>
    <row r="38" spans="1:6" ht="13.5" customHeight="1">
      <c r="A38" s="10" t="s">
        <v>36</v>
      </c>
      <c r="B38" s="20">
        <v>234.6</v>
      </c>
      <c r="C38" s="36">
        <v>319</v>
      </c>
      <c r="D38" s="36">
        <v>315.8</v>
      </c>
      <c r="E38" s="36">
        <f t="shared" si="0"/>
        <v>-3.1999999999999886</v>
      </c>
      <c r="F38" s="30">
        <f t="shared" si="1"/>
        <v>98.99686520376176</v>
      </c>
    </row>
    <row r="39" spans="1:6" ht="15.75" customHeight="1">
      <c r="A39" s="10" t="s">
        <v>33</v>
      </c>
      <c r="B39" s="20">
        <v>222.7</v>
      </c>
      <c r="C39" s="36">
        <v>295.5</v>
      </c>
      <c r="D39" s="36">
        <v>291.5</v>
      </c>
      <c r="E39" s="36">
        <f t="shared" si="0"/>
        <v>-4</v>
      </c>
      <c r="F39" s="30">
        <f t="shared" si="1"/>
        <v>98.64636209813875</v>
      </c>
    </row>
    <row r="40" spans="1:6" ht="15" customHeight="1">
      <c r="A40" s="10" t="s">
        <v>34</v>
      </c>
      <c r="B40" s="20">
        <v>307.1</v>
      </c>
      <c r="C40" s="36">
        <v>385.6</v>
      </c>
      <c r="D40" s="36">
        <v>381.5</v>
      </c>
      <c r="E40" s="36">
        <f t="shared" si="0"/>
        <v>-4.100000000000023</v>
      </c>
      <c r="F40" s="30">
        <f t="shared" si="1"/>
        <v>98.93672199170123</v>
      </c>
    </row>
    <row r="41" spans="1:6" ht="16.5" customHeight="1">
      <c r="A41" s="10" t="s">
        <v>35</v>
      </c>
      <c r="B41" s="20">
        <v>18.2</v>
      </c>
      <c r="C41" s="36">
        <v>19.7</v>
      </c>
      <c r="D41" s="36">
        <v>18.8</v>
      </c>
      <c r="E41" s="36">
        <f t="shared" si="0"/>
        <v>-0.8999999999999986</v>
      </c>
      <c r="F41" s="30">
        <f t="shared" si="1"/>
        <v>95.43147208121829</v>
      </c>
    </row>
    <row r="42" spans="1:6" ht="15">
      <c r="A42" s="11" t="s">
        <v>42</v>
      </c>
      <c r="B42" s="25">
        <v>77.6</v>
      </c>
      <c r="C42" s="36">
        <v>59.6</v>
      </c>
      <c r="D42" s="36">
        <v>52.7</v>
      </c>
      <c r="E42" s="36">
        <f t="shared" si="0"/>
        <v>-6.899999999999999</v>
      </c>
      <c r="F42" s="30">
        <f t="shared" si="1"/>
        <v>88.42281879194631</v>
      </c>
    </row>
    <row r="43" spans="1:6" ht="15" customHeight="1">
      <c r="A43" s="14" t="s">
        <v>38</v>
      </c>
      <c r="B43" s="19">
        <f>B31+B32+B33+B34+B35+B37+B38+B39+B40+B41+B42</f>
        <v>13347.200000000003</v>
      </c>
      <c r="C43" s="19">
        <f>C31+C32+C33+C34+C35+C37+C38+C39+C40+C41+C42</f>
        <v>15998.900000000001</v>
      </c>
      <c r="D43" s="19">
        <f>D31+D32+D33+D34+D35+D37+D38+D39+D40+D41+D42</f>
        <v>14907.399999999998</v>
      </c>
      <c r="E43" s="37">
        <f t="shared" si="0"/>
        <v>-1091.5000000000036</v>
      </c>
      <c r="F43" s="38">
        <f t="shared" si="1"/>
        <v>93.1776559638475</v>
      </c>
    </row>
    <row r="44" spans="1:6" ht="22.5">
      <c r="A44" s="39" t="s">
        <v>44</v>
      </c>
      <c r="B44" s="26"/>
      <c r="C44" s="41">
        <v>-51.3</v>
      </c>
      <c r="D44" s="41"/>
      <c r="E44" s="36">
        <f t="shared" si="0"/>
        <v>51.3</v>
      </c>
      <c r="F44" s="5"/>
    </row>
    <row r="45" spans="1:6" ht="15.75">
      <c r="A45" s="40" t="s">
        <v>45</v>
      </c>
      <c r="B45" s="26"/>
      <c r="C45" s="42"/>
      <c r="D45" s="42"/>
      <c r="E45" s="37"/>
      <c r="F45" s="5"/>
    </row>
    <row r="46" spans="1:6" ht="31.5">
      <c r="A46" s="15" t="s">
        <v>43</v>
      </c>
      <c r="B46" s="27">
        <v>3197.3</v>
      </c>
      <c r="C46" s="43">
        <v>2997.9</v>
      </c>
      <c r="D46" s="43">
        <v>2288.7</v>
      </c>
      <c r="E46" s="37">
        <f t="shared" si="0"/>
        <v>-709.2000000000003</v>
      </c>
      <c r="F46" s="5"/>
    </row>
    <row r="47" spans="1:6" ht="28.5" customHeight="1">
      <c r="A47" s="15" t="s">
        <v>40</v>
      </c>
      <c r="B47" s="27">
        <v>8995</v>
      </c>
      <c r="C47" s="43">
        <v>10811.2</v>
      </c>
      <c r="D47" s="43">
        <v>9837</v>
      </c>
      <c r="E47" s="37">
        <f t="shared" si="0"/>
        <v>-974.2000000000007</v>
      </c>
      <c r="F47" s="5"/>
    </row>
    <row r="48" spans="1:6" ht="19.5" customHeight="1">
      <c r="A48" s="2" t="s">
        <v>5</v>
      </c>
      <c r="B48" s="28">
        <f>B4-B43</f>
        <v>-120.00000000000182</v>
      </c>
      <c r="C48" s="28">
        <f>C4-C43+C44</f>
        <v>-950.9000000000021</v>
      </c>
      <c r="D48" s="28">
        <f>D4-D43+D44</f>
        <v>-434.0999999999967</v>
      </c>
      <c r="E48" s="37">
        <f t="shared" si="0"/>
        <v>516.8000000000054</v>
      </c>
      <c r="F48" s="5"/>
    </row>
  </sheetData>
  <sheetProtection/>
  <mergeCells count="1">
    <mergeCell ref="A1:F1"/>
  </mergeCells>
  <hyperlinks>
    <hyperlink ref="A34" r:id="rId1" display="Жилищно - коммунальное хозяйство"/>
  </hyperlinks>
  <printOptions/>
  <pageMargins left="1.3779527559055118" right="0.5905511811023623" top="0.3937007874015748" bottom="0.3937007874015748" header="0.5118110236220472" footer="0.5118110236220472"/>
  <pageSetup fitToWidth="0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Оводова Екатерина Васильевна</cp:lastModifiedBy>
  <cp:lastPrinted>2022-01-17T07:34:38Z</cp:lastPrinted>
  <dcterms:created xsi:type="dcterms:W3CDTF">2012-06-13T05:00:47Z</dcterms:created>
  <dcterms:modified xsi:type="dcterms:W3CDTF">2022-01-17T07:34:39Z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