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8" windowWidth="13020" windowHeight="6876"/>
  </bookViews>
  <sheets>
    <sheet name="2022" sheetId="14" r:id="rId1"/>
  </sheets>
  <definedNames>
    <definedName name="_xlnm.Print_Area" localSheetId="0">'2022'!$A$1:$E$219</definedName>
  </definedNames>
  <calcPr calcId="145621"/>
</workbook>
</file>

<file path=xl/calcChain.xml><?xml version="1.0" encoding="utf-8"?>
<calcChain xmlns="http://schemas.openxmlformats.org/spreadsheetml/2006/main">
  <c r="E185" i="14" l="1"/>
  <c r="D185" i="14"/>
  <c r="C185" i="14"/>
  <c r="D188" i="14"/>
  <c r="E188" i="14"/>
  <c r="C188" i="14"/>
  <c r="D191" i="14"/>
  <c r="E191" i="14"/>
  <c r="C191" i="14"/>
  <c r="D197" i="14"/>
  <c r="E197" i="14"/>
  <c r="C197" i="14"/>
  <c r="D200" i="14"/>
  <c r="E200" i="14"/>
  <c r="C200" i="14"/>
  <c r="B85" i="14" l="1"/>
  <c r="E83" i="14"/>
  <c r="E82" i="14" s="1"/>
  <c r="D83" i="14"/>
  <c r="D82" i="14" s="1"/>
  <c r="C83" i="14"/>
  <c r="C82" i="14" s="1"/>
  <c r="B83" i="14" l="1"/>
  <c r="B82" i="14" s="1"/>
  <c r="B181" i="14"/>
  <c r="E179" i="14"/>
  <c r="D179" i="14"/>
  <c r="C179" i="14"/>
  <c r="B179" i="14" l="1"/>
  <c r="B202" i="14"/>
  <c r="B187" i="14"/>
  <c r="D182" i="14"/>
  <c r="E182" i="14"/>
  <c r="C182" i="14"/>
  <c r="B173" i="14"/>
  <c r="E171" i="14"/>
  <c r="D171" i="14"/>
  <c r="C171" i="14"/>
  <c r="B170" i="14"/>
  <c r="E168" i="14"/>
  <c r="D168" i="14"/>
  <c r="C168" i="14"/>
  <c r="B167" i="14"/>
  <c r="E165" i="14"/>
  <c r="D165" i="14"/>
  <c r="C165" i="14"/>
  <c r="B164" i="14"/>
  <c r="E162" i="14"/>
  <c r="D162" i="14"/>
  <c r="C162" i="14"/>
  <c r="B161" i="14"/>
  <c r="E159" i="14"/>
  <c r="D159" i="14"/>
  <c r="C159" i="14"/>
  <c r="D156" i="14"/>
  <c r="E156" i="14"/>
  <c r="C156" i="14"/>
  <c r="D153" i="14"/>
  <c r="E153" i="14"/>
  <c r="C153" i="14"/>
  <c r="B148" i="14"/>
  <c r="E146" i="14"/>
  <c r="D146" i="14"/>
  <c r="C146" i="14"/>
  <c r="B145" i="14"/>
  <c r="E143" i="14"/>
  <c r="D143" i="14"/>
  <c r="C143" i="14"/>
  <c r="D140" i="14"/>
  <c r="E140" i="14"/>
  <c r="C140" i="14"/>
  <c r="D137" i="14"/>
  <c r="E137" i="14"/>
  <c r="C137" i="14"/>
  <c r="B122" i="14"/>
  <c r="B121" i="14"/>
  <c r="E119" i="14"/>
  <c r="D119" i="14"/>
  <c r="C119" i="14"/>
  <c r="B118" i="14"/>
  <c r="B117" i="14"/>
  <c r="E115" i="14"/>
  <c r="D115" i="14"/>
  <c r="C115" i="14"/>
  <c r="B114" i="14"/>
  <c r="B113" i="14"/>
  <c r="E111" i="14"/>
  <c r="D111" i="14"/>
  <c r="C111" i="14"/>
  <c r="B106" i="14"/>
  <c r="B105" i="14"/>
  <c r="E103" i="14"/>
  <c r="D103" i="14"/>
  <c r="C103" i="14"/>
  <c r="B200" i="14" l="1"/>
  <c r="B185" i="14"/>
  <c r="B159" i="14"/>
  <c r="B162" i="14"/>
  <c r="B165" i="14"/>
  <c r="B171" i="14"/>
  <c r="B168" i="14"/>
  <c r="B143" i="14"/>
  <c r="B146" i="14"/>
  <c r="B103" i="14"/>
  <c r="B119" i="14"/>
  <c r="B115" i="14"/>
  <c r="B111" i="14"/>
  <c r="B98" i="14" l="1"/>
  <c r="E96" i="14"/>
  <c r="D96" i="14"/>
  <c r="C96" i="14"/>
  <c r="D127" i="14"/>
  <c r="E127" i="14"/>
  <c r="C127" i="14"/>
  <c r="B96" i="14" l="1"/>
  <c r="D90" i="14"/>
  <c r="E90" i="14"/>
  <c r="C90" i="14"/>
  <c r="C72" i="14" l="1"/>
  <c r="D77" i="14"/>
  <c r="E77" i="14"/>
  <c r="C77" i="14"/>
  <c r="B78" i="14"/>
  <c r="C70" i="14" l="1"/>
  <c r="C68" i="14" s="1"/>
  <c r="D72" i="14"/>
  <c r="D70" i="14" s="1"/>
  <c r="D68" i="14" s="1"/>
  <c r="E72" i="14"/>
  <c r="E70" i="14" s="1"/>
  <c r="E68" i="14" s="1"/>
  <c r="B75" i="14"/>
  <c r="B81" i="14"/>
  <c r="B80" i="14"/>
  <c r="D56" i="14"/>
  <c r="E56" i="14"/>
  <c r="C56" i="14"/>
  <c r="D52" i="14"/>
  <c r="E52" i="14"/>
  <c r="C52" i="14"/>
  <c r="B59" i="14"/>
  <c r="B58" i="14"/>
  <c r="B55" i="14"/>
  <c r="B68" i="14" l="1"/>
  <c r="B56" i="14"/>
  <c r="D34" i="14" l="1"/>
  <c r="E34" i="14"/>
  <c r="C34" i="14"/>
  <c r="D37" i="14" l="1"/>
  <c r="E37" i="14"/>
  <c r="C37" i="14"/>
  <c r="D31" i="14"/>
  <c r="E31" i="14"/>
  <c r="C31" i="14"/>
  <c r="B30" i="14"/>
  <c r="B29" i="14"/>
  <c r="B28" i="14"/>
  <c r="B27" i="14"/>
  <c r="E25" i="14"/>
  <c r="D25" i="14"/>
  <c r="C25" i="14"/>
  <c r="D19" i="14"/>
  <c r="E19" i="14"/>
  <c r="C19" i="14"/>
  <c r="B21" i="14"/>
  <c r="B25" i="14" l="1"/>
  <c r="D14" i="14"/>
  <c r="E14" i="14"/>
  <c r="C14" i="14"/>
  <c r="B24" i="14" l="1"/>
  <c r="B22" i="14"/>
  <c r="B208" i="14" l="1"/>
  <c r="E206" i="14"/>
  <c r="D206" i="14"/>
  <c r="C206" i="14"/>
  <c r="B205" i="14"/>
  <c r="E203" i="14"/>
  <c r="D203" i="14"/>
  <c r="C203" i="14"/>
  <c r="B199" i="14"/>
  <c r="B196" i="14"/>
  <c r="E194" i="14"/>
  <c r="D194" i="14"/>
  <c r="C194" i="14"/>
  <c r="B184" i="14"/>
  <c r="C178" i="14" l="1"/>
  <c r="E178" i="14"/>
  <c r="D178" i="14"/>
  <c r="B206" i="14"/>
  <c r="B197" i="14"/>
  <c r="B203" i="14"/>
  <c r="B194" i="14"/>
  <c r="B182" i="14"/>
  <c r="B158" i="14"/>
  <c r="B155" i="14"/>
  <c r="D149" i="14"/>
  <c r="E149" i="14"/>
  <c r="C149" i="14"/>
  <c r="B152" i="14"/>
  <c r="D133" i="14"/>
  <c r="E133" i="14"/>
  <c r="E132" i="14" s="1"/>
  <c r="C133" i="14"/>
  <c r="C132" i="14" s="1"/>
  <c r="B136" i="14"/>
  <c r="D132" i="14" l="1"/>
  <c r="B137" i="14"/>
  <c r="B156" i="14"/>
  <c r="B153" i="14"/>
  <c r="B129" i="14" l="1"/>
  <c r="B126" i="14"/>
  <c r="E124" i="14"/>
  <c r="E123" i="14" s="1"/>
  <c r="D124" i="14"/>
  <c r="D123" i="14" s="1"/>
  <c r="C124" i="14"/>
  <c r="C123" i="14" s="1"/>
  <c r="B110" i="14"/>
  <c r="B109" i="14"/>
  <c r="E107" i="14"/>
  <c r="D107" i="14"/>
  <c r="C107" i="14"/>
  <c r="B124" i="14" l="1"/>
  <c r="B107" i="14"/>
  <c r="B67" i="14"/>
  <c r="B66" i="14"/>
  <c r="E64" i="14"/>
  <c r="D64" i="14"/>
  <c r="C64" i="14"/>
  <c r="B63" i="14"/>
  <c r="B62" i="14"/>
  <c r="E60" i="14"/>
  <c r="D60" i="14"/>
  <c r="C60" i="14"/>
  <c r="D51" i="14" l="1"/>
  <c r="E51" i="14"/>
  <c r="C51" i="14"/>
  <c r="B64" i="14"/>
  <c r="B60" i="14"/>
  <c r="B54" i="14" l="1"/>
  <c r="B51" i="14" l="1"/>
  <c r="B52" i="14"/>
  <c r="D44" i="14"/>
  <c r="E44" i="14"/>
  <c r="C44" i="14"/>
  <c r="D40" i="14"/>
  <c r="E40" i="14"/>
  <c r="C40" i="14"/>
  <c r="B47" i="14"/>
  <c r="B43" i="14"/>
  <c r="B39" i="14"/>
  <c r="B36" i="14"/>
  <c r="B37" i="14" l="1"/>
  <c r="B34" i="14"/>
  <c r="B23" i="14" l="1"/>
  <c r="B102" i="14"/>
  <c r="B101" i="14"/>
  <c r="E99" i="14"/>
  <c r="E95" i="14" s="1"/>
  <c r="D99" i="14"/>
  <c r="D95" i="14" s="1"/>
  <c r="C99" i="14"/>
  <c r="C95" i="14" s="1"/>
  <c r="B95" i="14" l="1"/>
  <c r="B99" i="14"/>
  <c r="D214" i="14" l="1"/>
  <c r="E214" i="14"/>
  <c r="E213" i="14" s="1"/>
  <c r="E211" i="14" s="1"/>
  <c r="E209" i="14" s="1"/>
  <c r="C214" i="14"/>
  <c r="C213" i="14" s="1"/>
  <c r="C211" i="14" s="1"/>
  <c r="C209" i="14" s="1"/>
  <c r="B217" i="14"/>
  <c r="B216" i="14"/>
  <c r="B193" i="14"/>
  <c r="B191" i="14"/>
  <c r="B190" i="14"/>
  <c r="B188" i="14"/>
  <c r="E130" i="14"/>
  <c r="D130" i="14"/>
  <c r="C130" i="14"/>
  <c r="B151" i="14"/>
  <c r="B142" i="14"/>
  <c r="B139" i="14"/>
  <c r="B135" i="14"/>
  <c r="D93" i="14"/>
  <c r="B92" i="14"/>
  <c r="B91" i="14"/>
  <c r="E88" i="14"/>
  <c r="B88" i="14" s="1"/>
  <c r="B79" i="14"/>
  <c r="B76" i="14"/>
  <c r="B74" i="14"/>
  <c r="B73" i="14"/>
  <c r="B50" i="14"/>
  <c r="E48" i="14"/>
  <c r="E13" i="14" s="1"/>
  <c r="D48" i="14"/>
  <c r="D13" i="14" s="1"/>
  <c r="C48" i="14"/>
  <c r="C13" i="14" s="1"/>
  <c r="B46" i="14"/>
  <c r="B44" i="14"/>
  <c r="B42" i="14"/>
  <c r="B40" i="14"/>
  <c r="B33" i="14"/>
  <c r="B31" i="14"/>
  <c r="B18" i="14"/>
  <c r="B17" i="14"/>
  <c r="B16" i="14"/>
  <c r="E11" i="14" l="1"/>
  <c r="D176" i="14"/>
  <c r="D174" i="14" s="1"/>
  <c r="E176" i="14"/>
  <c r="E174" i="14" s="1"/>
  <c r="B149" i="14"/>
  <c r="C11" i="14"/>
  <c r="D11" i="14"/>
  <c r="B90" i="14"/>
  <c r="B48" i="14"/>
  <c r="B127" i="14"/>
  <c r="B140" i="14"/>
  <c r="B77" i="14"/>
  <c r="E93" i="14"/>
  <c r="B133" i="14"/>
  <c r="B214" i="14"/>
  <c r="B19" i="14"/>
  <c r="B72" i="14"/>
  <c r="D213" i="14"/>
  <c r="B14" i="14"/>
  <c r="B132" i="14" l="1"/>
  <c r="E86" i="14"/>
  <c r="D9" i="14"/>
  <c r="B130" i="14"/>
  <c r="B11" i="14"/>
  <c r="B13" i="14"/>
  <c r="E9" i="14"/>
  <c r="B213" i="14"/>
  <c r="D211" i="14"/>
  <c r="B70" i="14"/>
  <c r="D86" i="14"/>
  <c r="B178" i="14"/>
  <c r="C176" i="14"/>
  <c r="B123" i="14"/>
  <c r="C93" i="14"/>
  <c r="E218" i="14" l="1"/>
  <c r="B211" i="14"/>
  <c r="D209" i="14"/>
  <c r="D218" i="14" s="1"/>
  <c r="C86" i="14"/>
  <c r="B93" i="14"/>
  <c r="B176" i="14"/>
  <c r="C174" i="14"/>
  <c r="C9" i="14"/>
  <c r="C218" i="14" l="1"/>
  <c r="B9" i="14"/>
  <c r="B209" i="14"/>
  <c r="B174" i="14"/>
  <c r="B86" i="14"/>
  <c r="B218" i="14" l="1"/>
</calcChain>
</file>

<file path=xl/sharedStrings.xml><?xml version="1.0" encoding="utf-8"?>
<sst xmlns="http://schemas.openxmlformats.org/spreadsheetml/2006/main" count="220" uniqueCount="86">
  <si>
    <t>в том числе:</t>
  </si>
  <si>
    <t>из них:</t>
  </si>
  <si>
    <t>Дорожное хозяйство</t>
  </si>
  <si>
    <t>Другие вопросы в области национальной экономики</t>
  </si>
  <si>
    <t>Коммунальное хозяйство</t>
  </si>
  <si>
    <t>Общее образование</t>
  </si>
  <si>
    <t>Всего</t>
  </si>
  <si>
    <t xml:space="preserve">Реконструкция автомобильной дороги по ул. Гражданская (от кольца по ул. Гражданская до ул. Социалистическая) </t>
  </si>
  <si>
    <t>Строительство автодороги по ул.Ярмарочная</t>
  </si>
  <si>
    <t>проектные и изыскательские работы</t>
  </si>
  <si>
    <t>Благоустройство</t>
  </si>
  <si>
    <t>Сбор, удаление отходов и очистка сточных вод</t>
  </si>
  <si>
    <t>Строительство общеобразовательной школы поз. 37 в мкр. 3 района "Садовый" г. Чебоксары Чувашской Республики</t>
  </si>
  <si>
    <t>Жилищное хозяйство</t>
  </si>
  <si>
    <t>в том числе за счет средств</t>
  </si>
  <si>
    <t>всего</t>
  </si>
  <si>
    <t xml:space="preserve">бюджета города Чебоксары </t>
  </si>
  <si>
    <t>федерального бюджета</t>
  </si>
  <si>
    <t>Наименование отраслей, главных распорядителей бюджетных средств, объектов, вводимая мощность в соответствующих единицах измерения</t>
  </si>
  <si>
    <t>Управление ЖКХ, энергетики, транспорта и связи администрации города Чебоксары Чувашской Республики</t>
  </si>
  <si>
    <t>Управление архитектуры и градостроительства администрации города Чебоксары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</si>
  <si>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</si>
  <si>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строительно-монтажные работы</t>
  </si>
  <si>
    <t xml:space="preserve">Строительство снегоплавильной станции в городе Чебоксары 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</si>
  <si>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</si>
  <si>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</si>
  <si>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</si>
  <si>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</si>
  <si>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республикан      ского                  бюджета Чувашской Республики</t>
  </si>
  <si>
    <t>осуществление технического надзора</t>
  </si>
  <si>
    <t>строительно - монтажные работы</t>
  </si>
  <si>
    <t xml:space="preserve">проектные и изыскательские работы 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</si>
  <si>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</si>
  <si>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Реконструкция Лапсарского проезда со строительством подъеза к д. 65 по Лапсарскому проезду в г. Чебоксары</t>
  </si>
  <si>
    <t>Реконструкция моста по ул. Полевая</t>
  </si>
  <si>
    <t>Реконструкция моста по ул.Грибоедова</t>
  </si>
  <si>
    <t>".</t>
  </si>
  <si>
    <t>Строительство (приобретение) жилья для граждан по решению судов</t>
  </si>
  <si>
    <t>Реконструкция Московской набережной 5-й этап</t>
  </si>
  <si>
    <t>Строительство (приобретение) жилья для малоимущих граждан</t>
  </si>
  <si>
    <t>Строительство наружного освещения на территории жилого дома по пр. 9-ой Пятилетки, 19/37</t>
  </si>
  <si>
    <t>Строительство наружного освещения в мкр.Соляное</t>
  </si>
  <si>
    <t>Строительство ливневых очистных сооружений в районе Марпосадского шоссе</t>
  </si>
  <si>
    <t>Строительство автомобильной дороги ул.1-ая Южная в г.Чебоксары</t>
  </si>
  <si>
    <t>Строительство ливневых очистных сооружений в районе Калининского микрорайона "Грязевская стрелка" г. Чебоксары в рамках реализации мероприятий по сокращению доли загрязненных сточных вод</t>
  </si>
  <si>
    <t>Строительство автодороги по ул. Н.Рождественского от ул. Энгельса до ул. Гагарина</t>
  </si>
  <si>
    <t>Строительство наружного освещения от дома №5 по ул. Кукшумская до дома №26 Б по ул. Хузангая и к дому №12 по пр. И. Яковлева, вдоль стадиона «Трактор»</t>
  </si>
  <si>
    <t>Строительство сетей наружного освещения в г. Чебоксары вдоль дома № 21 по ул. Энгельса к домам №№11,12,15,17,19 по ул. Николаева, включая дом № 22 по ул. Чапаева</t>
  </si>
  <si>
    <t>Строительство сетей наружного освещения на участке от д. № 136 А до д. № 130 В по ул. Тельмана</t>
  </si>
  <si>
    <t>Реконструкция автомобильной дороги по пр. И. Яковлева от Канашского шоссе до кольца пр. 9-ой Пятилетки г. Чебоксары. 4 этап.</t>
  </si>
  <si>
    <t xml:space="preserve">технологическое присоединение   </t>
  </si>
  <si>
    <t>Реконструкция автомобильной дороги по Марпосадскому шоссе на участке от Хозяйственного проезда до кольцевой развязки на пересечении с Машиностроительным проездом г. Чебоксары (II этап)</t>
  </si>
  <si>
    <t>Строительство дороги № 2 в I очереди 7 микрорайона центральной части г. Чебоксары</t>
  </si>
  <si>
    <t>Строительство сетей наружного освещения в пос.Пролетарский</t>
  </si>
  <si>
    <t>Строительство сетей наружного освещения по ул.Крупская и ул.Кременского</t>
  </si>
  <si>
    <t xml:space="preserve"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 </t>
  </si>
  <si>
    <t xml:space="preserve">затраты на возмещение ущерба рыбным запасам </t>
  </si>
  <si>
    <t>Строительство локальных очистных сооружений на водовыпуске в районе Гагаринского моста (№44)</t>
  </si>
  <si>
    <t>Строительство локальных очистных сооружений на водовыпуске в районе Октябрьского моста (№33)</t>
  </si>
  <si>
    <t>Строительство локальных очистных сооружений на водовыпуске в районе Ягодного пер. (№83)</t>
  </si>
  <si>
    <t>Строительство локальных очистных сооружений на водовыпуске в районе пр.Машиностроителей  (№21)</t>
  </si>
  <si>
    <t>Строительство локальных очистных сооружений на водовыпуске в районе ул.Гладкова (№64)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</si>
  <si>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</si>
  <si>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Строительство дороги с пешеходным бульваром по ул. З. Яковлевой в III микрорайоне центральной части г. Чебоксары</t>
  </si>
  <si>
    <t>Строительство участка дороги № 2 (выезд на Ядринское шоссе) на перекрестке дорог № 2, 3, 4 в мкр. "Университетский 2"</t>
  </si>
  <si>
    <t>Строительство объекта "Магистральные внутриквартальные дороги в микрорайоне 2А центральной части города Чебоксары "Грязевская стрелка", ограниченной улицами Гагарина, Ярмарочная, Пионерская, Калинина</t>
  </si>
  <si>
    <t>Строительство выставочно-экспозиционного, туристического павильона на Красной площади г.Чебоксары</t>
  </si>
  <si>
    <t>Строительство сетей ливневой канализации в комплексе с очистными сооружениями в микрорайоне "Байконур"</t>
  </si>
  <si>
    <t>Строительство отводящего коллектора водовыпуска №75 с подключением в сооружение очистки дождевых стоков центральной части г.Чебоксары</t>
  </si>
  <si>
    <t xml:space="preserve">Строительство ливневых очистных сооружений в микрорайоне "Акварель", ограниченный жилыми домами по ул. Академика Королева, ул. Гражданская, ул. Дементьева в г. Чебоксары </t>
  </si>
  <si>
    <t>Строительство сетей водоснабжения в микрорайоне "Акварель", ограниченный жилыми домами по ул. Академика Королева, ул. Гражданская, ул. Дементьева в г. Чебоксары</t>
  </si>
  <si>
    <t>Строительство сетей ливневой канализации в микрорайоне «Олимп» по ул. З. Яковлевой, 58 г. Чебоксары</t>
  </si>
  <si>
    <t>Строительство сетей водоснабжения в микрорайоне 2А центральной части города Чебоксары "Грязевская стрелка", ограниченной улицами Гагарина, Ярмарочная, Пионерская, Калинина</t>
  </si>
  <si>
    <t>Строительство сетей ливневой канализации в микрорайоне 2А центральной части города Чебоксары "Грязевская стрелка", ограниченной улицами Гагарина, Ярмарочная, Пионерская, Калинина</t>
  </si>
  <si>
    <t>Строительство  наружного освещения по ул.Солнечная г. Чебоксары</t>
  </si>
  <si>
    <t>Строительство наружного освещения г. Чебоксары (Этап 8. Строительство наружного освещения в дер. Чандрово г. Чебоксары по ул. Совхозная, ул. Спортивная, ул.Междуреченская)</t>
  </si>
  <si>
    <t>Строительство сетей наружного освещения дворовых территорий домов №№8,10,10А по ул. Гагарина</t>
  </si>
  <si>
    <t>Строительство сетей наружного освещения  по ул. Прирельсовая, по ул. 1-й, 2-й, 3-й Якимовский овраг</t>
  </si>
  <si>
    <t>Строительство сетей наружного освещения  по ул. Брусничная</t>
  </si>
  <si>
    <t xml:space="preserve">Строительство объекта "Внеплощадочные инженерные сети и сооружения жилого района "Новый город" в г. Чебоксары. Коллектор дождевой канализации с очистными сооружениями № 2" </t>
  </si>
  <si>
    <t>Строительство объекта "Защитные сооружения на р. Волга в районе базы отдыха в районе 116 квартала Сосновского участкового лесничества КУ "Чебоксарское лесничество"</t>
  </si>
  <si>
    <t>Строительство  инженерной инфраструктуры грязелечебницы АО "Санаторий "Чувашиякурорт" по адресу: Чувашская Республика, г.Чебоксары, ул. Мичмана Павлова, д. 29</t>
  </si>
  <si>
    <t>Строительство сетей ливневой канализации в I очереди  VII микрорайона центральной части города Чебоксары</t>
  </si>
  <si>
    <t>Реконструкция приюта для животных без владельцев на Марпосадском шоссе г. Чебоксары Чувашской Республики</t>
  </si>
  <si>
    <t xml:space="preserve">Расшифровка плановых назначений адресной инвестиционной программы города Чебоксары на 2022 год </t>
  </si>
  <si>
    <t>Объем финансирования (млн.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</si>
</sst>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0_);_(* \(#,##0.00\);_(* &quot;-&quot;??_);_(@_)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u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164" fontId="0" fillId="0" borderId="0" xfId="0" applyNumberForma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top" wrapText="1"/>
    </xf>
    <xf numFmtId="164" fontId="8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164" fontId="9" fillId="0" borderId="1" xfId="0" applyNumberFormat="1" applyFont="1" applyFill="1" applyBorder="1" applyAlignment="1"/>
    <xf numFmtId="0" fontId="9" fillId="0" borderId="1" xfId="0" applyFont="1" applyFill="1" applyBorder="1" applyAlignment="1">
      <alignment horizontal="justify" vertical="top" wrapText="1"/>
    </xf>
    <xf numFmtId="164" fontId="9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justify" vertical="top" wrapText="1"/>
    </xf>
    <xf numFmtId="164" fontId="10" fillId="0" borderId="1" xfId="0" applyNumberFormat="1" applyFont="1" applyFill="1" applyBorder="1" applyAlignment="1"/>
    <xf numFmtId="164" fontId="2" fillId="0" borderId="1" xfId="0" applyNumberFormat="1" applyFont="1" applyFill="1" applyBorder="1" applyAlignment="1"/>
    <xf numFmtId="164" fontId="7" fillId="0" borderId="1" xfId="0" applyNumberFormat="1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justify" vertical="top" wrapText="1"/>
    </xf>
    <xf numFmtId="2" fontId="11" fillId="0" borderId="0" xfId="0" applyNumberFormat="1" applyFont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49" fontId="9" fillId="0" borderId="1" xfId="0" applyNumberFormat="1" applyFont="1" applyBorder="1" applyAlignment="1">
      <alignment horizontal="justify" vertical="top" wrapText="1"/>
    </xf>
    <xf numFmtId="49" fontId="10" fillId="0" borderId="1" xfId="0" applyNumberFormat="1" applyFont="1" applyBorder="1" applyAlignment="1">
      <alignment horizontal="justify" vertical="top" wrapText="1"/>
    </xf>
    <xf numFmtId="0" fontId="10" fillId="0" borderId="1" xfId="0" applyFont="1" applyFill="1" applyBorder="1" applyAlignment="1" applyProtection="1">
      <alignment horizontal="justify" vertical="top" wrapText="1"/>
      <protection locked="0"/>
    </xf>
    <xf numFmtId="164" fontId="3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top" wrapText="1" indent="2"/>
    </xf>
    <xf numFmtId="49" fontId="10" fillId="0" borderId="1" xfId="0" applyNumberFormat="1" applyFont="1" applyBorder="1" applyAlignment="1">
      <alignment horizontal="left" vertical="top" wrapText="1" indent="2"/>
    </xf>
    <xf numFmtId="49" fontId="10" fillId="0" borderId="1" xfId="0" applyNumberFormat="1" applyFont="1" applyFill="1" applyBorder="1" applyAlignment="1">
      <alignment horizontal="justify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horizontal="left" vertical="top" wrapText="1" indent="2"/>
      <protection locked="0"/>
    </xf>
    <xf numFmtId="164" fontId="10" fillId="0" borderId="1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vertical="top"/>
    </xf>
    <xf numFmtId="164" fontId="3" fillId="0" borderId="3" xfId="0" applyNumberFormat="1" applyFont="1" applyFill="1" applyBorder="1" applyAlignment="1"/>
    <xf numFmtId="0" fontId="2" fillId="0" borderId="6" xfId="0" applyFont="1" applyBorder="1"/>
    <xf numFmtId="164" fontId="2" fillId="0" borderId="6" xfId="0" applyNumberFormat="1" applyFont="1" applyBorder="1"/>
    <xf numFmtId="164" fontId="2" fillId="0" borderId="6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justify" vertical="center" wrapText="1"/>
    </xf>
    <xf numFmtId="0" fontId="10" fillId="0" borderId="1" xfId="1" applyFont="1" applyFill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top" wrapText="1"/>
    </xf>
    <xf numFmtId="2" fontId="14" fillId="0" borderId="0" xfId="0" applyNumberFormat="1" applyFont="1" applyAlignment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0" fontId="2" fillId="0" borderId="2" xfId="0" applyFont="1" applyBorder="1" applyAlignment="1">
      <alignment horizontal="right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1"/>
  <sheetViews>
    <sheetView tabSelected="1" view="pageBreakPreview" zoomScaleNormal="70" zoomScaleSheetLayoutView="100" workbookViewId="0">
      <selection activeCell="D217" sqref="D217"/>
    </sheetView>
  </sheetViews>
  <sheetFormatPr defaultRowHeight="14.4" x14ac:dyDescent="0.3"/>
  <cols>
    <col min="1" max="1" width="70.6640625" customWidth="1"/>
    <col min="2" max="2" width="15" customWidth="1"/>
    <col min="3" max="3" width="14" customWidth="1"/>
    <col min="4" max="4" width="15.5546875" customWidth="1"/>
    <col min="5" max="5" width="11.6640625" customWidth="1"/>
  </cols>
  <sheetData>
    <row r="2" spans="1:6" ht="22.5" customHeight="1" x14ac:dyDescent="0.3">
      <c r="A2" s="53" t="s">
        <v>84</v>
      </c>
      <c r="B2" s="53"/>
      <c r="C2" s="53"/>
      <c r="D2" s="53"/>
      <c r="E2" s="53"/>
    </row>
    <row r="3" spans="1:6" ht="15.75" customHeight="1" x14ac:dyDescent="0.3">
      <c r="A3" s="54"/>
      <c r="B3" s="55"/>
      <c r="C3" s="55"/>
      <c r="D3" s="55"/>
      <c r="E3" s="23"/>
    </row>
    <row r="4" spans="1:6" ht="15.6" x14ac:dyDescent="0.3">
      <c r="A4" s="2"/>
      <c r="B4" s="2"/>
      <c r="C4" s="2"/>
      <c r="D4" s="56"/>
      <c r="E4" s="56"/>
    </row>
    <row r="5" spans="1:6" ht="18.75" customHeight="1" x14ac:dyDescent="0.3">
      <c r="A5" s="49" t="s">
        <v>18</v>
      </c>
      <c r="B5" s="52" t="s">
        <v>85</v>
      </c>
      <c r="C5" s="52"/>
      <c r="D5" s="52"/>
      <c r="E5" s="52"/>
    </row>
    <row r="6" spans="1:6" ht="15.6" x14ac:dyDescent="0.3">
      <c r="A6" s="50"/>
      <c r="B6" s="52" t="s">
        <v>15</v>
      </c>
      <c r="C6" s="52" t="s">
        <v>14</v>
      </c>
      <c r="D6" s="52"/>
      <c r="E6" s="52"/>
    </row>
    <row r="7" spans="1:6" ht="84" customHeight="1" x14ac:dyDescent="0.3">
      <c r="A7" s="51"/>
      <c r="B7" s="52"/>
      <c r="C7" s="3" t="s">
        <v>17</v>
      </c>
      <c r="D7" s="3" t="s">
        <v>28</v>
      </c>
      <c r="E7" s="3" t="s">
        <v>16</v>
      </c>
    </row>
    <row r="8" spans="1:6" ht="18.600000000000001" customHeight="1" x14ac:dyDescent="0.3">
      <c r="A8" s="4" t="s">
        <v>0</v>
      </c>
      <c r="B8" s="5"/>
      <c r="C8" s="6"/>
      <c r="D8" s="6"/>
      <c r="E8" s="6"/>
    </row>
    <row r="9" spans="1:6" ht="18" customHeight="1" x14ac:dyDescent="0.3">
      <c r="A9" s="7" t="s">
        <v>24</v>
      </c>
      <c r="B9" s="8">
        <f>C9+D9+E9</f>
        <v>1363.0971</v>
      </c>
      <c r="C9" s="8">
        <f>C11+C68</f>
        <v>530.18880000000001</v>
      </c>
      <c r="D9" s="8">
        <f>D11+D68</f>
        <v>642.90909999999997</v>
      </c>
      <c r="E9" s="8">
        <f>E11+E68</f>
        <v>189.9992</v>
      </c>
    </row>
    <row r="10" spans="1:6" ht="18" customHeight="1" x14ac:dyDescent="0.3">
      <c r="A10" s="4" t="s">
        <v>0</v>
      </c>
      <c r="B10" s="9"/>
      <c r="C10" s="10"/>
      <c r="D10" s="10"/>
      <c r="E10" s="10"/>
    </row>
    <row r="11" spans="1:6" ht="15.6" x14ac:dyDescent="0.3">
      <c r="A11" s="11" t="s">
        <v>2</v>
      </c>
      <c r="B11" s="12">
        <f>C11+D11+E11</f>
        <v>1090.336</v>
      </c>
      <c r="C11" s="12">
        <f>C13+C51</f>
        <v>280.53030000000001</v>
      </c>
      <c r="D11" s="12">
        <f>D13+D51</f>
        <v>628.91719999999998</v>
      </c>
      <c r="E11" s="12">
        <f>E13+E51</f>
        <v>180.88849999999999</v>
      </c>
    </row>
    <row r="12" spans="1:6" ht="16.2" customHeight="1" x14ac:dyDescent="0.3">
      <c r="A12" s="13" t="s">
        <v>1</v>
      </c>
      <c r="B12" s="12"/>
      <c r="C12" s="14"/>
      <c r="D12" s="15"/>
      <c r="E12" s="14"/>
    </row>
    <row r="13" spans="1:6" ht="34.200000000000003" customHeight="1" x14ac:dyDescent="0.3">
      <c r="A13" s="24" t="s">
        <v>19</v>
      </c>
      <c r="B13" s="12">
        <f t="shared" ref="B13" si="0">C13+D13+E13</f>
        <v>715.66030000000001</v>
      </c>
      <c r="C13" s="10">
        <f>C14+C19+C25+C31+C34+C37+C40+C44+C48</f>
        <v>0</v>
      </c>
      <c r="D13" s="10">
        <f t="shared" ref="D13:E13" si="1">D14+D19+D25+D31+D34+D37+D40+D44+D48</f>
        <v>556.61090000000002</v>
      </c>
      <c r="E13" s="10">
        <f t="shared" si="1"/>
        <v>159.04939999999999</v>
      </c>
      <c r="F13" s="1"/>
    </row>
    <row r="14" spans="1:6" ht="31.2" x14ac:dyDescent="0.3">
      <c r="A14" s="27" t="s">
        <v>7</v>
      </c>
      <c r="B14" s="16">
        <f t="shared" ref="B14" si="2">C14+D14+E14</f>
        <v>585.66470000000004</v>
      </c>
      <c r="C14" s="17">
        <f>C16+C17+C18</f>
        <v>0</v>
      </c>
      <c r="D14" s="17">
        <f t="shared" ref="D14:E14" si="3">D16+D17+D18</f>
        <v>464.30790000000002</v>
      </c>
      <c r="E14" s="17">
        <f t="shared" si="3"/>
        <v>121.35679999999999</v>
      </c>
    </row>
    <row r="15" spans="1:6" ht="15.6" x14ac:dyDescent="0.3">
      <c r="A15" s="26" t="s">
        <v>0</v>
      </c>
      <c r="B15" s="16"/>
      <c r="C15" s="17"/>
      <c r="D15" s="15"/>
      <c r="E15" s="17"/>
    </row>
    <row r="16" spans="1:6" ht="15.6" x14ac:dyDescent="0.3">
      <c r="A16" s="33" t="s">
        <v>30</v>
      </c>
      <c r="B16" s="16">
        <f>C16+D16+E16</f>
        <v>580.38490000000002</v>
      </c>
      <c r="C16" s="17"/>
      <c r="D16" s="15">
        <v>464.30790000000002</v>
      </c>
      <c r="E16" s="17">
        <v>116.077</v>
      </c>
    </row>
    <row r="17" spans="1:5" ht="15.6" x14ac:dyDescent="0.3">
      <c r="A17" s="33" t="s">
        <v>31</v>
      </c>
      <c r="B17" s="16">
        <f t="shared" ref="B17:B19" si="4">C17+D17+E17</f>
        <v>0.9093</v>
      </c>
      <c r="C17" s="17"/>
      <c r="D17" s="15"/>
      <c r="E17" s="17">
        <v>0.9093</v>
      </c>
    </row>
    <row r="18" spans="1:5" ht="15.6" x14ac:dyDescent="0.3">
      <c r="A18" s="33" t="s">
        <v>29</v>
      </c>
      <c r="B18" s="16">
        <f t="shared" si="4"/>
        <v>4.3704999999999998</v>
      </c>
      <c r="C18" s="17"/>
      <c r="D18" s="15"/>
      <c r="E18" s="17">
        <v>4.3704999999999998</v>
      </c>
    </row>
    <row r="19" spans="1:5" ht="31.2" x14ac:dyDescent="0.3">
      <c r="A19" s="4" t="s">
        <v>33</v>
      </c>
      <c r="B19" s="16">
        <f t="shared" si="4"/>
        <v>85.636799999999994</v>
      </c>
      <c r="C19" s="18">
        <f>C21+C22+C23+C24</f>
        <v>0</v>
      </c>
      <c r="D19" s="18">
        <f t="shared" ref="D19:E19" si="5">D21+D22+D23+D24</f>
        <v>67.302999999999997</v>
      </c>
      <c r="E19" s="18">
        <f t="shared" si="5"/>
        <v>18.333799999999997</v>
      </c>
    </row>
    <row r="20" spans="1:5" ht="15.6" x14ac:dyDescent="0.3">
      <c r="A20" s="25" t="s">
        <v>0</v>
      </c>
      <c r="B20" s="16"/>
      <c r="C20" s="18"/>
      <c r="D20" s="15"/>
      <c r="E20" s="18"/>
    </row>
    <row r="21" spans="1:5" ht="15.6" x14ac:dyDescent="0.3">
      <c r="A21" s="33" t="s">
        <v>30</v>
      </c>
      <c r="B21" s="16">
        <f t="shared" ref="B21:B22" si="6">C21+D21+E21</f>
        <v>84.128799999999998</v>
      </c>
      <c r="C21" s="18"/>
      <c r="D21" s="15">
        <v>67.302999999999997</v>
      </c>
      <c r="E21" s="18">
        <v>16.825800000000001</v>
      </c>
    </row>
    <row r="22" spans="1:5" ht="15.6" x14ac:dyDescent="0.3">
      <c r="A22" s="33" t="s">
        <v>31</v>
      </c>
      <c r="B22" s="16">
        <f t="shared" si="6"/>
        <v>0.505</v>
      </c>
      <c r="C22" s="18"/>
      <c r="D22" s="15"/>
      <c r="E22" s="18">
        <v>0.505</v>
      </c>
    </row>
    <row r="23" spans="1:5" ht="15.6" x14ac:dyDescent="0.3">
      <c r="A23" s="33" t="s">
        <v>29</v>
      </c>
      <c r="B23" s="16">
        <f t="shared" ref="B23:B25" si="7">C23+D23+E23</f>
        <v>0.92300000000000004</v>
      </c>
      <c r="C23" s="18"/>
      <c r="D23" s="15"/>
      <c r="E23" s="18">
        <v>0.92300000000000004</v>
      </c>
    </row>
    <row r="24" spans="1:5" ht="15.6" x14ac:dyDescent="0.3">
      <c r="A24" s="30" t="s">
        <v>50</v>
      </c>
      <c r="B24" s="16">
        <f t="shared" si="7"/>
        <v>0.08</v>
      </c>
      <c r="C24" s="18"/>
      <c r="D24" s="15"/>
      <c r="E24" s="18">
        <v>0.08</v>
      </c>
    </row>
    <row r="25" spans="1:5" ht="15.6" x14ac:dyDescent="0.3">
      <c r="A25" s="4" t="s">
        <v>43</v>
      </c>
      <c r="B25" s="16">
        <f t="shared" si="7"/>
        <v>33.818799999999996</v>
      </c>
      <c r="C25" s="18">
        <f>C27+C28+C29+C30</f>
        <v>0</v>
      </c>
      <c r="D25" s="18">
        <f t="shared" ref="D25:E25" si="8">D27+D28+D29+D30</f>
        <v>25</v>
      </c>
      <c r="E25" s="18">
        <f t="shared" si="8"/>
        <v>8.8187999999999995</v>
      </c>
    </row>
    <row r="26" spans="1:5" ht="16.2" customHeight="1" x14ac:dyDescent="0.3">
      <c r="A26" s="25" t="s">
        <v>0</v>
      </c>
      <c r="B26" s="16"/>
      <c r="C26" s="18"/>
      <c r="D26" s="15"/>
      <c r="E26" s="18"/>
    </row>
    <row r="27" spans="1:5" ht="18" customHeight="1" x14ac:dyDescent="0.3">
      <c r="A27" s="33" t="s">
        <v>30</v>
      </c>
      <c r="B27" s="16">
        <f t="shared" ref="B27:B30" si="9">C27+D27+E27</f>
        <v>31.25</v>
      </c>
      <c r="C27" s="18"/>
      <c r="D27" s="15">
        <v>25</v>
      </c>
      <c r="E27" s="18">
        <v>6.25</v>
      </c>
    </row>
    <row r="28" spans="1:5" ht="18" customHeight="1" x14ac:dyDescent="0.3">
      <c r="A28" s="33" t="s">
        <v>31</v>
      </c>
      <c r="B28" s="16">
        <f t="shared" si="9"/>
        <v>1.9524999999999999</v>
      </c>
      <c r="C28" s="18"/>
      <c r="D28" s="15"/>
      <c r="E28" s="18">
        <v>1.9524999999999999</v>
      </c>
    </row>
    <row r="29" spans="1:5" ht="18" customHeight="1" x14ac:dyDescent="0.3">
      <c r="A29" s="33" t="s">
        <v>29</v>
      </c>
      <c r="B29" s="16">
        <f t="shared" si="9"/>
        <v>0.60629999999999995</v>
      </c>
      <c r="C29" s="18"/>
      <c r="D29" s="15"/>
      <c r="E29" s="18">
        <v>0.60629999999999995</v>
      </c>
    </row>
    <row r="30" spans="1:5" ht="18" customHeight="1" x14ac:dyDescent="0.3">
      <c r="A30" s="30" t="s">
        <v>50</v>
      </c>
      <c r="B30" s="16">
        <f t="shared" si="9"/>
        <v>0.01</v>
      </c>
      <c r="C30" s="18"/>
      <c r="D30" s="15"/>
      <c r="E30" s="18">
        <v>0.01</v>
      </c>
    </row>
    <row r="31" spans="1:5" ht="36" customHeight="1" x14ac:dyDescent="0.3">
      <c r="A31" s="4" t="s">
        <v>49</v>
      </c>
      <c r="B31" s="16">
        <f t="shared" ref="B31:B93" si="10">C31+D31+E31</f>
        <v>0.1</v>
      </c>
      <c r="C31" s="18">
        <f>C33</f>
        <v>0</v>
      </c>
      <c r="D31" s="18">
        <f t="shared" ref="D31:E31" si="11">D33</f>
        <v>0</v>
      </c>
      <c r="E31" s="18">
        <f t="shared" si="11"/>
        <v>0.1</v>
      </c>
    </row>
    <row r="32" spans="1:5" ht="15.6" x14ac:dyDescent="0.3">
      <c r="A32" s="25" t="s">
        <v>0</v>
      </c>
      <c r="B32" s="16"/>
      <c r="C32" s="18"/>
      <c r="D32" s="15"/>
      <c r="E32" s="18"/>
    </row>
    <row r="33" spans="1:5" ht="15.6" x14ac:dyDescent="0.3">
      <c r="A33" s="26" t="s">
        <v>9</v>
      </c>
      <c r="B33" s="16">
        <f t="shared" si="10"/>
        <v>0.1</v>
      </c>
      <c r="C33" s="18"/>
      <c r="D33" s="15"/>
      <c r="E33" s="18">
        <v>0.1</v>
      </c>
    </row>
    <row r="34" spans="1:5" ht="52.5" customHeight="1" x14ac:dyDescent="0.3">
      <c r="A34" s="30" t="s">
        <v>51</v>
      </c>
      <c r="B34" s="16">
        <f t="shared" ref="B34:B48" si="12">C34+D34+E34</f>
        <v>0.1</v>
      </c>
      <c r="C34" s="18">
        <f>C36</f>
        <v>0</v>
      </c>
      <c r="D34" s="18">
        <f t="shared" ref="D34:E34" si="13">D36</f>
        <v>0</v>
      </c>
      <c r="E34" s="18">
        <f t="shared" si="13"/>
        <v>0.1</v>
      </c>
    </row>
    <row r="35" spans="1:5" ht="15.6" x14ac:dyDescent="0.3">
      <c r="A35" s="25" t="s">
        <v>0</v>
      </c>
      <c r="B35" s="16"/>
      <c r="C35" s="18"/>
      <c r="D35" s="15"/>
      <c r="E35" s="18"/>
    </row>
    <row r="36" spans="1:5" ht="15.6" x14ac:dyDescent="0.3">
      <c r="A36" s="33" t="s">
        <v>30</v>
      </c>
      <c r="B36" s="16">
        <f t="shared" ref="B36:B37" si="14">C36+D36+E36</f>
        <v>0.1</v>
      </c>
      <c r="C36" s="18"/>
      <c r="D36" s="15"/>
      <c r="E36" s="18">
        <v>0.1</v>
      </c>
    </row>
    <row r="37" spans="1:5" ht="15.6" x14ac:dyDescent="0.3">
      <c r="A37" s="47" t="s">
        <v>8</v>
      </c>
      <c r="B37" s="16">
        <f t="shared" si="14"/>
        <v>0.1</v>
      </c>
      <c r="C37" s="18">
        <f>C39</f>
        <v>0</v>
      </c>
      <c r="D37" s="18">
        <f t="shared" ref="D37:E37" si="15">D39</f>
        <v>0</v>
      </c>
      <c r="E37" s="18">
        <f t="shared" si="15"/>
        <v>0.1</v>
      </c>
    </row>
    <row r="38" spans="1:5" ht="15.6" x14ac:dyDescent="0.3">
      <c r="A38" s="25" t="s">
        <v>0</v>
      </c>
      <c r="B38" s="16"/>
      <c r="C38" s="18"/>
      <c r="D38" s="15"/>
      <c r="E38" s="18"/>
    </row>
    <row r="39" spans="1:5" ht="15.6" x14ac:dyDescent="0.3">
      <c r="A39" s="26" t="s">
        <v>9</v>
      </c>
      <c r="B39" s="16">
        <f t="shared" ref="B39" si="16">C39+D39+E39</f>
        <v>0.1</v>
      </c>
      <c r="C39" s="18"/>
      <c r="D39" s="15"/>
      <c r="E39" s="18">
        <v>0.1</v>
      </c>
    </row>
    <row r="40" spans="1:5" ht="15.6" x14ac:dyDescent="0.3">
      <c r="A40" s="4" t="s">
        <v>34</v>
      </c>
      <c r="B40" s="16">
        <f t="shared" si="12"/>
        <v>3.0199999999999996</v>
      </c>
      <c r="C40" s="18">
        <f>C42+C43</f>
        <v>0</v>
      </c>
      <c r="D40" s="18">
        <f t="shared" ref="D40:E40" si="17">D42+D43</f>
        <v>0</v>
      </c>
      <c r="E40" s="18">
        <f t="shared" si="17"/>
        <v>3.0199999999999996</v>
      </c>
    </row>
    <row r="41" spans="1:5" ht="15.6" x14ac:dyDescent="0.3">
      <c r="A41" s="25" t="s">
        <v>0</v>
      </c>
      <c r="B41" s="16"/>
      <c r="C41" s="18"/>
      <c r="D41" s="15"/>
      <c r="E41" s="18"/>
    </row>
    <row r="42" spans="1:5" ht="15.6" x14ac:dyDescent="0.3">
      <c r="A42" s="26" t="s">
        <v>9</v>
      </c>
      <c r="B42" s="16">
        <f t="shared" ref="B42:B44" si="18">C42+D42+E42</f>
        <v>3.01</v>
      </c>
      <c r="C42" s="18"/>
      <c r="D42" s="15"/>
      <c r="E42" s="18">
        <v>3.01</v>
      </c>
    </row>
    <row r="43" spans="1:5" ht="15.6" x14ac:dyDescent="0.3">
      <c r="A43" s="30" t="s">
        <v>50</v>
      </c>
      <c r="B43" s="16">
        <f t="shared" si="18"/>
        <v>0.01</v>
      </c>
      <c r="C43" s="17"/>
      <c r="D43" s="15"/>
      <c r="E43" s="17">
        <v>0.01</v>
      </c>
    </row>
    <row r="44" spans="1:5" ht="15.6" x14ac:dyDescent="0.3">
      <c r="A44" s="4" t="s">
        <v>35</v>
      </c>
      <c r="B44" s="16">
        <f t="shared" si="18"/>
        <v>3.0199999999999996</v>
      </c>
      <c r="C44" s="18">
        <f>C46+C47</f>
        <v>0</v>
      </c>
      <c r="D44" s="18">
        <f t="shared" ref="D44:E44" si="19">D46+D47</f>
        <v>0</v>
      </c>
      <c r="E44" s="18">
        <f t="shared" si="19"/>
        <v>3.0199999999999996</v>
      </c>
    </row>
    <row r="45" spans="1:5" ht="15.6" x14ac:dyDescent="0.3">
      <c r="A45" s="25" t="s">
        <v>0</v>
      </c>
      <c r="B45" s="16"/>
      <c r="C45" s="18"/>
      <c r="D45" s="15"/>
      <c r="E45" s="18"/>
    </row>
    <row r="46" spans="1:5" ht="15.6" x14ac:dyDescent="0.3">
      <c r="A46" s="26" t="s">
        <v>9</v>
      </c>
      <c r="B46" s="16">
        <f t="shared" ref="B46:B47" si="20">C46+D46+E46</f>
        <v>3.01</v>
      </c>
      <c r="C46" s="18"/>
      <c r="D46" s="15"/>
      <c r="E46" s="18">
        <v>3.01</v>
      </c>
    </row>
    <row r="47" spans="1:5" ht="15.6" x14ac:dyDescent="0.3">
      <c r="A47" s="30" t="s">
        <v>50</v>
      </c>
      <c r="B47" s="16">
        <f t="shared" si="20"/>
        <v>0.01</v>
      </c>
      <c r="C47" s="17"/>
      <c r="D47" s="15"/>
      <c r="E47" s="17">
        <v>0.01</v>
      </c>
    </row>
    <row r="48" spans="1:5" ht="33.6" customHeight="1" x14ac:dyDescent="0.3">
      <c r="A48" s="34" t="s">
        <v>45</v>
      </c>
      <c r="B48" s="16">
        <f t="shared" si="12"/>
        <v>4.2</v>
      </c>
      <c r="C48" s="18">
        <f>C50</f>
        <v>0</v>
      </c>
      <c r="D48" s="18">
        <f t="shared" ref="D48:E48" si="21">D50</f>
        <v>0</v>
      </c>
      <c r="E48" s="18">
        <f t="shared" si="21"/>
        <v>4.2</v>
      </c>
    </row>
    <row r="49" spans="1:5" ht="15.6" x14ac:dyDescent="0.3">
      <c r="A49" s="25" t="s">
        <v>0</v>
      </c>
      <c r="B49" s="16"/>
      <c r="C49" s="18"/>
      <c r="D49" s="15"/>
      <c r="E49" s="18"/>
    </row>
    <row r="50" spans="1:5" ht="15.6" x14ac:dyDescent="0.3">
      <c r="A50" s="26" t="s">
        <v>9</v>
      </c>
      <c r="B50" s="16">
        <f t="shared" ref="B50:B51" si="22">C50+D50+E50</f>
        <v>4.2</v>
      </c>
      <c r="C50" s="18"/>
      <c r="D50" s="15"/>
      <c r="E50" s="18">
        <v>4.2</v>
      </c>
    </row>
    <row r="51" spans="1:5" ht="31.2" x14ac:dyDescent="0.3">
      <c r="A51" s="24" t="s">
        <v>20</v>
      </c>
      <c r="B51" s="8">
        <f t="shared" si="22"/>
        <v>374.67570000000001</v>
      </c>
      <c r="C51" s="21">
        <f>C52++C56+C60+C64</f>
        <v>280.53030000000001</v>
      </c>
      <c r="D51" s="21">
        <f t="shared" ref="D51:E51" si="23">D52++D56+D60+D64</f>
        <v>72.306299999999993</v>
      </c>
      <c r="E51" s="21">
        <f t="shared" si="23"/>
        <v>21.839100000000002</v>
      </c>
    </row>
    <row r="52" spans="1:5" ht="31.2" x14ac:dyDescent="0.3">
      <c r="A52" s="31" t="s">
        <v>52</v>
      </c>
      <c r="B52" s="16">
        <f t="shared" ref="B52" si="24">C52+D52+E52</f>
        <v>92.054600000000008</v>
      </c>
      <c r="C52" s="18">
        <f>C54+C55</f>
        <v>75.750600000000006</v>
      </c>
      <c r="D52" s="18">
        <f t="shared" ref="D52:E52" si="25">D54+D55</f>
        <v>13.138</v>
      </c>
      <c r="E52" s="18">
        <f t="shared" si="25"/>
        <v>3.1659999999999999</v>
      </c>
    </row>
    <row r="53" spans="1:5" ht="15.6" x14ac:dyDescent="0.3">
      <c r="A53" s="25" t="s">
        <v>0</v>
      </c>
      <c r="B53" s="16"/>
      <c r="C53" s="18"/>
      <c r="D53" s="15"/>
      <c r="E53" s="18"/>
    </row>
    <row r="54" spans="1:5" ht="15.6" x14ac:dyDescent="0.3">
      <c r="A54" s="33" t="s">
        <v>30</v>
      </c>
      <c r="B54" s="16">
        <f t="shared" ref="B54:B56" si="26">C54+D54+E54</f>
        <v>91.207100000000011</v>
      </c>
      <c r="C54" s="18">
        <v>75.750600000000006</v>
      </c>
      <c r="D54" s="15">
        <v>13.138</v>
      </c>
      <c r="E54" s="18">
        <v>2.3184999999999998</v>
      </c>
    </row>
    <row r="55" spans="1:5" ht="15.6" x14ac:dyDescent="0.3">
      <c r="A55" s="26" t="s">
        <v>9</v>
      </c>
      <c r="B55" s="16">
        <f t="shared" si="26"/>
        <v>0.84750000000000003</v>
      </c>
      <c r="C55" s="17"/>
      <c r="D55" s="15"/>
      <c r="E55" s="17">
        <v>0.84750000000000003</v>
      </c>
    </row>
    <row r="56" spans="1:5" ht="31.2" x14ac:dyDescent="0.3">
      <c r="A56" s="31" t="s">
        <v>63</v>
      </c>
      <c r="B56" s="16">
        <f t="shared" si="26"/>
        <v>101.4888</v>
      </c>
      <c r="C56" s="18">
        <f>C58+C59</f>
        <v>58.724699999999999</v>
      </c>
      <c r="D56" s="18">
        <f t="shared" ref="D56:E56" si="27">D58+D59</f>
        <v>33.8369</v>
      </c>
      <c r="E56" s="18">
        <f t="shared" si="27"/>
        <v>8.9271999999999991</v>
      </c>
    </row>
    <row r="57" spans="1:5" ht="15.6" x14ac:dyDescent="0.3">
      <c r="A57" s="25" t="s">
        <v>0</v>
      </c>
      <c r="B57" s="16"/>
      <c r="C57" s="18"/>
      <c r="D57" s="15"/>
      <c r="E57" s="18"/>
    </row>
    <row r="58" spans="1:5" ht="15.6" x14ac:dyDescent="0.3">
      <c r="A58" s="33" t="s">
        <v>30</v>
      </c>
      <c r="B58" s="16">
        <f t="shared" ref="B58:B59" si="28">C58+D58+E58</f>
        <v>98.532799999999995</v>
      </c>
      <c r="C58" s="18">
        <v>58.724699999999999</v>
      </c>
      <c r="D58" s="15">
        <v>33.8369</v>
      </c>
      <c r="E58" s="18">
        <v>5.9711999999999996</v>
      </c>
    </row>
    <row r="59" spans="1:5" ht="15.6" x14ac:dyDescent="0.3">
      <c r="A59" s="26" t="s">
        <v>9</v>
      </c>
      <c r="B59" s="16">
        <f t="shared" si="28"/>
        <v>2.956</v>
      </c>
      <c r="C59" s="17"/>
      <c r="D59" s="15"/>
      <c r="E59" s="17">
        <v>2.956</v>
      </c>
    </row>
    <row r="60" spans="1:5" ht="31.2" x14ac:dyDescent="0.3">
      <c r="A60" s="4" t="s">
        <v>64</v>
      </c>
      <c r="B60" s="16">
        <f t="shared" ref="B60" si="29">C60+D60+E60</f>
        <v>26.6904</v>
      </c>
      <c r="C60" s="18">
        <f>C62+C63</f>
        <v>21.521599999999999</v>
      </c>
      <c r="D60" s="18">
        <f t="shared" ref="D60:E60" si="30">D62+D63</f>
        <v>3.7326999999999999</v>
      </c>
      <c r="E60" s="18">
        <f t="shared" si="30"/>
        <v>1.4360999999999999</v>
      </c>
    </row>
    <row r="61" spans="1:5" ht="15.6" x14ac:dyDescent="0.3">
      <c r="A61" s="25" t="s">
        <v>0</v>
      </c>
      <c r="B61" s="16"/>
      <c r="C61" s="18"/>
      <c r="D61" s="15"/>
      <c r="E61" s="18"/>
    </row>
    <row r="62" spans="1:5" ht="15.6" x14ac:dyDescent="0.3">
      <c r="A62" s="33" t="s">
        <v>30</v>
      </c>
      <c r="B62" s="16">
        <f t="shared" ref="B62:B64" si="31">C62+D62+E62</f>
        <v>25.913</v>
      </c>
      <c r="C62" s="18">
        <v>21.521599999999999</v>
      </c>
      <c r="D62" s="15">
        <v>3.7326999999999999</v>
      </c>
      <c r="E62" s="18">
        <v>0.65869999999999995</v>
      </c>
    </row>
    <row r="63" spans="1:5" ht="15.6" x14ac:dyDescent="0.3">
      <c r="A63" s="26" t="s">
        <v>9</v>
      </c>
      <c r="B63" s="16">
        <f t="shared" si="31"/>
        <v>0.77739999999999998</v>
      </c>
      <c r="C63" s="17"/>
      <c r="D63" s="15"/>
      <c r="E63" s="17">
        <v>0.77739999999999998</v>
      </c>
    </row>
    <row r="64" spans="1:5" ht="62.4" x14ac:dyDescent="0.3">
      <c r="A64" s="4" t="s">
        <v>65</v>
      </c>
      <c r="B64" s="16">
        <f t="shared" si="31"/>
        <v>154.4419</v>
      </c>
      <c r="C64" s="18">
        <f>C66+C67</f>
        <v>124.5334</v>
      </c>
      <c r="D64" s="18">
        <f t="shared" ref="D64:E64" si="32">D66+D67</f>
        <v>21.598700000000001</v>
      </c>
      <c r="E64" s="18">
        <f t="shared" si="32"/>
        <v>8.309800000000001</v>
      </c>
    </row>
    <row r="65" spans="1:5" ht="15.6" x14ac:dyDescent="0.3">
      <c r="A65" s="25" t="s">
        <v>0</v>
      </c>
      <c r="B65" s="16"/>
      <c r="C65" s="18"/>
      <c r="D65" s="15"/>
      <c r="E65" s="18"/>
    </row>
    <row r="66" spans="1:5" ht="15.6" x14ac:dyDescent="0.3">
      <c r="A66" s="33" t="s">
        <v>30</v>
      </c>
      <c r="B66" s="16">
        <f t="shared" ref="B66:B67" si="33">C66+D66+E66</f>
        <v>149.9436</v>
      </c>
      <c r="C66" s="18">
        <v>124.5334</v>
      </c>
      <c r="D66" s="15">
        <v>21.598700000000001</v>
      </c>
      <c r="E66" s="18">
        <v>3.8115000000000001</v>
      </c>
    </row>
    <row r="67" spans="1:5" ht="15.6" x14ac:dyDescent="0.3">
      <c r="A67" s="26" t="s">
        <v>9</v>
      </c>
      <c r="B67" s="16">
        <f t="shared" si="33"/>
        <v>4.4983000000000004</v>
      </c>
      <c r="C67" s="17"/>
      <c r="D67" s="15"/>
      <c r="E67" s="17">
        <v>4.4983000000000004</v>
      </c>
    </row>
    <row r="68" spans="1:5" ht="15.6" x14ac:dyDescent="0.3">
      <c r="A68" s="7" t="s">
        <v>3</v>
      </c>
      <c r="B68" s="8">
        <f>C68+D68+E68</f>
        <v>272.7611</v>
      </c>
      <c r="C68" s="8">
        <f>C70+C83</f>
        <v>249.6585</v>
      </c>
      <c r="D68" s="8">
        <f t="shared" ref="D68:E68" si="34">D70+D83</f>
        <v>13.991900000000001</v>
      </c>
      <c r="E68" s="8">
        <f t="shared" si="34"/>
        <v>9.1106999999999996</v>
      </c>
    </row>
    <row r="69" spans="1:5" ht="15.75" customHeight="1" x14ac:dyDescent="0.3">
      <c r="A69" s="13" t="s">
        <v>1</v>
      </c>
      <c r="B69" s="8"/>
      <c r="C69" s="8"/>
      <c r="D69" s="8"/>
      <c r="E69" s="8"/>
    </row>
    <row r="70" spans="1:5" ht="93.6" x14ac:dyDescent="0.3">
      <c r="A70" s="13" t="s">
        <v>21</v>
      </c>
      <c r="B70" s="16">
        <f t="shared" si="10"/>
        <v>272.53309999999999</v>
      </c>
      <c r="C70" s="16">
        <f>C72+C77</f>
        <v>249.6585</v>
      </c>
      <c r="D70" s="16">
        <f t="shared" ref="D70:E70" si="35">D72+D77</f>
        <v>13.991900000000001</v>
      </c>
      <c r="E70" s="16">
        <f t="shared" si="35"/>
        <v>8.8826999999999998</v>
      </c>
    </row>
    <row r="71" spans="1:5" ht="15.6" x14ac:dyDescent="0.3">
      <c r="A71" s="36" t="s">
        <v>0</v>
      </c>
      <c r="B71" s="8"/>
      <c r="C71" s="8"/>
      <c r="D71" s="8"/>
      <c r="E71" s="8"/>
    </row>
    <row r="72" spans="1:5" ht="31.2" x14ac:dyDescent="0.3">
      <c r="A72" s="35" t="s">
        <v>19</v>
      </c>
      <c r="B72" s="8">
        <f t="shared" si="10"/>
        <v>126.3458</v>
      </c>
      <c r="C72" s="21">
        <f>C73+C74+C75+C76</f>
        <v>117.4635</v>
      </c>
      <c r="D72" s="21">
        <f t="shared" ref="D72:E72" si="36">D73+D74+D75+D76</f>
        <v>5.9981</v>
      </c>
      <c r="E72" s="21">
        <f t="shared" si="36"/>
        <v>2.8841999999999999</v>
      </c>
    </row>
    <row r="73" spans="1:5" ht="15.75" customHeight="1" x14ac:dyDescent="0.3">
      <c r="A73" s="36" t="s">
        <v>9</v>
      </c>
      <c r="B73" s="16">
        <f t="shared" si="10"/>
        <v>0.25</v>
      </c>
      <c r="C73" s="18"/>
      <c r="D73" s="15"/>
      <c r="E73" s="41">
        <v>0.25</v>
      </c>
    </row>
    <row r="74" spans="1:5" ht="15.75" customHeight="1" x14ac:dyDescent="0.3">
      <c r="A74" s="37" t="s">
        <v>29</v>
      </c>
      <c r="B74" s="16">
        <f t="shared" si="10"/>
        <v>1.1247</v>
      </c>
      <c r="C74" s="18"/>
      <c r="D74" s="15"/>
      <c r="E74" s="41">
        <v>1.1247</v>
      </c>
    </row>
    <row r="75" spans="1:5" ht="15.75" customHeight="1" x14ac:dyDescent="0.3">
      <c r="A75" s="37" t="s">
        <v>50</v>
      </c>
      <c r="B75" s="16">
        <f t="shared" ref="B75" si="37">C75+D75+E75</f>
        <v>0.01</v>
      </c>
      <c r="C75" s="18"/>
      <c r="D75" s="15"/>
      <c r="E75" s="41">
        <v>0.01</v>
      </c>
    </row>
    <row r="76" spans="1:5" ht="15.6" x14ac:dyDescent="0.3">
      <c r="A76" s="40" t="s">
        <v>38</v>
      </c>
      <c r="B76" s="16">
        <f t="shared" si="10"/>
        <v>124.96109999999999</v>
      </c>
      <c r="C76" s="18">
        <v>117.4635</v>
      </c>
      <c r="D76" s="18">
        <v>5.9981</v>
      </c>
      <c r="E76" s="18">
        <v>1.4995000000000001</v>
      </c>
    </row>
    <row r="77" spans="1:5" ht="31.2" x14ac:dyDescent="0.3">
      <c r="A77" s="35" t="s">
        <v>20</v>
      </c>
      <c r="B77" s="8">
        <f t="shared" si="10"/>
        <v>146.18729999999999</v>
      </c>
      <c r="C77" s="21">
        <f>C78+C79++C80+C81</f>
        <v>132.19499999999999</v>
      </c>
      <c r="D77" s="21">
        <f t="shared" ref="D77:E77" si="38">D78+D79++D80+D81</f>
        <v>7.9938000000000002</v>
      </c>
      <c r="E77" s="21">
        <f t="shared" si="38"/>
        <v>5.9984999999999999</v>
      </c>
    </row>
    <row r="78" spans="1:5" ht="15.6" x14ac:dyDescent="0.3">
      <c r="A78" s="36" t="s">
        <v>9</v>
      </c>
      <c r="B78" s="16">
        <f t="shared" ref="B78" si="39">C78+D78+E78</f>
        <v>4</v>
      </c>
      <c r="C78" s="18"/>
      <c r="D78" s="15"/>
      <c r="E78" s="41">
        <v>4</v>
      </c>
    </row>
    <row r="79" spans="1:5" ht="46.8" x14ac:dyDescent="0.3">
      <c r="A79" s="40" t="s">
        <v>80</v>
      </c>
      <c r="B79" s="16">
        <f t="shared" si="10"/>
        <v>59.347900000000003</v>
      </c>
      <c r="C79" s="18">
        <v>55.786999999999999</v>
      </c>
      <c r="D79" s="15">
        <v>2.8487</v>
      </c>
      <c r="E79" s="18">
        <v>0.71220000000000006</v>
      </c>
    </row>
    <row r="80" spans="1:5" ht="46.8" x14ac:dyDescent="0.3">
      <c r="A80" s="40" t="s">
        <v>81</v>
      </c>
      <c r="B80" s="16">
        <f t="shared" ref="B80:B81" si="40">C80+D80+E80</f>
        <v>81.2851</v>
      </c>
      <c r="C80" s="18">
        <v>76.408000000000001</v>
      </c>
      <c r="D80" s="15">
        <v>3.9016999999999999</v>
      </c>
      <c r="E80" s="18">
        <v>0.97540000000000004</v>
      </c>
    </row>
    <row r="81" spans="1:5" ht="31.2" x14ac:dyDescent="0.3">
      <c r="A81" s="40" t="s">
        <v>66</v>
      </c>
      <c r="B81" s="16">
        <f t="shared" si="40"/>
        <v>1.5543</v>
      </c>
      <c r="C81" s="18"/>
      <c r="D81" s="15">
        <v>1.2434000000000001</v>
      </c>
      <c r="E81" s="18">
        <v>0.31090000000000001</v>
      </c>
    </row>
    <row r="82" spans="1:5" ht="31.2" x14ac:dyDescent="0.3">
      <c r="A82" s="24" t="s">
        <v>19</v>
      </c>
      <c r="B82" s="8">
        <f>B83</f>
        <v>0.22800000000000001</v>
      </c>
      <c r="C82" s="8">
        <f t="shared" ref="C82:E82" si="41">C83</f>
        <v>0</v>
      </c>
      <c r="D82" s="8">
        <f t="shared" si="41"/>
        <v>0</v>
      </c>
      <c r="E82" s="8">
        <f t="shared" si="41"/>
        <v>0.22800000000000001</v>
      </c>
    </row>
    <row r="83" spans="1:5" ht="31.2" x14ac:dyDescent="0.3">
      <c r="A83" s="31" t="s">
        <v>83</v>
      </c>
      <c r="B83" s="16">
        <f t="shared" ref="B83" si="42">C83+D83+E83</f>
        <v>0.22800000000000001</v>
      </c>
      <c r="C83" s="18">
        <f>C85</f>
        <v>0</v>
      </c>
      <c r="D83" s="18">
        <f t="shared" ref="D83:E83" si="43">D85</f>
        <v>0</v>
      </c>
      <c r="E83" s="18">
        <f t="shared" si="43"/>
        <v>0.22800000000000001</v>
      </c>
    </row>
    <row r="84" spans="1:5" ht="15.6" x14ac:dyDescent="0.3">
      <c r="A84" s="25" t="s">
        <v>0</v>
      </c>
      <c r="B84" s="16"/>
      <c r="C84" s="18"/>
      <c r="D84" s="15"/>
      <c r="E84" s="18"/>
    </row>
    <row r="85" spans="1:5" ht="15.6" x14ac:dyDescent="0.3">
      <c r="A85" s="48" t="s">
        <v>9</v>
      </c>
      <c r="B85" s="16">
        <f t="shared" ref="B85" si="44">C85+D85+E85</f>
        <v>0.22800000000000001</v>
      </c>
      <c r="C85" s="18"/>
      <c r="D85" s="15"/>
      <c r="E85" s="18">
        <v>0.22800000000000001</v>
      </c>
    </row>
    <row r="86" spans="1:5" ht="15.6" x14ac:dyDescent="0.3">
      <c r="A86" s="7" t="s">
        <v>25</v>
      </c>
      <c r="B86" s="8">
        <f t="shared" si="10"/>
        <v>250.61989999999997</v>
      </c>
      <c r="C86" s="19">
        <f>C88+C93+C130</f>
        <v>176.0153</v>
      </c>
      <c r="D86" s="19">
        <f>D88+D93+D130</f>
        <v>28.554600000000001</v>
      </c>
      <c r="E86" s="19">
        <f>E88+E93+E130</f>
        <v>46.05</v>
      </c>
    </row>
    <row r="87" spans="1:5" ht="15.6" x14ac:dyDescent="0.3">
      <c r="A87" s="4" t="s">
        <v>0</v>
      </c>
      <c r="B87" s="16"/>
      <c r="C87" s="14"/>
      <c r="D87" s="15"/>
      <c r="E87" s="14"/>
    </row>
    <row r="88" spans="1:5" ht="15.6" x14ac:dyDescent="0.3">
      <c r="A88" s="7" t="s">
        <v>13</v>
      </c>
      <c r="B88" s="8">
        <f t="shared" si="10"/>
        <v>12</v>
      </c>
      <c r="C88" s="10"/>
      <c r="D88" s="10"/>
      <c r="E88" s="10">
        <f t="shared" ref="E88" si="45">E90</f>
        <v>12</v>
      </c>
    </row>
    <row r="89" spans="1:5" ht="15.6" x14ac:dyDescent="0.3">
      <c r="A89" s="13" t="s">
        <v>1</v>
      </c>
      <c r="B89" s="8"/>
      <c r="C89" s="10"/>
      <c r="D89" s="10"/>
      <c r="E89" s="10"/>
    </row>
    <row r="90" spans="1:5" ht="31.2" x14ac:dyDescent="0.3">
      <c r="A90" s="24" t="s">
        <v>20</v>
      </c>
      <c r="B90" s="8">
        <f t="shared" si="10"/>
        <v>12</v>
      </c>
      <c r="C90" s="10">
        <f>+C91+C92</f>
        <v>0</v>
      </c>
      <c r="D90" s="10">
        <f t="shared" ref="D90:E90" si="46">+D91+D92</f>
        <v>0</v>
      </c>
      <c r="E90" s="10">
        <f t="shared" si="46"/>
        <v>12</v>
      </c>
    </row>
    <row r="91" spans="1:5" ht="15.6" customHeight="1" x14ac:dyDescent="0.3">
      <c r="A91" s="4" t="s">
        <v>37</v>
      </c>
      <c r="B91" s="16">
        <f t="shared" si="10"/>
        <v>2</v>
      </c>
      <c r="C91" s="14"/>
      <c r="D91" s="15"/>
      <c r="E91" s="14">
        <v>2</v>
      </c>
    </row>
    <row r="92" spans="1:5" ht="15.6" x14ac:dyDescent="0.3">
      <c r="A92" s="4" t="s">
        <v>39</v>
      </c>
      <c r="B92" s="16">
        <f t="shared" si="10"/>
        <v>10</v>
      </c>
      <c r="C92" s="14"/>
      <c r="D92" s="14"/>
      <c r="E92" s="14">
        <v>10</v>
      </c>
    </row>
    <row r="93" spans="1:5" ht="19.2" customHeight="1" x14ac:dyDescent="0.3">
      <c r="A93" s="7" t="s">
        <v>4</v>
      </c>
      <c r="B93" s="8">
        <f t="shared" si="10"/>
        <v>230.64489999999998</v>
      </c>
      <c r="C93" s="8">
        <f>C95+C123</f>
        <v>176.0153</v>
      </c>
      <c r="D93" s="8">
        <f>D95+D123</f>
        <v>28.554600000000001</v>
      </c>
      <c r="E93" s="8">
        <f>E95+E123</f>
        <v>26.074999999999999</v>
      </c>
    </row>
    <row r="94" spans="1:5" ht="15.6" x14ac:dyDescent="0.3">
      <c r="A94" s="13" t="s">
        <v>1</v>
      </c>
      <c r="B94" s="8"/>
      <c r="C94" s="8"/>
      <c r="D94" s="8"/>
      <c r="E94" s="8"/>
    </row>
    <row r="95" spans="1:5" ht="31.2" x14ac:dyDescent="0.3">
      <c r="A95" s="24" t="s">
        <v>20</v>
      </c>
      <c r="B95" s="8">
        <f>C95+D95+E95</f>
        <v>227.48489999999998</v>
      </c>
      <c r="C95" s="8">
        <f>C96+C99+C103+C104+C107+C111+C115+C119</f>
        <v>176.0153</v>
      </c>
      <c r="D95" s="8">
        <f t="shared" ref="D95:E95" si="47">D96+D99+D103+D104+D107+D111+D115+D119</f>
        <v>28.554600000000001</v>
      </c>
      <c r="E95" s="8">
        <f t="shared" si="47"/>
        <v>22.914999999999999</v>
      </c>
    </row>
    <row r="96" spans="1:5" ht="46.8" x14ac:dyDescent="0.3">
      <c r="A96" s="13" t="s">
        <v>62</v>
      </c>
      <c r="B96" s="16">
        <f t="shared" ref="B96" si="48">C96+D96+E96</f>
        <v>6.6</v>
      </c>
      <c r="C96" s="20">
        <f>C98</f>
        <v>0</v>
      </c>
      <c r="D96" s="20">
        <f t="shared" ref="D96:E96" si="49">D98</f>
        <v>0</v>
      </c>
      <c r="E96" s="20">
        <f t="shared" si="49"/>
        <v>6.6</v>
      </c>
    </row>
    <row r="97" spans="1:5" ht="15.6" x14ac:dyDescent="0.3">
      <c r="A97" s="26" t="s">
        <v>0</v>
      </c>
      <c r="B97" s="16"/>
      <c r="C97" s="20"/>
      <c r="D97" s="15"/>
      <c r="E97" s="20"/>
    </row>
    <row r="98" spans="1:5" ht="15.6" x14ac:dyDescent="0.3">
      <c r="A98" s="26" t="s">
        <v>9</v>
      </c>
      <c r="B98" s="16">
        <f t="shared" ref="B98" si="50">C98+D98+E98</f>
        <v>6.6</v>
      </c>
      <c r="C98" s="20"/>
      <c r="D98" s="15"/>
      <c r="E98" s="20">
        <v>6.6</v>
      </c>
    </row>
    <row r="99" spans="1:5" ht="31.2" x14ac:dyDescent="0.3">
      <c r="A99" s="31" t="s">
        <v>82</v>
      </c>
      <c r="B99" s="16">
        <f t="shared" ref="B99" si="51">C99+D99+E99</f>
        <v>34.924800000000005</v>
      </c>
      <c r="C99" s="16">
        <f>C101+C102</f>
        <v>28.363700000000001</v>
      </c>
      <c r="D99" s="16">
        <f t="shared" ref="D99:E99" si="52">D101+D102</f>
        <v>4.6288999999999998</v>
      </c>
      <c r="E99" s="16">
        <f t="shared" si="52"/>
        <v>1.9321999999999999</v>
      </c>
    </row>
    <row r="100" spans="1:5" ht="15.6" x14ac:dyDescent="0.3">
      <c r="A100" s="25" t="s">
        <v>0</v>
      </c>
      <c r="B100" s="16"/>
      <c r="C100" s="16"/>
      <c r="D100" s="16"/>
      <c r="E100" s="16"/>
    </row>
    <row r="101" spans="1:5" ht="15.6" x14ac:dyDescent="0.3">
      <c r="A101" s="26" t="s">
        <v>22</v>
      </c>
      <c r="B101" s="16">
        <f t="shared" ref="B101:B103" si="53">C101+D101+E101</f>
        <v>34.149800000000006</v>
      </c>
      <c r="C101" s="16">
        <v>28.363700000000001</v>
      </c>
      <c r="D101" s="16">
        <v>4.6288999999999998</v>
      </c>
      <c r="E101" s="16">
        <v>1.1572</v>
      </c>
    </row>
    <row r="102" spans="1:5" ht="19.5" customHeight="1" x14ac:dyDescent="0.3">
      <c r="A102" s="26" t="s">
        <v>9</v>
      </c>
      <c r="B102" s="16">
        <f t="shared" si="53"/>
        <v>0.77500000000000002</v>
      </c>
      <c r="C102" s="8"/>
      <c r="D102" s="8"/>
      <c r="E102" s="16">
        <v>0.77500000000000002</v>
      </c>
    </row>
    <row r="103" spans="1:5" ht="48.6" customHeight="1" x14ac:dyDescent="0.3">
      <c r="A103" s="31" t="s">
        <v>69</v>
      </c>
      <c r="B103" s="16">
        <f t="shared" si="53"/>
        <v>36.049999999999997</v>
      </c>
      <c r="C103" s="16">
        <f>C105+C106</f>
        <v>29.0687</v>
      </c>
      <c r="D103" s="16">
        <f t="shared" ref="D103:E103" si="54">D105+D106</f>
        <v>4.7450000000000001</v>
      </c>
      <c r="E103" s="16">
        <f t="shared" si="54"/>
        <v>2.2363</v>
      </c>
    </row>
    <row r="104" spans="1:5" ht="15.6" x14ac:dyDescent="0.3">
      <c r="A104" s="25" t="s">
        <v>0</v>
      </c>
      <c r="B104" s="16"/>
      <c r="C104" s="16"/>
      <c r="D104" s="16"/>
      <c r="E104" s="16"/>
    </row>
    <row r="105" spans="1:5" ht="15.6" x14ac:dyDescent="0.3">
      <c r="A105" s="26" t="s">
        <v>22</v>
      </c>
      <c r="B105" s="16">
        <f t="shared" ref="B105:B106" si="55">C105+D105+E105</f>
        <v>35</v>
      </c>
      <c r="C105" s="16">
        <v>29.0687</v>
      </c>
      <c r="D105" s="16">
        <v>4.7450000000000001</v>
      </c>
      <c r="E105" s="16">
        <v>1.1862999999999999</v>
      </c>
    </row>
    <row r="106" spans="1:5" ht="20.25" customHeight="1" x14ac:dyDescent="0.3">
      <c r="A106" s="26" t="s">
        <v>9</v>
      </c>
      <c r="B106" s="16">
        <f t="shared" si="55"/>
        <v>1.05</v>
      </c>
      <c r="C106" s="8"/>
      <c r="D106" s="8"/>
      <c r="E106" s="16">
        <v>1.05</v>
      </c>
    </row>
    <row r="107" spans="1:5" ht="33.6" customHeight="1" x14ac:dyDescent="0.3">
      <c r="A107" s="4" t="s">
        <v>70</v>
      </c>
      <c r="B107" s="16">
        <f t="shared" ref="B107:B140" si="56">C107+D107+E107</f>
        <v>28.231300000000001</v>
      </c>
      <c r="C107" s="18">
        <f>C109+C110</f>
        <v>22.4513</v>
      </c>
      <c r="D107" s="18">
        <f t="shared" ref="D107:E107" si="57">D109+D110</f>
        <v>3.6640000000000001</v>
      </c>
      <c r="E107" s="18">
        <f t="shared" si="57"/>
        <v>2.1160000000000001</v>
      </c>
    </row>
    <row r="108" spans="1:5" ht="15.6" x14ac:dyDescent="0.3">
      <c r="A108" s="25" t="s">
        <v>0</v>
      </c>
      <c r="B108" s="16"/>
      <c r="C108" s="18"/>
      <c r="D108" s="15"/>
      <c r="E108" s="18"/>
    </row>
    <row r="109" spans="1:5" ht="15.6" x14ac:dyDescent="0.3">
      <c r="A109" s="33" t="s">
        <v>30</v>
      </c>
      <c r="B109" s="16">
        <f t="shared" ref="B109:B111" si="58">C109+D109+E109</f>
        <v>27.031300000000002</v>
      </c>
      <c r="C109" s="18">
        <v>22.4513</v>
      </c>
      <c r="D109" s="15">
        <v>3.6640000000000001</v>
      </c>
      <c r="E109" s="18">
        <v>0.91600000000000004</v>
      </c>
    </row>
    <row r="110" spans="1:5" ht="15.6" x14ac:dyDescent="0.3">
      <c r="A110" s="26" t="s">
        <v>9</v>
      </c>
      <c r="B110" s="16">
        <f t="shared" si="58"/>
        <v>1.2</v>
      </c>
      <c r="C110" s="17"/>
      <c r="D110" s="15"/>
      <c r="E110" s="17">
        <v>1.2</v>
      </c>
    </row>
    <row r="111" spans="1:5" ht="31.2" x14ac:dyDescent="0.3">
      <c r="A111" s="4" t="s">
        <v>71</v>
      </c>
      <c r="B111" s="16">
        <f t="shared" si="58"/>
        <v>5.6757999999999997</v>
      </c>
      <c r="C111" s="18">
        <f>C113+C114</f>
        <v>4.3963000000000001</v>
      </c>
      <c r="D111" s="18">
        <f t="shared" ref="D111:E111" si="59">D113+D114</f>
        <v>0.54359999999999997</v>
      </c>
      <c r="E111" s="18">
        <f t="shared" si="59"/>
        <v>0.7359</v>
      </c>
    </row>
    <row r="112" spans="1:5" ht="15.6" x14ac:dyDescent="0.3">
      <c r="A112" s="25" t="s">
        <v>0</v>
      </c>
      <c r="B112" s="16"/>
      <c r="C112" s="18"/>
      <c r="D112" s="15"/>
      <c r="E112" s="18"/>
    </row>
    <row r="113" spans="1:5" ht="15.6" x14ac:dyDescent="0.3">
      <c r="A113" s="33" t="s">
        <v>30</v>
      </c>
      <c r="B113" s="16">
        <f t="shared" ref="B113:B115" si="60">C113+D113+E113</f>
        <v>5.0758000000000001</v>
      </c>
      <c r="C113" s="18">
        <v>4.3963000000000001</v>
      </c>
      <c r="D113" s="15">
        <v>0.54359999999999997</v>
      </c>
      <c r="E113" s="18">
        <v>0.13589999999999999</v>
      </c>
    </row>
    <row r="114" spans="1:5" ht="15.6" x14ac:dyDescent="0.3">
      <c r="A114" s="26" t="s">
        <v>9</v>
      </c>
      <c r="B114" s="16">
        <f t="shared" si="60"/>
        <v>0.6</v>
      </c>
      <c r="C114" s="17"/>
      <c r="D114" s="15"/>
      <c r="E114" s="17">
        <v>0.6</v>
      </c>
    </row>
    <row r="115" spans="1:5" ht="46.8" x14ac:dyDescent="0.3">
      <c r="A115" s="4" t="s">
        <v>72</v>
      </c>
      <c r="B115" s="16">
        <f t="shared" si="60"/>
        <v>45.012700000000002</v>
      </c>
      <c r="C115" s="18">
        <f>C117+C118</f>
        <v>34.492699999999999</v>
      </c>
      <c r="D115" s="18">
        <f t="shared" ref="D115:E115" si="61">D117+D118</f>
        <v>5.6291000000000002</v>
      </c>
      <c r="E115" s="18">
        <f t="shared" si="61"/>
        <v>4.8909000000000002</v>
      </c>
    </row>
    <row r="116" spans="1:5" ht="15.6" x14ac:dyDescent="0.3">
      <c r="A116" s="25" t="s">
        <v>0</v>
      </c>
      <c r="B116" s="16"/>
      <c r="C116" s="18"/>
      <c r="D116" s="15"/>
      <c r="E116" s="18"/>
    </row>
    <row r="117" spans="1:5" ht="15.6" x14ac:dyDescent="0.3">
      <c r="A117" s="33" t="s">
        <v>30</v>
      </c>
      <c r="B117" s="16">
        <f t="shared" ref="B117:B119" si="62">C117+D117+E117</f>
        <v>41.5291</v>
      </c>
      <c r="C117" s="18">
        <v>34.492699999999999</v>
      </c>
      <c r="D117" s="15">
        <v>5.6291000000000002</v>
      </c>
      <c r="E117" s="18">
        <v>1.4073</v>
      </c>
    </row>
    <row r="118" spans="1:5" ht="15.6" x14ac:dyDescent="0.3">
      <c r="A118" s="26" t="s">
        <v>9</v>
      </c>
      <c r="B118" s="16">
        <f t="shared" si="62"/>
        <v>3.4836</v>
      </c>
      <c r="C118" s="17"/>
      <c r="D118" s="15"/>
      <c r="E118" s="17">
        <v>3.4836</v>
      </c>
    </row>
    <row r="119" spans="1:5" ht="54" customHeight="1" x14ac:dyDescent="0.3">
      <c r="A119" s="4" t="s">
        <v>73</v>
      </c>
      <c r="B119" s="16">
        <f t="shared" si="62"/>
        <v>70.990300000000005</v>
      </c>
      <c r="C119" s="18">
        <f>C121+C122</f>
        <v>57.242600000000003</v>
      </c>
      <c r="D119" s="18">
        <f t="shared" ref="D119:E119" si="63">D121+D122</f>
        <v>9.3439999999999994</v>
      </c>
      <c r="E119" s="18">
        <f t="shared" si="63"/>
        <v>4.4036999999999997</v>
      </c>
    </row>
    <row r="120" spans="1:5" ht="15.6" x14ac:dyDescent="0.3">
      <c r="A120" s="25" t="s">
        <v>0</v>
      </c>
      <c r="B120" s="16"/>
      <c r="C120" s="18"/>
      <c r="D120" s="15"/>
      <c r="E120" s="18"/>
    </row>
    <row r="121" spans="1:5" ht="15.6" x14ac:dyDescent="0.3">
      <c r="A121" s="33" t="s">
        <v>30</v>
      </c>
      <c r="B121" s="16">
        <f t="shared" ref="B121:B122" si="64">C121+D121+E121</f>
        <v>68.922600000000003</v>
      </c>
      <c r="C121" s="18">
        <v>57.242600000000003</v>
      </c>
      <c r="D121" s="15">
        <v>9.3439999999999994</v>
      </c>
      <c r="E121" s="18">
        <v>2.3359999999999999</v>
      </c>
    </row>
    <row r="122" spans="1:5" ht="19.5" customHeight="1" x14ac:dyDescent="0.3">
      <c r="A122" s="26" t="s">
        <v>9</v>
      </c>
      <c r="B122" s="16">
        <f t="shared" si="64"/>
        <v>2.0676999999999999</v>
      </c>
      <c r="C122" s="17"/>
      <c r="D122" s="15"/>
      <c r="E122" s="17">
        <v>2.0676999999999999</v>
      </c>
    </row>
    <row r="123" spans="1:5" ht="31.2" x14ac:dyDescent="0.3">
      <c r="A123" s="24" t="s">
        <v>19</v>
      </c>
      <c r="B123" s="8">
        <f>C123+D123+E123</f>
        <v>3.1599999999999997</v>
      </c>
      <c r="C123" s="32">
        <f>C124+C127</f>
        <v>0</v>
      </c>
      <c r="D123" s="32">
        <f t="shared" ref="D123:E123" si="65">D124+D127</f>
        <v>0</v>
      </c>
      <c r="E123" s="32">
        <f t="shared" si="65"/>
        <v>3.1599999999999997</v>
      </c>
    </row>
    <row r="124" spans="1:5" ht="31.2" x14ac:dyDescent="0.3">
      <c r="A124" s="38" t="s">
        <v>67</v>
      </c>
      <c r="B124" s="16">
        <f t="shared" ref="B124" si="66">C124+D124+E124</f>
        <v>0.15</v>
      </c>
      <c r="C124" s="20">
        <f>C126</f>
        <v>0</v>
      </c>
      <c r="D124" s="20">
        <f t="shared" ref="D124:E124" si="67">D126</f>
        <v>0</v>
      </c>
      <c r="E124" s="20">
        <f t="shared" si="67"/>
        <v>0.15</v>
      </c>
    </row>
    <row r="125" spans="1:5" ht="15.6" x14ac:dyDescent="0.3">
      <c r="A125" s="26" t="s">
        <v>0</v>
      </c>
      <c r="B125" s="16"/>
      <c r="C125" s="20"/>
      <c r="D125" s="15"/>
      <c r="E125" s="20"/>
    </row>
    <row r="126" spans="1:5" ht="15.6" x14ac:dyDescent="0.3">
      <c r="A126" s="26" t="s">
        <v>9</v>
      </c>
      <c r="B126" s="16">
        <f t="shared" ref="B126" si="68">C126+D126+E126</f>
        <v>0.15</v>
      </c>
      <c r="C126" s="20"/>
      <c r="D126" s="15"/>
      <c r="E126" s="20">
        <v>0.15</v>
      </c>
    </row>
    <row r="127" spans="1:5" ht="46.8" x14ac:dyDescent="0.3">
      <c r="A127" s="38" t="s">
        <v>68</v>
      </c>
      <c r="B127" s="16">
        <f t="shared" ref="B127:B129" si="69">C127+D127+E127</f>
        <v>3.01</v>
      </c>
      <c r="C127" s="20">
        <f>C129</f>
        <v>0</v>
      </c>
      <c r="D127" s="20">
        <f t="shared" ref="D127:E127" si="70">D129</f>
        <v>0</v>
      </c>
      <c r="E127" s="20">
        <f t="shared" si="70"/>
        <v>3.01</v>
      </c>
    </row>
    <row r="128" spans="1:5" ht="15.6" x14ac:dyDescent="0.3">
      <c r="A128" s="26" t="s">
        <v>0</v>
      </c>
      <c r="B128" s="16"/>
      <c r="C128" s="20"/>
      <c r="D128" s="15"/>
      <c r="E128" s="20"/>
    </row>
    <row r="129" spans="1:5" ht="15.6" x14ac:dyDescent="0.3">
      <c r="A129" s="26" t="s">
        <v>9</v>
      </c>
      <c r="B129" s="16">
        <f t="shared" si="69"/>
        <v>3.01</v>
      </c>
      <c r="C129" s="17"/>
      <c r="D129" s="15"/>
      <c r="E129" s="20">
        <v>3.01</v>
      </c>
    </row>
    <row r="130" spans="1:5" ht="15.6" x14ac:dyDescent="0.3">
      <c r="A130" s="29" t="s">
        <v>10</v>
      </c>
      <c r="B130" s="8">
        <f>C130+D130+E130</f>
        <v>7.9749999999999979</v>
      </c>
      <c r="C130" s="21">
        <f>C132</f>
        <v>0</v>
      </c>
      <c r="D130" s="21">
        <f t="shared" ref="D130:E130" si="71">D132</f>
        <v>0</v>
      </c>
      <c r="E130" s="21">
        <f t="shared" si="71"/>
        <v>7.9749999999999979</v>
      </c>
    </row>
    <row r="131" spans="1:5" ht="15.6" x14ac:dyDescent="0.3">
      <c r="A131" s="13" t="s">
        <v>1</v>
      </c>
      <c r="B131" s="8"/>
      <c r="C131" s="21"/>
      <c r="D131" s="21"/>
      <c r="E131" s="21"/>
    </row>
    <row r="132" spans="1:5" ht="31.2" x14ac:dyDescent="0.3">
      <c r="A132" s="24" t="s">
        <v>19</v>
      </c>
      <c r="B132" s="8">
        <f t="shared" ref="B132" si="72">C132+D132+E132</f>
        <v>7.9749999999999979</v>
      </c>
      <c r="C132" s="21">
        <f>C133+C137+C140+C143+C146+C149+C153+C156+C159+C162+C165+C168+C171</f>
        <v>0</v>
      </c>
      <c r="D132" s="21">
        <f t="shared" ref="D132:E132" si="73">D133+D137+D140+D143+D146+D149+D153+D156+D159+D162+D165+D168+D171</f>
        <v>0</v>
      </c>
      <c r="E132" s="21">
        <f t="shared" si="73"/>
        <v>7.9749999999999979</v>
      </c>
    </row>
    <row r="133" spans="1:5" ht="15.6" x14ac:dyDescent="0.3">
      <c r="A133" s="38" t="s">
        <v>23</v>
      </c>
      <c r="B133" s="16">
        <f t="shared" si="56"/>
        <v>5.4249999999999998</v>
      </c>
      <c r="C133" s="18">
        <f>C135+C136</f>
        <v>0</v>
      </c>
      <c r="D133" s="18">
        <f t="shared" ref="D133:E133" si="74">D135+D136</f>
        <v>0</v>
      </c>
      <c r="E133" s="18">
        <f t="shared" si="74"/>
        <v>5.4249999999999998</v>
      </c>
    </row>
    <row r="134" spans="1:5" ht="15.6" x14ac:dyDescent="0.3">
      <c r="A134" s="25" t="s">
        <v>0</v>
      </c>
      <c r="B134" s="16"/>
      <c r="C134" s="18"/>
      <c r="D134" s="15"/>
      <c r="E134" s="18"/>
    </row>
    <row r="135" spans="1:5" ht="15.6" x14ac:dyDescent="0.3">
      <c r="A135" s="26" t="s">
        <v>9</v>
      </c>
      <c r="B135" s="16">
        <f t="shared" si="56"/>
        <v>5.41</v>
      </c>
      <c r="C135" s="18"/>
      <c r="D135" s="15"/>
      <c r="E135" s="18">
        <v>5.41</v>
      </c>
    </row>
    <row r="136" spans="1:5" ht="15.6" x14ac:dyDescent="0.3">
      <c r="A136" s="30" t="s">
        <v>50</v>
      </c>
      <c r="B136" s="16">
        <f t="shared" si="56"/>
        <v>1.4999999999999999E-2</v>
      </c>
      <c r="C136" s="17"/>
      <c r="D136" s="15"/>
      <c r="E136" s="17">
        <v>1.4999999999999999E-2</v>
      </c>
    </row>
    <row r="137" spans="1:5" ht="46.8" x14ac:dyDescent="0.3">
      <c r="A137" s="38" t="s">
        <v>47</v>
      </c>
      <c r="B137" s="16">
        <f t="shared" si="56"/>
        <v>0.15</v>
      </c>
      <c r="C137" s="18">
        <f>C139</f>
        <v>0</v>
      </c>
      <c r="D137" s="18">
        <f t="shared" ref="D137:E137" si="75">D139</f>
        <v>0</v>
      </c>
      <c r="E137" s="18">
        <f t="shared" si="75"/>
        <v>0.15</v>
      </c>
    </row>
    <row r="138" spans="1:5" ht="18.600000000000001" customHeight="1" x14ac:dyDescent="0.3">
      <c r="A138" s="26" t="s">
        <v>0</v>
      </c>
      <c r="B138" s="16"/>
      <c r="C138" s="18"/>
      <c r="D138" s="15"/>
      <c r="E138" s="18"/>
    </row>
    <row r="139" spans="1:5" ht="18.600000000000001" customHeight="1" x14ac:dyDescent="0.3">
      <c r="A139" s="33" t="s">
        <v>30</v>
      </c>
      <c r="B139" s="16">
        <f t="shared" si="56"/>
        <v>0.15</v>
      </c>
      <c r="C139" s="18"/>
      <c r="D139" s="15"/>
      <c r="E139" s="18">
        <v>0.15</v>
      </c>
    </row>
    <row r="140" spans="1:5" ht="31.2" x14ac:dyDescent="0.3">
      <c r="A140" s="38" t="s">
        <v>48</v>
      </c>
      <c r="B140" s="16">
        <f t="shared" si="56"/>
        <v>0.1</v>
      </c>
      <c r="C140" s="18">
        <f>C142</f>
        <v>0</v>
      </c>
      <c r="D140" s="18">
        <f t="shared" ref="D140:E140" si="76">D142</f>
        <v>0</v>
      </c>
      <c r="E140" s="18">
        <f t="shared" si="76"/>
        <v>0.1</v>
      </c>
    </row>
    <row r="141" spans="1:5" ht="15.6" x14ac:dyDescent="0.3">
      <c r="A141" s="26" t="s">
        <v>0</v>
      </c>
      <c r="B141" s="16"/>
      <c r="C141" s="18"/>
      <c r="D141" s="15"/>
      <c r="E141" s="18"/>
    </row>
    <row r="142" spans="1:5" ht="15.6" x14ac:dyDescent="0.3">
      <c r="A142" s="33" t="s">
        <v>30</v>
      </c>
      <c r="B142" s="16">
        <f t="shared" ref="B142:B143" si="77">C142+D142+E142</f>
        <v>0.1</v>
      </c>
      <c r="C142" s="18"/>
      <c r="D142" s="15"/>
      <c r="E142" s="18">
        <v>0.1</v>
      </c>
    </row>
    <row r="143" spans="1:5" ht="31.2" x14ac:dyDescent="0.3">
      <c r="A143" s="38" t="s">
        <v>40</v>
      </c>
      <c r="B143" s="16">
        <f t="shared" si="77"/>
        <v>0.1</v>
      </c>
      <c r="C143" s="18">
        <f>C145</f>
        <v>0</v>
      </c>
      <c r="D143" s="18">
        <f t="shared" ref="D143:E143" si="78">D145</f>
        <v>0</v>
      </c>
      <c r="E143" s="18">
        <f t="shared" si="78"/>
        <v>0.1</v>
      </c>
    </row>
    <row r="144" spans="1:5" ht="19.2" customHeight="1" x14ac:dyDescent="0.3">
      <c r="A144" s="26" t="s">
        <v>0</v>
      </c>
      <c r="B144" s="16"/>
      <c r="C144" s="18"/>
      <c r="D144" s="15"/>
      <c r="E144" s="18"/>
    </row>
    <row r="145" spans="1:5" ht="19.2" customHeight="1" x14ac:dyDescent="0.3">
      <c r="A145" s="33" t="s">
        <v>30</v>
      </c>
      <c r="B145" s="16">
        <f t="shared" ref="B145:B146" si="79">C145+D145+E145</f>
        <v>0.1</v>
      </c>
      <c r="C145" s="18"/>
      <c r="D145" s="15"/>
      <c r="E145" s="18">
        <v>0.1</v>
      </c>
    </row>
    <row r="146" spans="1:5" ht="46.8" x14ac:dyDescent="0.3">
      <c r="A146" s="38" t="s">
        <v>46</v>
      </c>
      <c r="B146" s="16">
        <f t="shared" si="79"/>
        <v>0.1</v>
      </c>
      <c r="C146" s="18">
        <f>C148</f>
        <v>0</v>
      </c>
      <c r="D146" s="18">
        <f t="shared" ref="D146:E146" si="80">D148</f>
        <v>0</v>
      </c>
      <c r="E146" s="18">
        <f t="shared" si="80"/>
        <v>0.1</v>
      </c>
    </row>
    <row r="147" spans="1:5" ht="15.6" x14ac:dyDescent="0.3">
      <c r="A147" s="26" t="s">
        <v>0</v>
      </c>
      <c r="B147" s="16"/>
      <c r="C147" s="18"/>
      <c r="D147" s="15"/>
      <c r="E147" s="18"/>
    </row>
    <row r="148" spans="1:5" ht="15.6" x14ac:dyDescent="0.3">
      <c r="A148" s="33" t="s">
        <v>30</v>
      </c>
      <c r="B148" s="16">
        <f t="shared" ref="B148" si="81">C148+D148+E148</f>
        <v>0.1</v>
      </c>
      <c r="C148" s="18"/>
      <c r="D148" s="15"/>
      <c r="E148" s="18">
        <v>0.1</v>
      </c>
    </row>
    <row r="149" spans="1:5" ht="15.6" x14ac:dyDescent="0.3">
      <c r="A149" s="39" t="s">
        <v>41</v>
      </c>
      <c r="B149" s="16">
        <f t="shared" ref="B149" si="82">C149+D149+E149</f>
        <v>1.05</v>
      </c>
      <c r="C149" s="18">
        <f>C151+C152</f>
        <v>0</v>
      </c>
      <c r="D149" s="18">
        <f t="shared" ref="D149:E149" si="83">D151+D152</f>
        <v>0</v>
      </c>
      <c r="E149" s="18">
        <f t="shared" si="83"/>
        <v>1.05</v>
      </c>
    </row>
    <row r="150" spans="1:5" ht="15.6" x14ac:dyDescent="0.3">
      <c r="A150" s="26" t="s">
        <v>0</v>
      </c>
      <c r="B150" s="16"/>
      <c r="C150" s="18"/>
      <c r="D150" s="15"/>
      <c r="E150" s="18"/>
    </row>
    <row r="151" spans="1:5" ht="15.6" x14ac:dyDescent="0.3">
      <c r="A151" s="39" t="s">
        <v>9</v>
      </c>
      <c r="B151" s="16">
        <f t="shared" ref="B151:B152" si="84">C151+D151+E151</f>
        <v>1</v>
      </c>
      <c r="C151" s="18"/>
      <c r="D151" s="15"/>
      <c r="E151" s="18">
        <v>1</v>
      </c>
    </row>
    <row r="152" spans="1:5" ht="15.6" x14ac:dyDescent="0.3">
      <c r="A152" s="30" t="s">
        <v>50</v>
      </c>
      <c r="B152" s="16">
        <f t="shared" si="84"/>
        <v>0.05</v>
      </c>
      <c r="C152" s="17"/>
      <c r="D152" s="15"/>
      <c r="E152" s="17">
        <v>0.05</v>
      </c>
    </row>
    <row r="153" spans="1:5" ht="15.6" x14ac:dyDescent="0.3">
      <c r="A153" s="38" t="s">
        <v>53</v>
      </c>
      <c r="B153" s="16">
        <f t="shared" ref="B153" si="85">C153+D153+E153</f>
        <v>0.1</v>
      </c>
      <c r="C153" s="18">
        <f>C155</f>
        <v>0</v>
      </c>
      <c r="D153" s="18">
        <f t="shared" ref="D153:E153" si="86">D155</f>
        <v>0</v>
      </c>
      <c r="E153" s="18">
        <f t="shared" si="86"/>
        <v>0.1</v>
      </c>
    </row>
    <row r="154" spans="1:5" ht="15.6" x14ac:dyDescent="0.3">
      <c r="A154" s="26" t="s">
        <v>0</v>
      </c>
      <c r="B154" s="16"/>
      <c r="C154" s="18"/>
      <c r="D154" s="15"/>
      <c r="E154" s="18"/>
    </row>
    <row r="155" spans="1:5" ht="15.6" x14ac:dyDescent="0.3">
      <c r="A155" s="26" t="s">
        <v>22</v>
      </c>
      <c r="B155" s="16">
        <f t="shared" ref="B155:B156" si="87">C155+D155+E155</f>
        <v>0.1</v>
      </c>
      <c r="C155" s="18"/>
      <c r="D155" s="15"/>
      <c r="E155" s="18">
        <v>0.1</v>
      </c>
    </row>
    <row r="156" spans="1:5" ht="31.2" x14ac:dyDescent="0.3">
      <c r="A156" s="38" t="s">
        <v>54</v>
      </c>
      <c r="B156" s="16">
        <f t="shared" si="87"/>
        <v>0.1</v>
      </c>
      <c r="C156" s="18">
        <f>C158</f>
        <v>0</v>
      </c>
      <c r="D156" s="18">
        <f t="shared" ref="D156:E156" si="88">D158</f>
        <v>0</v>
      </c>
      <c r="E156" s="18">
        <f t="shared" si="88"/>
        <v>0.1</v>
      </c>
    </row>
    <row r="157" spans="1:5" ht="15.6" x14ac:dyDescent="0.3">
      <c r="A157" s="26" t="s">
        <v>0</v>
      </c>
      <c r="B157" s="16"/>
      <c r="C157" s="18"/>
      <c r="D157" s="15"/>
      <c r="E157" s="18"/>
    </row>
    <row r="158" spans="1:5" ht="15.6" x14ac:dyDescent="0.3">
      <c r="A158" s="26" t="s">
        <v>22</v>
      </c>
      <c r="B158" s="16">
        <f t="shared" ref="B158:B159" si="89">C158+D158+E158</f>
        <v>0.1</v>
      </c>
      <c r="C158" s="18"/>
      <c r="D158" s="15"/>
      <c r="E158" s="18">
        <v>0.1</v>
      </c>
    </row>
    <row r="159" spans="1:5" ht="15.6" x14ac:dyDescent="0.3">
      <c r="A159" s="38" t="s">
        <v>74</v>
      </c>
      <c r="B159" s="16">
        <f t="shared" si="89"/>
        <v>0.1</v>
      </c>
      <c r="C159" s="18">
        <f>C161</f>
        <v>0</v>
      </c>
      <c r="D159" s="18">
        <f t="shared" ref="D159:E159" si="90">D161</f>
        <v>0</v>
      </c>
      <c r="E159" s="18">
        <f t="shared" si="90"/>
        <v>0.1</v>
      </c>
    </row>
    <row r="160" spans="1:5" ht="15.6" x14ac:dyDescent="0.3">
      <c r="A160" s="26" t="s">
        <v>0</v>
      </c>
      <c r="B160" s="16"/>
      <c r="C160" s="18"/>
      <c r="D160" s="15"/>
      <c r="E160" s="18"/>
    </row>
    <row r="161" spans="1:5" ht="15.6" x14ac:dyDescent="0.3">
      <c r="A161" s="26" t="s">
        <v>22</v>
      </c>
      <c r="B161" s="16">
        <f t="shared" ref="B161:B162" si="91">C161+D161+E161</f>
        <v>0.1</v>
      </c>
      <c r="C161" s="18"/>
      <c r="D161" s="15"/>
      <c r="E161" s="18">
        <v>0.1</v>
      </c>
    </row>
    <row r="162" spans="1:5" ht="46.8" x14ac:dyDescent="0.3">
      <c r="A162" s="38" t="s">
        <v>75</v>
      </c>
      <c r="B162" s="16">
        <f t="shared" si="91"/>
        <v>0.15</v>
      </c>
      <c r="C162" s="18">
        <f>C164</f>
        <v>0</v>
      </c>
      <c r="D162" s="18">
        <f t="shared" ref="D162:E162" si="92">D164</f>
        <v>0</v>
      </c>
      <c r="E162" s="18">
        <f t="shared" si="92"/>
        <v>0.15</v>
      </c>
    </row>
    <row r="163" spans="1:5" ht="15.6" x14ac:dyDescent="0.3">
      <c r="A163" s="26" t="s">
        <v>0</v>
      </c>
      <c r="B163" s="16"/>
      <c r="C163" s="18"/>
      <c r="D163" s="15"/>
      <c r="E163" s="18"/>
    </row>
    <row r="164" spans="1:5" ht="15.6" x14ac:dyDescent="0.3">
      <c r="A164" s="26" t="s">
        <v>22</v>
      </c>
      <c r="B164" s="16">
        <f t="shared" ref="B164:B165" si="93">C164+D164+E164</f>
        <v>0.15</v>
      </c>
      <c r="C164" s="18"/>
      <c r="D164" s="15"/>
      <c r="E164" s="18">
        <v>0.15</v>
      </c>
    </row>
    <row r="165" spans="1:5" ht="31.2" x14ac:dyDescent="0.3">
      <c r="A165" s="38" t="s">
        <v>76</v>
      </c>
      <c r="B165" s="16">
        <f t="shared" si="93"/>
        <v>0.1</v>
      </c>
      <c r="C165" s="18">
        <f>C167</f>
        <v>0</v>
      </c>
      <c r="D165" s="18">
        <f t="shared" ref="D165:E165" si="94">D167</f>
        <v>0</v>
      </c>
      <c r="E165" s="18">
        <f t="shared" si="94"/>
        <v>0.1</v>
      </c>
    </row>
    <row r="166" spans="1:5" ht="15.6" x14ac:dyDescent="0.3">
      <c r="A166" s="26" t="s">
        <v>0</v>
      </c>
      <c r="B166" s="16"/>
      <c r="C166" s="18"/>
      <c r="D166" s="15"/>
      <c r="E166" s="18"/>
    </row>
    <row r="167" spans="1:5" ht="15.6" x14ac:dyDescent="0.3">
      <c r="A167" s="39" t="s">
        <v>9</v>
      </c>
      <c r="B167" s="16">
        <f t="shared" ref="B167:B168" si="95">C167+D167+E167</f>
        <v>0.1</v>
      </c>
      <c r="C167" s="18"/>
      <c r="D167" s="15"/>
      <c r="E167" s="18">
        <v>0.1</v>
      </c>
    </row>
    <row r="168" spans="1:5" ht="31.2" x14ac:dyDescent="0.3">
      <c r="A168" s="38" t="s">
        <v>77</v>
      </c>
      <c r="B168" s="16">
        <f t="shared" si="95"/>
        <v>0.4</v>
      </c>
      <c r="C168" s="18">
        <f>C170</f>
        <v>0</v>
      </c>
      <c r="D168" s="18">
        <f t="shared" ref="D168:E168" si="96">D170</f>
        <v>0</v>
      </c>
      <c r="E168" s="18">
        <f t="shared" si="96"/>
        <v>0.4</v>
      </c>
    </row>
    <row r="169" spans="1:5" ht="15.6" x14ac:dyDescent="0.3">
      <c r="A169" s="26" t="s">
        <v>0</v>
      </c>
      <c r="B169" s="16"/>
      <c r="C169" s="18"/>
      <c r="D169" s="15"/>
      <c r="E169" s="18"/>
    </row>
    <row r="170" spans="1:5" ht="15.6" x14ac:dyDescent="0.3">
      <c r="A170" s="39" t="s">
        <v>9</v>
      </c>
      <c r="B170" s="16">
        <f t="shared" ref="B170:B171" si="97">C170+D170+E170</f>
        <v>0.4</v>
      </c>
      <c r="C170" s="18"/>
      <c r="D170" s="15"/>
      <c r="E170" s="18">
        <v>0.4</v>
      </c>
    </row>
    <row r="171" spans="1:5" ht="15.6" x14ac:dyDescent="0.3">
      <c r="A171" s="38" t="s">
        <v>78</v>
      </c>
      <c r="B171" s="16">
        <f t="shared" si="97"/>
        <v>0.1</v>
      </c>
      <c r="C171" s="18">
        <f>C173</f>
        <v>0</v>
      </c>
      <c r="D171" s="18">
        <f t="shared" ref="D171:E171" si="98">D173</f>
        <v>0</v>
      </c>
      <c r="E171" s="18">
        <f t="shared" si="98"/>
        <v>0.1</v>
      </c>
    </row>
    <row r="172" spans="1:5" ht="15.6" x14ac:dyDescent="0.3">
      <c r="A172" s="26" t="s">
        <v>0</v>
      </c>
      <c r="B172" s="16"/>
      <c r="C172" s="18"/>
      <c r="D172" s="15"/>
      <c r="E172" s="18"/>
    </row>
    <row r="173" spans="1:5" ht="15.6" x14ac:dyDescent="0.3">
      <c r="A173" s="39" t="s">
        <v>9</v>
      </c>
      <c r="B173" s="16">
        <f t="shared" ref="B173" si="99">C173+D173+E173</f>
        <v>0.1</v>
      </c>
      <c r="C173" s="18"/>
      <c r="D173" s="15"/>
      <c r="E173" s="18">
        <v>0.1</v>
      </c>
    </row>
    <row r="174" spans="1:5" ht="15.6" x14ac:dyDescent="0.3">
      <c r="A174" s="24" t="s">
        <v>26</v>
      </c>
      <c r="B174" s="8">
        <f>C174+D174+E174</f>
        <v>228.16290000000001</v>
      </c>
      <c r="C174" s="21">
        <f>C176</f>
        <v>201.85290000000001</v>
      </c>
      <c r="D174" s="21">
        <f t="shared" ref="D174:E174" si="100">D176</f>
        <v>1.6311</v>
      </c>
      <c r="E174" s="21">
        <f t="shared" si="100"/>
        <v>24.678899999999999</v>
      </c>
    </row>
    <row r="175" spans="1:5" ht="15.6" x14ac:dyDescent="0.3">
      <c r="A175" s="4" t="s">
        <v>0</v>
      </c>
      <c r="B175" s="16"/>
      <c r="C175" s="18"/>
      <c r="D175" s="15"/>
      <c r="E175" s="18"/>
    </row>
    <row r="176" spans="1:5" ht="15.6" x14ac:dyDescent="0.3">
      <c r="A176" s="24" t="s">
        <v>11</v>
      </c>
      <c r="B176" s="8">
        <f>C176+D176+E176</f>
        <v>228.16290000000001</v>
      </c>
      <c r="C176" s="21">
        <f>C178</f>
        <v>201.85290000000001</v>
      </c>
      <c r="D176" s="21">
        <f t="shared" ref="D176:E176" si="101">D178</f>
        <v>1.6311</v>
      </c>
      <c r="E176" s="21">
        <f t="shared" si="101"/>
        <v>24.678899999999999</v>
      </c>
    </row>
    <row r="177" spans="1:5" ht="17.25" customHeight="1" x14ac:dyDescent="0.3">
      <c r="A177" s="25" t="s">
        <v>0</v>
      </c>
      <c r="B177" s="8"/>
      <c r="C177" s="21"/>
      <c r="D177" s="21"/>
      <c r="E177" s="21"/>
    </row>
    <row r="178" spans="1:5" ht="31.2" x14ac:dyDescent="0.3">
      <c r="A178" s="24" t="s">
        <v>19</v>
      </c>
      <c r="B178" s="8">
        <f t="shared" ref="B178:B188" si="102">C178+D178+E178</f>
        <v>228.16290000000001</v>
      </c>
      <c r="C178" s="21">
        <f>C179+C182+C185+C188+C191+C194+C197+C200+C203+C206</f>
        <v>201.85290000000001</v>
      </c>
      <c r="D178" s="21">
        <f>D179+D182+D185+D188+D191+D194+D197+D200+D203+D206</f>
        <v>1.6311</v>
      </c>
      <c r="E178" s="21">
        <f>E179+E182+E185+E188+E191+E194+E197+E200+E203+E206</f>
        <v>24.678899999999999</v>
      </c>
    </row>
    <row r="179" spans="1:5" ht="46.8" x14ac:dyDescent="0.3">
      <c r="A179" s="30" t="s">
        <v>79</v>
      </c>
      <c r="B179" s="16">
        <f t="shared" ref="B179" si="103">C179+D179+E179</f>
        <v>203.89180000000002</v>
      </c>
      <c r="C179" s="18">
        <f>C181</f>
        <v>201.85290000000001</v>
      </c>
      <c r="D179" s="18">
        <f t="shared" ref="D179:E179" si="104">D181</f>
        <v>1.6311</v>
      </c>
      <c r="E179" s="18">
        <f t="shared" si="104"/>
        <v>0.4078</v>
      </c>
    </row>
    <row r="180" spans="1:5" ht="15.6" x14ac:dyDescent="0.3">
      <c r="A180" s="25" t="s">
        <v>0</v>
      </c>
      <c r="B180" s="16"/>
      <c r="C180" s="18"/>
      <c r="D180" s="15"/>
      <c r="E180" s="18"/>
    </row>
    <row r="181" spans="1:5" ht="15.6" x14ac:dyDescent="0.3">
      <c r="A181" s="26" t="s">
        <v>22</v>
      </c>
      <c r="B181" s="16">
        <f t="shared" ref="B181" si="105">C181+D181+E181</f>
        <v>203.89180000000002</v>
      </c>
      <c r="C181" s="18">
        <v>201.85290000000001</v>
      </c>
      <c r="D181" s="15">
        <v>1.6311</v>
      </c>
      <c r="E181" s="18">
        <v>0.4078</v>
      </c>
    </row>
    <row r="182" spans="1:5" ht="46.8" x14ac:dyDescent="0.3">
      <c r="A182" s="30" t="s">
        <v>55</v>
      </c>
      <c r="B182" s="16">
        <f t="shared" ref="B182" si="106">C182+D182+E182</f>
        <v>0.4481</v>
      </c>
      <c r="C182" s="18">
        <f>C184</f>
        <v>0</v>
      </c>
      <c r="D182" s="18">
        <f t="shared" ref="D182:E182" si="107">D184</f>
        <v>0</v>
      </c>
      <c r="E182" s="18">
        <f t="shared" si="107"/>
        <v>0.4481</v>
      </c>
    </row>
    <row r="183" spans="1:5" ht="15.6" x14ac:dyDescent="0.3">
      <c r="A183" s="25" t="s">
        <v>0</v>
      </c>
      <c r="B183" s="16"/>
      <c r="C183" s="18"/>
      <c r="D183" s="15"/>
      <c r="E183" s="18"/>
    </row>
    <row r="184" spans="1:5" ht="15.6" x14ac:dyDescent="0.3">
      <c r="A184" s="26" t="s">
        <v>56</v>
      </c>
      <c r="B184" s="16">
        <f t="shared" ref="B184:B185" si="108">C184+D184+E184</f>
        <v>0.4481</v>
      </c>
      <c r="C184" s="21"/>
      <c r="D184" s="21"/>
      <c r="E184" s="18">
        <v>0.4481</v>
      </c>
    </row>
    <row r="185" spans="1:5" ht="62.4" x14ac:dyDescent="0.3">
      <c r="A185" s="30" t="s">
        <v>44</v>
      </c>
      <c r="B185" s="16">
        <f t="shared" si="108"/>
        <v>9.0830000000000002</v>
      </c>
      <c r="C185" s="18">
        <f>C187</f>
        <v>0</v>
      </c>
      <c r="D185" s="18">
        <f t="shared" ref="D185:E185" si="109">D187</f>
        <v>0</v>
      </c>
      <c r="E185" s="18">
        <f t="shared" si="109"/>
        <v>9.0830000000000002</v>
      </c>
    </row>
    <row r="186" spans="1:5" ht="15.6" x14ac:dyDescent="0.3">
      <c r="A186" s="25" t="s">
        <v>0</v>
      </c>
      <c r="B186" s="16"/>
      <c r="C186" s="18"/>
      <c r="D186" s="15"/>
      <c r="E186" s="18"/>
    </row>
    <row r="187" spans="1:5" ht="15.6" x14ac:dyDescent="0.3">
      <c r="A187" s="26" t="s">
        <v>9</v>
      </c>
      <c r="B187" s="16">
        <f t="shared" ref="B187" si="110">C187+D187+E187</f>
        <v>9.0830000000000002</v>
      </c>
      <c r="C187" s="18"/>
      <c r="D187" s="15"/>
      <c r="E187" s="18">
        <v>9.0830000000000002</v>
      </c>
    </row>
    <row r="188" spans="1:5" ht="31.2" x14ac:dyDescent="0.3">
      <c r="A188" s="22" t="s">
        <v>42</v>
      </c>
      <c r="B188" s="16">
        <f t="shared" si="102"/>
        <v>4</v>
      </c>
      <c r="C188" s="18">
        <f>C190</f>
        <v>0</v>
      </c>
      <c r="D188" s="18">
        <f t="shared" ref="D188:E188" si="111">D190</f>
        <v>0</v>
      </c>
      <c r="E188" s="18">
        <f t="shared" si="111"/>
        <v>4</v>
      </c>
    </row>
    <row r="189" spans="1:5" ht="15.6" x14ac:dyDescent="0.3">
      <c r="A189" s="26" t="s">
        <v>0</v>
      </c>
      <c r="B189" s="16"/>
      <c r="C189" s="18"/>
      <c r="D189" s="15"/>
      <c r="E189" s="18"/>
    </row>
    <row r="190" spans="1:5" ht="15.6" x14ac:dyDescent="0.3">
      <c r="A190" s="26" t="s">
        <v>9</v>
      </c>
      <c r="B190" s="16">
        <f t="shared" ref="B190:B191" si="112">C190+D190+E190</f>
        <v>4</v>
      </c>
      <c r="C190" s="18"/>
      <c r="D190" s="15"/>
      <c r="E190" s="18">
        <v>4</v>
      </c>
    </row>
    <row r="191" spans="1:5" ht="31.2" x14ac:dyDescent="0.3">
      <c r="A191" s="28" t="s">
        <v>32</v>
      </c>
      <c r="B191" s="16">
        <f t="shared" si="112"/>
        <v>3.66</v>
      </c>
      <c r="C191" s="18">
        <f>C193</f>
        <v>0</v>
      </c>
      <c r="D191" s="18">
        <f t="shared" ref="D191:E191" si="113">D193</f>
        <v>0</v>
      </c>
      <c r="E191" s="18">
        <f t="shared" si="113"/>
        <v>3.66</v>
      </c>
    </row>
    <row r="192" spans="1:5" ht="15.6" x14ac:dyDescent="0.3">
      <c r="A192" s="26" t="s">
        <v>0</v>
      </c>
      <c r="B192" s="16"/>
      <c r="C192" s="18"/>
      <c r="D192" s="15"/>
      <c r="E192" s="18"/>
    </row>
    <row r="193" spans="1:5" ht="15.6" x14ac:dyDescent="0.3">
      <c r="A193" s="26" t="s">
        <v>9</v>
      </c>
      <c r="B193" s="16">
        <f t="shared" ref="B193" si="114">C193+D193+E193</f>
        <v>3.66</v>
      </c>
      <c r="C193" s="18"/>
      <c r="D193" s="15"/>
      <c r="E193" s="18">
        <v>3.66</v>
      </c>
    </row>
    <row r="194" spans="1:5" ht="31.2" x14ac:dyDescent="0.3">
      <c r="A194" s="22" t="s">
        <v>57</v>
      </c>
      <c r="B194" s="16">
        <f t="shared" ref="B194" si="115">C194+D194+E194</f>
        <v>2.02</v>
      </c>
      <c r="C194" s="20">
        <f>C196</f>
        <v>0</v>
      </c>
      <c r="D194" s="20">
        <f t="shared" ref="D194:E194" si="116">D196</f>
        <v>0</v>
      </c>
      <c r="E194" s="20">
        <f t="shared" si="116"/>
        <v>2.02</v>
      </c>
    </row>
    <row r="195" spans="1:5" ht="15.6" x14ac:dyDescent="0.3">
      <c r="A195" s="26" t="s">
        <v>0</v>
      </c>
      <c r="B195" s="16"/>
      <c r="C195" s="20"/>
      <c r="D195" s="15"/>
      <c r="E195" s="20"/>
    </row>
    <row r="196" spans="1:5" ht="15.6" x14ac:dyDescent="0.3">
      <c r="A196" s="26" t="s">
        <v>9</v>
      </c>
      <c r="B196" s="16">
        <f t="shared" ref="B196:B197" si="117">C196+D196+E196</f>
        <v>2.02</v>
      </c>
      <c r="C196" s="20"/>
      <c r="D196" s="15"/>
      <c r="E196" s="20">
        <v>2.02</v>
      </c>
    </row>
    <row r="197" spans="1:5" ht="31.2" x14ac:dyDescent="0.3">
      <c r="A197" s="22" t="s">
        <v>58</v>
      </c>
      <c r="B197" s="16">
        <f t="shared" si="117"/>
        <v>0.15</v>
      </c>
      <c r="C197" s="20">
        <f>C199</f>
        <v>0</v>
      </c>
      <c r="D197" s="20">
        <f t="shared" ref="D197:E197" si="118">D199</f>
        <v>0</v>
      </c>
      <c r="E197" s="20">
        <f t="shared" si="118"/>
        <v>0.15</v>
      </c>
    </row>
    <row r="198" spans="1:5" ht="15.6" x14ac:dyDescent="0.3">
      <c r="A198" s="26" t="s">
        <v>0</v>
      </c>
      <c r="B198" s="16"/>
      <c r="C198" s="20"/>
      <c r="D198" s="15"/>
      <c r="E198" s="20"/>
    </row>
    <row r="199" spans="1:5" ht="15.6" x14ac:dyDescent="0.3">
      <c r="A199" s="26" t="s">
        <v>22</v>
      </c>
      <c r="B199" s="16">
        <f t="shared" ref="B199" si="119">C199+D199+E199</f>
        <v>0.15</v>
      </c>
      <c r="C199" s="20"/>
      <c r="D199" s="15"/>
      <c r="E199" s="20">
        <v>0.15</v>
      </c>
    </row>
    <row r="200" spans="1:5" ht="31.2" x14ac:dyDescent="0.3">
      <c r="A200" s="22" t="s">
        <v>59</v>
      </c>
      <c r="B200" s="16">
        <f t="shared" ref="B200" si="120">C200+D200+E200</f>
        <v>0.15</v>
      </c>
      <c r="C200" s="20">
        <f>C202</f>
        <v>0</v>
      </c>
      <c r="D200" s="20">
        <f t="shared" ref="D200:E200" si="121">D202</f>
        <v>0</v>
      </c>
      <c r="E200" s="20">
        <f t="shared" si="121"/>
        <v>0.15</v>
      </c>
    </row>
    <row r="201" spans="1:5" ht="15.6" x14ac:dyDescent="0.3">
      <c r="A201" s="26" t="s">
        <v>0</v>
      </c>
      <c r="B201" s="16"/>
      <c r="C201" s="20"/>
      <c r="D201" s="15"/>
      <c r="E201" s="20"/>
    </row>
    <row r="202" spans="1:5" ht="15.6" x14ac:dyDescent="0.3">
      <c r="A202" s="26" t="s">
        <v>22</v>
      </c>
      <c r="B202" s="16">
        <f t="shared" ref="B202" si="122">C202+D202+E202</f>
        <v>0.15</v>
      </c>
      <c r="C202" s="20"/>
      <c r="D202" s="15"/>
      <c r="E202" s="20">
        <v>0.15</v>
      </c>
    </row>
    <row r="203" spans="1:5" ht="31.2" x14ac:dyDescent="0.3">
      <c r="A203" s="22" t="s">
        <v>60</v>
      </c>
      <c r="B203" s="16">
        <f t="shared" ref="B203" si="123">C203+D203+E203</f>
        <v>2.25</v>
      </c>
      <c r="C203" s="20">
        <f>C205</f>
        <v>0</v>
      </c>
      <c r="D203" s="20">
        <f t="shared" ref="D203:E203" si="124">D205</f>
        <v>0</v>
      </c>
      <c r="E203" s="20">
        <f t="shared" si="124"/>
        <v>2.25</v>
      </c>
    </row>
    <row r="204" spans="1:5" ht="15.6" x14ac:dyDescent="0.3">
      <c r="A204" s="26" t="s">
        <v>0</v>
      </c>
      <c r="B204" s="16"/>
      <c r="C204" s="20"/>
      <c r="D204" s="15"/>
      <c r="E204" s="20"/>
    </row>
    <row r="205" spans="1:5" ht="15.6" x14ac:dyDescent="0.3">
      <c r="A205" s="26" t="s">
        <v>9</v>
      </c>
      <c r="B205" s="16">
        <f t="shared" ref="B205:B206" si="125">C205+D205+E205</f>
        <v>2.25</v>
      </c>
      <c r="C205" s="20"/>
      <c r="D205" s="15"/>
      <c r="E205" s="20">
        <v>2.25</v>
      </c>
    </row>
    <row r="206" spans="1:5" ht="31.2" x14ac:dyDescent="0.3">
      <c r="A206" s="22" t="s">
        <v>61</v>
      </c>
      <c r="B206" s="16">
        <f t="shared" si="125"/>
        <v>2.5099999999999998</v>
      </c>
      <c r="C206" s="20">
        <f>C208</f>
        <v>0</v>
      </c>
      <c r="D206" s="20">
        <f t="shared" ref="D206:E206" si="126">D208</f>
        <v>0</v>
      </c>
      <c r="E206" s="20">
        <f t="shared" si="126"/>
        <v>2.5099999999999998</v>
      </c>
    </row>
    <row r="207" spans="1:5" ht="15.6" x14ac:dyDescent="0.3">
      <c r="A207" s="26" t="s">
        <v>0</v>
      </c>
      <c r="B207" s="16"/>
      <c r="C207" s="20"/>
      <c r="D207" s="15"/>
      <c r="E207" s="20"/>
    </row>
    <row r="208" spans="1:5" ht="15.6" x14ac:dyDescent="0.3">
      <c r="A208" s="26" t="s">
        <v>9</v>
      </c>
      <c r="B208" s="16">
        <f t="shared" ref="B208" si="127">C208+D208+E208</f>
        <v>2.5099999999999998</v>
      </c>
      <c r="C208" s="20"/>
      <c r="D208" s="15"/>
      <c r="E208" s="20">
        <v>2.5099999999999998</v>
      </c>
    </row>
    <row r="209" spans="1:5" ht="15.6" x14ac:dyDescent="0.3">
      <c r="A209" s="7" t="s">
        <v>27</v>
      </c>
      <c r="B209" s="8">
        <f>C209+D209+E209</f>
        <v>621.2835</v>
      </c>
      <c r="C209" s="8">
        <f>C211</f>
        <v>514.54399999999998</v>
      </c>
      <c r="D209" s="8">
        <f t="shared" ref="D209:E209" si="128">D211</f>
        <v>84.2</v>
      </c>
      <c r="E209" s="8">
        <f t="shared" si="128"/>
        <v>22.5395</v>
      </c>
    </row>
    <row r="210" spans="1:5" ht="15.6" x14ac:dyDescent="0.3">
      <c r="A210" s="4" t="s">
        <v>0</v>
      </c>
      <c r="B210" s="16"/>
      <c r="C210" s="14"/>
      <c r="D210" s="15"/>
      <c r="E210" s="14"/>
    </row>
    <row r="211" spans="1:5" ht="15.6" x14ac:dyDescent="0.3">
      <c r="A211" s="7" t="s">
        <v>5</v>
      </c>
      <c r="B211" s="8">
        <f>C211+D211+E211</f>
        <v>621.2835</v>
      </c>
      <c r="C211" s="8">
        <f>C213</f>
        <v>514.54399999999998</v>
      </c>
      <c r="D211" s="8">
        <f t="shared" ref="D211:E211" si="129">D213</f>
        <v>84.2</v>
      </c>
      <c r="E211" s="8">
        <f t="shared" si="129"/>
        <v>22.5395</v>
      </c>
    </row>
    <row r="212" spans="1:5" ht="17.399999999999999" customHeight="1" x14ac:dyDescent="0.3">
      <c r="A212" s="13" t="s">
        <v>1</v>
      </c>
      <c r="B212" s="8"/>
      <c r="C212" s="8"/>
      <c r="D212" s="8"/>
      <c r="E212" s="8"/>
    </row>
    <row r="213" spans="1:5" ht="17.399999999999999" customHeight="1" x14ac:dyDescent="0.3">
      <c r="A213" s="24" t="s">
        <v>20</v>
      </c>
      <c r="B213" s="8">
        <f>C213+D213+E213</f>
        <v>621.2835</v>
      </c>
      <c r="C213" s="8">
        <f>C214</f>
        <v>514.54399999999998</v>
      </c>
      <c r="D213" s="8">
        <f t="shared" ref="D213:E213" si="130">D214</f>
        <v>84.2</v>
      </c>
      <c r="E213" s="8">
        <f t="shared" si="130"/>
        <v>22.5395</v>
      </c>
    </row>
    <row r="214" spans="1:5" ht="31.2" x14ac:dyDescent="0.3">
      <c r="A214" s="22" t="s">
        <v>12</v>
      </c>
      <c r="B214" s="16">
        <f>C214+D214+E214</f>
        <v>621.2835</v>
      </c>
      <c r="C214" s="18">
        <f>C216+C217</f>
        <v>514.54399999999998</v>
      </c>
      <c r="D214" s="18">
        <f t="shared" ref="D214:E214" si="131">D216+D217</f>
        <v>84.2</v>
      </c>
      <c r="E214" s="18">
        <f t="shared" si="131"/>
        <v>22.5395</v>
      </c>
    </row>
    <row r="215" spans="1:5" ht="15.6" x14ac:dyDescent="0.3">
      <c r="A215" s="25" t="s">
        <v>0</v>
      </c>
      <c r="B215" s="16"/>
      <c r="C215" s="18"/>
      <c r="D215" s="15"/>
      <c r="E215" s="18"/>
    </row>
    <row r="216" spans="1:5" ht="15.6" x14ac:dyDescent="0.3">
      <c r="A216" s="26" t="s">
        <v>22</v>
      </c>
      <c r="B216" s="16">
        <f>C216+D216+E216</f>
        <v>619.7835</v>
      </c>
      <c r="C216" s="18">
        <v>514.54399999999998</v>
      </c>
      <c r="D216" s="15">
        <v>84.2</v>
      </c>
      <c r="E216" s="18">
        <v>21.0395</v>
      </c>
    </row>
    <row r="217" spans="1:5" ht="15.6" x14ac:dyDescent="0.3">
      <c r="A217" s="26" t="s">
        <v>9</v>
      </c>
      <c r="B217" s="16">
        <f>C217+D217+E217</f>
        <v>1.5</v>
      </c>
      <c r="C217" s="18"/>
      <c r="D217" s="15"/>
      <c r="E217" s="18">
        <v>1.5</v>
      </c>
    </row>
    <row r="218" spans="1:5" ht="15.6" x14ac:dyDescent="0.3">
      <c r="A218" s="42" t="s">
        <v>6</v>
      </c>
      <c r="B218" s="43">
        <f>B9+B86+B174+B209</f>
        <v>2463.1633999999999</v>
      </c>
      <c r="C218" s="43">
        <f>C9+C86+C174+C209</f>
        <v>1422.6010000000001</v>
      </c>
      <c r="D218" s="43">
        <f>D9+D86+D174+D209</f>
        <v>757.29480000000001</v>
      </c>
      <c r="E218" s="43">
        <f>E9+E86+E174+E209</f>
        <v>283.26759999999996</v>
      </c>
    </row>
    <row r="219" spans="1:5" ht="15.6" x14ac:dyDescent="0.3">
      <c r="A219" s="44"/>
      <c r="B219" s="45"/>
      <c r="C219" s="45"/>
      <c r="D219" s="45"/>
      <c r="E219" s="46" t="s">
        <v>36</v>
      </c>
    </row>
    <row r="220" spans="1:5" x14ac:dyDescent="0.3">
      <c r="E220" s="1"/>
    </row>
    <row r="221" spans="1:5" x14ac:dyDescent="0.3">
      <c r="E221" s="1"/>
    </row>
  </sheetData>
  <mergeCells count="7">
    <mergeCell ref="A5:A7"/>
    <mergeCell ref="B5:E5"/>
    <mergeCell ref="B6:B7"/>
    <mergeCell ref="C6:E6"/>
    <mergeCell ref="A2:E2"/>
    <mergeCell ref="A3:D3"/>
    <mergeCell ref="D4:E4"/>
  </mergeCells>
  <pageMargins left="1.1811023622047245" right="0.39370078740157483" top="0.39370078740157483" bottom="0.3937007874015748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2022-01-20T08:11:04Z</dcterms:modified>
</cp:coreProperties>
</file>