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128" windowWidth="7512" windowHeight="5640"/>
  </bookViews>
  <sheets>
    <sheet name="на 01.02.2022г. (тыс.руб)" sheetId="294" r:id="rId1"/>
  </sheets>
  <definedNames>
    <definedName name="_xlnm.Print_Titles" localSheetId="0">'на 01.02.2022г. (тыс.руб)'!$5:$8</definedName>
    <definedName name="_xlnm.Print_Area" localSheetId="0">'на 01.02.2022г. (тыс.руб)'!$A$1:$K$76</definedName>
  </definedNames>
  <calcPr calcId="145621"/>
</workbook>
</file>

<file path=xl/calcChain.xml><?xml version="1.0" encoding="utf-8"?>
<calcChain xmlns="http://schemas.openxmlformats.org/spreadsheetml/2006/main">
  <c r="F70" i="294" l="1"/>
  <c r="G70" i="294"/>
  <c r="H70" i="294"/>
  <c r="I70" i="294"/>
  <c r="J70" i="294"/>
  <c r="I56" i="294"/>
  <c r="J56" i="294"/>
  <c r="H56" i="294"/>
  <c r="E56" i="294"/>
  <c r="F56" i="294"/>
  <c r="D56" i="294"/>
  <c r="C66" i="294"/>
  <c r="C65" i="294"/>
  <c r="C64" i="294"/>
  <c r="C63" i="294"/>
  <c r="I41" i="294"/>
  <c r="J41" i="294"/>
  <c r="H41" i="294"/>
  <c r="E41" i="294"/>
  <c r="F41" i="294"/>
  <c r="D41" i="294"/>
  <c r="C54" i="294"/>
  <c r="I31" i="294"/>
  <c r="J31" i="294"/>
  <c r="H31" i="294"/>
  <c r="E31" i="294"/>
  <c r="F31" i="294"/>
  <c r="D31" i="294"/>
  <c r="I28" i="294"/>
  <c r="J28" i="294"/>
  <c r="H28" i="294"/>
  <c r="E28" i="294"/>
  <c r="F28" i="294"/>
  <c r="D28" i="294"/>
  <c r="I10" i="294"/>
  <c r="J10" i="294"/>
  <c r="H10" i="294"/>
  <c r="E10" i="294"/>
  <c r="F10" i="294"/>
  <c r="D10" i="294"/>
  <c r="G48" i="294" l="1"/>
  <c r="C48" i="294"/>
  <c r="K48" i="294" l="1"/>
  <c r="G20" i="294" l="1"/>
  <c r="G34" i="294" l="1"/>
  <c r="C34" i="294"/>
  <c r="G62" i="294"/>
  <c r="C62" i="294"/>
  <c r="G61" i="294"/>
  <c r="C61" i="294"/>
  <c r="G57" i="294"/>
  <c r="C57" i="294"/>
  <c r="G51" i="294"/>
  <c r="C51" i="294"/>
  <c r="G50" i="294"/>
  <c r="C50" i="294"/>
  <c r="G43" i="294"/>
  <c r="C43" i="294"/>
  <c r="G37" i="294"/>
  <c r="C37" i="294"/>
  <c r="G30" i="294"/>
  <c r="G29" i="294"/>
  <c r="G23" i="294"/>
  <c r="C23" i="294"/>
  <c r="G22" i="294"/>
  <c r="C22" i="294"/>
  <c r="G17" i="294"/>
  <c r="C17" i="294"/>
  <c r="G16" i="294"/>
  <c r="C16" i="294"/>
  <c r="K16" i="294" l="1"/>
  <c r="K34" i="294"/>
  <c r="K43" i="294"/>
  <c r="K61" i="294"/>
  <c r="K51" i="294"/>
  <c r="G10" i="294"/>
  <c r="K62" i="294"/>
  <c r="K57" i="294"/>
  <c r="K50" i="294"/>
  <c r="K37" i="294"/>
  <c r="K22" i="294"/>
  <c r="K23" i="294"/>
  <c r="K17" i="294"/>
  <c r="G35" i="294"/>
  <c r="C35" i="294"/>
  <c r="G21" i="294"/>
  <c r="C21" i="294"/>
  <c r="C20" i="294"/>
  <c r="G19" i="294"/>
  <c r="C19" i="294"/>
  <c r="K35" i="294" l="1"/>
  <c r="K20" i="294"/>
  <c r="K19" i="294"/>
  <c r="K21" i="294"/>
  <c r="G69" i="294" l="1"/>
  <c r="C69" i="294"/>
  <c r="J68" i="294"/>
  <c r="J67" i="294" s="1"/>
  <c r="I68" i="294"/>
  <c r="I67" i="294" s="1"/>
  <c r="H68" i="294"/>
  <c r="H67" i="294" s="1"/>
  <c r="F68" i="294"/>
  <c r="F67" i="294" s="1"/>
  <c r="E68" i="294"/>
  <c r="E67" i="294" s="1"/>
  <c r="E70" i="294" s="1"/>
  <c r="D68" i="294"/>
  <c r="D67" i="294" s="1"/>
  <c r="G53" i="294"/>
  <c r="C53" i="294"/>
  <c r="G52" i="294"/>
  <c r="C52" i="294"/>
  <c r="G49" i="294"/>
  <c r="C49" i="294"/>
  <c r="G47" i="294"/>
  <c r="C47" i="294"/>
  <c r="G46" i="294"/>
  <c r="C46" i="294"/>
  <c r="G45" i="294"/>
  <c r="C45" i="294"/>
  <c r="C30" i="294"/>
  <c r="K30" i="294" s="1"/>
  <c r="C29" i="294"/>
  <c r="K29" i="294" s="1"/>
  <c r="K69" i="294" l="1"/>
  <c r="C68" i="294"/>
  <c r="C67" i="294" s="1"/>
  <c r="G68" i="294"/>
  <c r="K52" i="294"/>
  <c r="K45" i="294"/>
  <c r="G41" i="294"/>
  <c r="C28" i="294"/>
  <c r="K46" i="294"/>
  <c r="G28" i="294"/>
  <c r="K47" i="294"/>
  <c r="K49" i="294"/>
  <c r="K53" i="294"/>
  <c r="K68" i="294" l="1"/>
  <c r="K28" i="294"/>
  <c r="I24" i="294" l="1"/>
  <c r="J24" i="294"/>
  <c r="H24" i="294"/>
  <c r="I27" i="294" l="1"/>
  <c r="J27" i="294"/>
  <c r="H27" i="294"/>
  <c r="E27" i="294"/>
  <c r="F27" i="294"/>
  <c r="D27" i="294"/>
  <c r="G25" i="294" l="1"/>
  <c r="C40" i="294" l="1"/>
  <c r="C39" i="294"/>
  <c r="G38" i="294"/>
  <c r="C38" i="294"/>
  <c r="G36" i="294"/>
  <c r="C36" i="294"/>
  <c r="C18" i="294"/>
  <c r="G18" i="294"/>
  <c r="G67" i="294" l="1"/>
  <c r="K38" i="294"/>
  <c r="K36" i="294"/>
  <c r="K18" i="294"/>
  <c r="G13" i="294"/>
  <c r="C13" i="294"/>
  <c r="K13" i="294" l="1"/>
  <c r="G60" i="294"/>
  <c r="C60" i="294"/>
  <c r="G59" i="294"/>
  <c r="C59" i="294"/>
  <c r="G58" i="294"/>
  <c r="C58" i="294"/>
  <c r="I55" i="294"/>
  <c r="F55" i="294"/>
  <c r="E55" i="294"/>
  <c r="G44" i="294"/>
  <c r="C44" i="294"/>
  <c r="G42" i="294"/>
  <c r="C42" i="294"/>
  <c r="G33" i="294"/>
  <c r="C33" i="294"/>
  <c r="G32" i="294"/>
  <c r="C32" i="294"/>
  <c r="G26" i="294"/>
  <c r="C26" i="294"/>
  <c r="C25" i="294"/>
  <c r="J9" i="294"/>
  <c r="I9" i="294"/>
  <c r="F24" i="294"/>
  <c r="E24" i="294"/>
  <c r="E9" i="294" s="1"/>
  <c r="D24" i="294"/>
  <c r="G15" i="294"/>
  <c r="C15" i="294"/>
  <c r="G14" i="294"/>
  <c r="C14" i="294"/>
  <c r="G12" i="294"/>
  <c r="C12" i="294"/>
  <c r="G11" i="294"/>
  <c r="C11" i="294"/>
  <c r="K14" i="294" l="1"/>
  <c r="K15" i="294"/>
  <c r="K60" i="294"/>
  <c r="J55" i="294"/>
  <c r="G40" i="294" s="1"/>
  <c r="K40" i="294" s="1"/>
  <c r="G56" i="294"/>
  <c r="G55" i="294" s="1"/>
  <c r="K32" i="294"/>
  <c r="K33" i="294"/>
  <c r="K42" i="294"/>
  <c r="K58" i="294"/>
  <c r="K44" i="294"/>
  <c r="G24" i="294"/>
  <c r="C24" i="294"/>
  <c r="C41" i="294"/>
  <c r="C56" i="294"/>
  <c r="C55" i="294" s="1"/>
  <c r="F9" i="294"/>
  <c r="C31" i="294"/>
  <c r="D55" i="294"/>
  <c r="H55" i="294"/>
  <c r="K59" i="294"/>
  <c r="K12" i="294"/>
  <c r="K25" i="294"/>
  <c r="K11" i="294"/>
  <c r="K26" i="294"/>
  <c r="C10" i="294"/>
  <c r="D9" i="294"/>
  <c r="D70" i="294" s="1"/>
  <c r="H9" i="294"/>
  <c r="C27" i="294" l="1"/>
  <c r="G39" i="294"/>
  <c r="K39" i="294" s="1"/>
  <c r="K41" i="294"/>
  <c r="G31" i="294"/>
  <c r="G27" i="294" s="1"/>
  <c r="K55" i="294"/>
  <c r="K56" i="294"/>
  <c r="G9" i="294"/>
  <c r="K24" i="294"/>
  <c r="C9" i="294"/>
  <c r="C70" i="294" s="1"/>
  <c r="K10" i="294"/>
  <c r="K9" i="294" l="1"/>
  <c r="K67" i="294"/>
  <c r="K31" i="294"/>
  <c r="K27" i="294" l="1"/>
  <c r="K70" i="294"/>
</calcChain>
</file>

<file path=xl/sharedStrings.xml><?xml version="1.0" encoding="utf-8"?>
<sst xmlns="http://schemas.openxmlformats.org/spreadsheetml/2006/main" count="126" uniqueCount="79">
  <si>
    <t>Другие вопросы в области национальной экономики</t>
  </si>
  <si>
    <t>Всего</t>
  </si>
  <si>
    <t>в том числе</t>
  </si>
  <si>
    <t>ФБ</t>
  </si>
  <si>
    <t>РБ</t>
  </si>
  <si>
    <t>ГБ</t>
  </si>
  <si>
    <t>НАЦИОНАЛЬНАЯ ЭКОНОМИКА - ВСЕГО</t>
  </si>
  <si>
    <t>ОБРАЗОВАНИЕ - ВСЕГО</t>
  </si>
  <si>
    <t>Наименование расходов</t>
  </si>
  <si>
    <t>Информация</t>
  </si>
  <si>
    <t>Главные распорядители и получатели средств бюджета</t>
  </si>
  <si>
    <t>Дорожное хозяйство (дорожные фонды)</t>
  </si>
  <si>
    <t>Общее образование</t>
  </si>
  <si>
    <t>У ЖКХ    ЭТи С</t>
  </si>
  <si>
    <t xml:space="preserve">% выполнения плана </t>
  </si>
  <si>
    <t>ЖИЛИЩНО - КОММУНАЛЬНОЕ ХОЗЯЙСТВО - ВСЕГО</t>
  </si>
  <si>
    <t>Коммунальное хозяйство</t>
  </si>
  <si>
    <t>ИТОГО ЗА ГОД ПО АДРЕСНОЙ                                         ИНВЕСТИЦИОННОЙ ПРОГРАММЕ</t>
  </si>
  <si>
    <t>(тыс.руб)</t>
  </si>
  <si>
    <t>Благоустройство</t>
  </si>
  <si>
    <t>ОХРАНА ОКРУЖАЮЩЕЙ СРЕДЫ</t>
  </si>
  <si>
    <t>Сбор, удаление отходов и очистка сточных вод</t>
  </si>
  <si>
    <t>Софинансирование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 (Создание комплекса обеспечивающей инфраструктуры туристско-рекреационного кластера "Чувашия - сердце Волги")</t>
  </si>
  <si>
    <t>Строительство снегоплавильной станции в городе Чебоксары</t>
  </si>
  <si>
    <t>Строительство общеобразовательной школы поз. 37 в мкр. 3 района "Садовый" г. Чебоксары Чувашской Республики</t>
  </si>
  <si>
    <t>Реконструкция автомобильной дороги по ул. Гражданская (от кольца по ул. Гражданская до ул. Социалистическая)</t>
  </si>
  <si>
    <t>Реконструкция автомобильной дороги по пр. И. Яковлева от Канашского шоссе до кольца пр. 9-ой Пятилетки г. Чебоксары. 4 этап.</t>
  </si>
  <si>
    <t>Строительство автомобильной дороги ул.1-ая Южная в г.Чебоксары</t>
  </si>
  <si>
    <t>Реконструкция Лапсарского проезда со строительством подъеза к д. 65 по Лапсарскому проезду в г. Чебоксары</t>
  </si>
  <si>
    <t>Жилищное хозяйство</t>
  </si>
  <si>
    <t>Строительство (приобретение) жилья для граждан по решению судов</t>
  </si>
  <si>
    <t>Строительство (приобретение) жилья для малоимущих граждан</t>
  </si>
  <si>
    <t>Строительство сетей наружного освещения в г. Чебоксары вдоль дома № 21 по ул. Энгельса к домам №№11,12,15,17,19 по ул. Николаева, включая дом № 22 по ул. Чапаева</t>
  </si>
  <si>
    <t>Строительство сетей наружного освещения на участке от д. № 136 А до д. № 130 В по ул. Тельмана</t>
  </si>
  <si>
    <t>Строительство наружного освещения на территории жилого дома по пр. 9-ой Пятилетки, 19/37</t>
  </si>
  <si>
    <t>Строительство ливневых очистных сооружений в районе Калининского микрорайона "Грязевская стрелка" г. Чебоксары в рамках реализации мероприятий по сокращению доли загрязненных сточных вод</t>
  </si>
  <si>
    <t>Строительство ливневых очистных сооружений в районе Марпосадского шоссе</t>
  </si>
  <si>
    <t>УАиГ</t>
  </si>
  <si>
    <t>У ЖКХ  ЭТиС</t>
  </si>
  <si>
    <t>У ЖКХ  ЭТиС,  УАиГ</t>
  </si>
  <si>
    <t>Строительство дороги N 2 в I очереди 7 микрорайона центральной части г. Чебоксары</t>
  </si>
  <si>
    <t>Реконструкция автомобильной дороги по Марпосадскому шоссе на участке от Хозяйственного проезда до кольцевой развязки на пересечении с Машиностроительным проездом г. Чебоксары (II этап)</t>
  </si>
  <si>
    <t>Строительство наружного освещения от дома №5 по ул. Кукшумская до дома №26 Б по ул. Хузангая и к дому №12 по пр. И. Яковлева, вдоль стадиона «Трактор»</t>
  </si>
  <si>
    <t>Строительство сетей наружного освещения в пос.Пролетарский</t>
  </si>
  <si>
    <t>Строительство сетей наружного освещения по ул.Крупская и ул.Кременского</t>
  </si>
  <si>
    <t xml:space="preserve">Строительство сооружений очистки дождевых стоков центральной части города Чебоксары в рамках реализации мероприятий по сокращению доли загрязненных сточных вод </t>
  </si>
  <si>
    <t>Строительство локальных очистных сооружений на водовыпуске в районе Октябрьского моста (№33)</t>
  </si>
  <si>
    <t>Строительство локальных очистных сооружений на водовыпуске в районе Ягодного пер. (№83)</t>
  </si>
  <si>
    <t>Строительство объектов инженерной инфраструктуры для земельных участков, предоставленных многодетным семьям для целей жилищного строительства</t>
  </si>
  <si>
    <t>Строительство наружного освещения в мкр.Соляное</t>
  </si>
  <si>
    <t>об исполнении инвестиционной программы г.Чебоксары на 01.02.2022 года</t>
  </si>
  <si>
    <t>План на 2022 год</t>
  </si>
  <si>
    <t>Кассовые расходы за январь 2022 года</t>
  </si>
  <si>
    <t>Строительство автодороги по ул.Ярмарочная</t>
  </si>
  <si>
    <t>Реконструкция моста по ул. Полевая</t>
  </si>
  <si>
    <t>Реконструкция моста по ул.Грибоедова</t>
  </si>
  <si>
    <t>Строительство автодороги по ул. Н.Рождественского от ул. Энгельса до ул. Гагарина</t>
  </si>
  <si>
    <t>Строительство дороги с пешеходным бульваром по ул. З. Яковлевой в III микрорайоне центральной части г. Чебоксары</t>
  </si>
  <si>
    <t>Строительство участка дороги № 2 (выезд на Ядринское шоссе) на перекрестке дорог № 2, 3, 4 в мкр. "Университетский 2"</t>
  </si>
  <si>
    <t>Реконструкция приюта для животных без владельцев на Марпосадском шоссе г. Чебоксары Чувашской Республики</t>
  </si>
  <si>
    <t>Строительство сетей ливневой канализации в I очереди  VII микрорайона центральной части города Чебоксары</t>
  </si>
  <si>
    <t xml:space="preserve">Строительство ливневых очистных сооружений в микрорайоне "Акварель", ограниченный жилыми домами по ул. Академика Королева, ул. Гражданская, ул. Дементьева в г. Чебоксары </t>
  </si>
  <si>
    <t>Строительство сетей водоснабжения в микрорайоне "Акварель", ограниченный жилыми домами по ул. Академика Королева, ул. Гражданская, ул. Дементьева в г. Чебоксары</t>
  </si>
  <si>
    <t>Строительство сетей ливневой канализации в микрорайоне «Олимп» по ул. З. Яковлевой, 58 г. Чебоксары</t>
  </si>
  <si>
    <t>Строительство сетей водоснабжения в микрорайоне 2А центральной части города Чебоксары "Грязевская стрелка", ограниченной улицами Гагарина, Ярмарочная, Пионерская, Калинина</t>
  </si>
  <si>
    <t>Строительство сетей ливневой канализации в микрорайоне 2А центральной части города Чебоксары "Грязевская стрелка", ограниченной улицами Гагарина, Ярмарочная, Пионерская, Калинина</t>
  </si>
  <si>
    <t>Строительство сетей ливневой канализации в комплексе с очистными сооружениями в микрорайоне "Байконур"</t>
  </si>
  <si>
    <t>Строительство отводящего коллектора водовыпуска №75 с подключением в сооружение очистки дождевых стоков центральной части г.Чебоксары</t>
  </si>
  <si>
    <t>Строительство сетей наружного освещения дворовых территорий домов №№8,10,10А по ул. Гагарина</t>
  </si>
  <si>
    <t>Строительство сетей наружного освещения  по ул. Прирельсовая, по ул. 1-й, 2-й, 3-й Якимовский овраг</t>
  </si>
  <si>
    <t>Строительство сетей наружного освещения  по ул. Брусничная</t>
  </si>
  <si>
    <t>Строительство  наружного освещения по ул.Солнечная г. Чебоксары</t>
  </si>
  <si>
    <t>Строительство наружного освещения г. Чебоксары (Этап 8. Строительство наружного освещения в дер. Чандрово г. Чебоксары по ул. Совхозная, ул. Спортивная, ул.Междуреченская)</t>
  </si>
  <si>
    <t xml:space="preserve">Строительство объекта "Внеплощадочные инженерные сети и сооружения жилого района "Новый город" в г. Чебоксары. Коллектор дождевой канализации с очистными сооружениями № 2" </t>
  </si>
  <si>
    <t>Строительство очистных сооружений ливневых стоков на р. Трусиха в парке «Лакреевский лес» с подключением существующего коллектора</t>
  </si>
  <si>
    <t>Строительство локальных очистных сооружений на водовыпуске в районе Гагаринского моста (№44)</t>
  </si>
  <si>
    <t>Строительство локальных очистных сооружений на водовыпуске в районе пр.Машиностроителей  (№21)</t>
  </si>
  <si>
    <t>Строительство локальных очистных сооружений на водовыпуске в районе ул.Гладкова (№64)</t>
  </si>
  <si>
    <t>Строительство объекта "Магистральные внутриквартальные дороги в микрорайоне 2А центральной части города Чебоксары "Грязевская стрелка", ограниченной улицами Гагарина, Ярмарочная, Пионерская, Калинина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</si>
</sst>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1" x14ac:knownFonts="1">
    <font>
      <sz val="10"/>
      <name val="Arial Cyr"/>
      <charset val="204"/>
    </font>
    <font>
      <sz val="16"/>
      <name val="Arial Cyr"/>
      <charset val="204"/>
    </font>
    <font>
      <b/>
      <sz val="12"/>
      <name val="Arial Cyr"/>
      <charset val="204"/>
    </font>
    <font>
      <sz val="14"/>
      <name val="Arial Cyr"/>
      <charset val="204"/>
    </font>
    <font>
      <sz val="18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20"/>
      <name val="Times New Roman"/>
      <family val="1"/>
      <charset val="204"/>
    </font>
    <font>
      <sz val="22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4"/>
      <name val="Times New Roman"/>
      <family val="1"/>
      <charset val="204"/>
    </font>
    <font>
      <sz val="24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0" fillId="0" borderId="0"/>
  </cellStyleXfs>
  <cellXfs count="81">
    <xf numFmtId="0" fontId="0" fillId="0" borderId="0" xfId="0"/>
    <xf numFmtId="0" fontId="0" fillId="2" borderId="0" xfId="0" applyFill="1"/>
    <xf numFmtId="0" fontId="0" fillId="2" borderId="0" xfId="0" applyFill="1" applyBorder="1" applyAlignment="1">
      <alignment vertical="center" wrapText="1"/>
    </xf>
    <xf numFmtId="0" fontId="0" fillId="2" borderId="0" xfId="0" applyFill="1" applyBorder="1"/>
    <xf numFmtId="0" fontId="2" fillId="2" borderId="0" xfId="0" applyFont="1" applyFill="1"/>
    <xf numFmtId="0" fontId="3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6" fillId="2" borderId="0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6" fillId="2" borderId="0" xfId="0" applyFont="1" applyFill="1"/>
    <xf numFmtId="164" fontId="5" fillId="0" borderId="0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justify"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right"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" fontId="4" fillId="2" borderId="0" xfId="0" applyNumberFormat="1" applyFont="1" applyFill="1"/>
    <xf numFmtId="0" fontId="11" fillId="2" borderId="0" xfId="0" applyFont="1" applyFill="1"/>
    <xf numFmtId="0" fontId="11" fillId="2" borderId="0" xfId="0" applyFont="1" applyFill="1" applyAlignment="1">
      <alignment horizontal="center"/>
    </xf>
    <xf numFmtId="0" fontId="5" fillId="2" borderId="0" xfId="0" applyFont="1" applyFill="1"/>
    <xf numFmtId="4" fontId="11" fillId="2" borderId="0" xfId="0" applyNumberFormat="1" applyFont="1" applyFill="1"/>
    <xf numFmtId="0" fontId="13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top" wrapText="1"/>
    </xf>
    <xf numFmtId="4" fontId="5" fillId="2" borderId="0" xfId="0" applyNumberFormat="1" applyFont="1" applyFill="1"/>
    <xf numFmtId="164" fontId="15" fillId="4" borderId="1" xfId="0" applyNumberFormat="1" applyFont="1" applyFill="1" applyBorder="1" applyAlignment="1">
      <alignment horizontal="right" vertical="center"/>
    </xf>
    <xf numFmtId="164" fontId="12" fillId="0" borderId="1" xfId="0" applyNumberFormat="1" applyFont="1" applyFill="1" applyBorder="1" applyAlignment="1">
      <alignment horizontal="right" vertical="center"/>
    </xf>
    <xf numFmtId="164" fontId="15" fillId="2" borderId="1" xfId="0" applyNumberFormat="1" applyFont="1" applyFill="1" applyBorder="1" applyAlignment="1">
      <alignment horizontal="right" vertical="center"/>
    </xf>
    <xf numFmtId="164" fontId="15" fillId="0" borderId="1" xfId="0" applyNumberFormat="1" applyFont="1" applyFill="1" applyBorder="1" applyAlignment="1">
      <alignment horizontal="right" vertical="center"/>
    </xf>
    <xf numFmtId="164" fontId="15" fillId="3" borderId="1" xfId="0" applyNumberFormat="1" applyFont="1" applyFill="1" applyBorder="1" applyAlignment="1">
      <alignment horizontal="right" vertical="center"/>
    </xf>
    <xf numFmtId="164" fontId="16" fillId="4" borderId="1" xfId="0" applyNumberFormat="1" applyFont="1" applyFill="1" applyBorder="1" applyAlignment="1">
      <alignment horizontal="right" vertical="center"/>
    </xf>
    <xf numFmtId="164" fontId="17" fillId="2" borderId="1" xfId="0" applyNumberFormat="1" applyFont="1" applyFill="1" applyBorder="1" applyAlignment="1">
      <alignment horizontal="right" vertical="center"/>
    </xf>
    <xf numFmtId="164" fontId="16" fillId="0" borderId="1" xfId="0" applyNumberFormat="1" applyFont="1" applyFill="1" applyBorder="1" applyAlignment="1">
      <alignment horizontal="right" vertical="center"/>
    </xf>
    <xf numFmtId="164" fontId="17" fillId="0" borderId="1" xfId="0" applyNumberFormat="1" applyFont="1" applyFill="1" applyBorder="1" applyAlignment="1">
      <alignment horizontal="right" vertical="center"/>
    </xf>
    <xf numFmtId="164" fontId="16" fillId="2" borderId="1" xfId="0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justify" vertical="top" wrapText="1"/>
    </xf>
    <xf numFmtId="0" fontId="10" fillId="4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justify" vertical="top" wrapText="1"/>
    </xf>
    <xf numFmtId="0" fontId="11" fillId="0" borderId="1" xfId="0" applyFont="1" applyFill="1" applyBorder="1" applyAlignment="1">
      <alignment horizontal="justify" vertical="center" wrapText="1"/>
    </xf>
    <xf numFmtId="0" fontId="11" fillId="0" borderId="1" xfId="0" applyNumberFormat="1" applyFont="1" applyFill="1" applyBorder="1" applyAlignment="1">
      <alignment horizontal="justify" vertical="top" wrapText="1"/>
    </xf>
    <xf numFmtId="49" fontId="11" fillId="0" borderId="1" xfId="0" applyNumberFormat="1" applyFont="1" applyFill="1" applyBorder="1" applyAlignment="1">
      <alignment horizontal="justify" vertical="top" wrapText="1"/>
    </xf>
    <xf numFmtId="0" fontId="14" fillId="0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right" vertical="center" wrapText="1"/>
    </xf>
    <xf numFmtId="164" fontId="6" fillId="2" borderId="0" xfId="0" applyNumberFormat="1" applyFont="1" applyFill="1"/>
    <xf numFmtId="2" fontId="4" fillId="0" borderId="1" xfId="1" applyNumberFormat="1" applyFont="1" applyFill="1" applyBorder="1" applyAlignment="1">
      <alignment horizontal="justify" vertical="center" wrapText="1"/>
    </xf>
    <xf numFmtId="0" fontId="11" fillId="0" borderId="1" xfId="1" applyFont="1" applyFill="1" applyBorder="1" applyAlignment="1">
      <alignment horizontal="justify" vertical="center" wrapText="1"/>
    </xf>
    <xf numFmtId="0" fontId="11" fillId="0" borderId="1" xfId="1" applyFont="1" applyFill="1" applyBorder="1" applyAlignment="1">
      <alignment horizontal="justify" vertical="top" wrapText="1"/>
    </xf>
    <xf numFmtId="0" fontId="11" fillId="0" borderId="1" xfId="1" applyNumberFormat="1" applyFont="1" applyFill="1" applyBorder="1" applyAlignment="1">
      <alignment horizontal="justify" vertical="top" wrapText="1"/>
    </xf>
    <xf numFmtId="0" fontId="19" fillId="0" borderId="1" xfId="1" applyFont="1" applyFill="1" applyBorder="1" applyAlignment="1">
      <alignment horizontal="justify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vertical="center" wrapText="1"/>
    </xf>
    <xf numFmtId="0" fontId="11" fillId="2" borderId="4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8"/>
  <sheetViews>
    <sheetView showZeros="0" tabSelected="1" topLeftCell="A19" zoomScale="55" zoomScaleNormal="55" zoomScaleSheetLayoutView="40" workbookViewId="0">
      <selection activeCell="A23" sqref="A23"/>
    </sheetView>
  </sheetViews>
  <sheetFormatPr defaultColWidth="9.21875" defaultRowHeight="13.2" x14ac:dyDescent="0.25"/>
  <cols>
    <col min="1" max="1" width="76.5546875" style="1" customWidth="1"/>
    <col min="2" max="2" width="13.77734375" style="1" customWidth="1"/>
    <col min="3" max="3" width="30.21875" style="1" customWidth="1"/>
    <col min="4" max="4" width="29.88671875" style="1" customWidth="1"/>
    <col min="5" max="5" width="27" style="1" customWidth="1"/>
    <col min="6" max="6" width="26.88671875" style="1" customWidth="1"/>
    <col min="7" max="7" width="30.88671875" style="1" customWidth="1"/>
    <col min="8" max="8" width="30.33203125" style="1" customWidth="1"/>
    <col min="9" max="9" width="27" style="1" customWidth="1"/>
    <col min="10" max="10" width="27.33203125" style="1" customWidth="1"/>
    <col min="11" max="11" width="11.5546875" style="1" customWidth="1"/>
    <col min="12" max="12" width="3.5546875" style="1" customWidth="1"/>
    <col min="13" max="13" width="4.5546875" style="1" customWidth="1"/>
    <col min="14" max="16384" width="9.21875" style="1"/>
  </cols>
  <sheetData>
    <row r="1" spans="1:27" ht="24.6" customHeight="1" x14ac:dyDescent="0.25">
      <c r="A1" s="69" t="s">
        <v>9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27" ht="37.5" customHeight="1" x14ac:dyDescent="0.25">
      <c r="A2" s="69" t="s">
        <v>50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27" ht="39.6" customHeight="1" x14ac:dyDescent="0.25">
      <c r="A3" s="32"/>
      <c r="B3" s="32"/>
      <c r="C3" s="32"/>
      <c r="D3" s="32"/>
      <c r="E3" s="32"/>
      <c r="F3" s="32"/>
      <c r="G3" s="33"/>
      <c r="H3" s="33"/>
      <c r="I3" s="33"/>
      <c r="J3" s="33"/>
      <c r="K3" s="8"/>
      <c r="L3" s="2"/>
      <c r="M3" s="2"/>
    </row>
    <row r="4" spans="1:27" ht="27" customHeight="1" x14ac:dyDescent="0.45">
      <c r="A4" s="70" t="s">
        <v>18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36" customHeight="1" x14ac:dyDescent="0.25">
      <c r="A5" s="71" t="s">
        <v>8</v>
      </c>
      <c r="B5" s="72" t="s">
        <v>10</v>
      </c>
      <c r="C5" s="64" t="s">
        <v>51</v>
      </c>
      <c r="D5" s="64"/>
      <c r="E5" s="64"/>
      <c r="F5" s="64"/>
      <c r="G5" s="75" t="s">
        <v>52</v>
      </c>
      <c r="H5" s="76"/>
      <c r="I5" s="76"/>
      <c r="J5" s="77"/>
      <c r="K5" s="78" t="s">
        <v>14</v>
      </c>
    </row>
    <row r="6" spans="1:27" ht="25.5" customHeight="1" x14ac:dyDescent="0.25">
      <c r="A6" s="71"/>
      <c r="B6" s="73"/>
      <c r="C6" s="64" t="s">
        <v>1</v>
      </c>
      <c r="D6" s="64" t="s">
        <v>2</v>
      </c>
      <c r="E6" s="64"/>
      <c r="F6" s="64"/>
      <c r="G6" s="64" t="s">
        <v>1</v>
      </c>
      <c r="H6" s="65" t="s">
        <v>2</v>
      </c>
      <c r="I6" s="66"/>
      <c r="J6" s="67"/>
      <c r="K6" s="79"/>
    </row>
    <row r="7" spans="1:27" ht="31.5" customHeight="1" x14ac:dyDescent="0.25">
      <c r="A7" s="71"/>
      <c r="B7" s="74"/>
      <c r="C7" s="64"/>
      <c r="D7" s="51" t="s">
        <v>3</v>
      </c>
      <c r="E7" s="51" t="s">
        <v>4</v>
      </c>
      <c r="F7" s="51" t="s">
        <v>5</v>
      </c>
      <c r="G7" s="64"/>
      <c r="H7" s="51" t="s">
        <v>3</v>
      </c>
      <c r="I7" s="51" t="s">
        <v>4</v>
      </c>
      <c r="J7" s="51" t="s">
        <v>5</v>
      </c>
      <c r="K7" s="80"/>
    </row>
    <row r="8" spans="1:27" ht="24" customHeight="1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</row>
    <row r="9" spans="1:27" ht="36" customHeight="1" x14ac:dyDescent="0.25">
      <c r="A9" s="14" t="s">
        <v>6</v>
      </c>
      <c r="B9" s="19"/>
      <c r="C9" s="41">
        <f t="shared" ref="C9:J9" si="0">C10+C24</f>
        <v>1363097</v>
      </c>
      <c r="D9" s="41">
        <f t="shared" si="0"/>
        <v>530188.69999999995</v>
      </c>
      <c r="E9" s="41">
        <f t="shared" si="0"/>
        <v>642909.1</v>
      </c>
      <c r="F9" s="41">
        <f t="shared" si="0"/>
        <v>189999.2</v>
      </c>
      <c r="G9" s="41">
        <f t="shared" si="0"/>
        <v>0</v>
      </c>
      <c r="H9" s="41">
        <f t="shared" si="0"/>
        <v>0</v>
      </c>
      <c r="I9" s="41">
        <f t="shared" si="0"/>
        <v>0</v>
      </c>
      <c r="J9" s="41">
        <f t="shared" si="0"/>
        <v>0</v>
      </c>
      <c r="K9" s="40">
        <f t="shared" ref="K9:K26" si="1">G9/C9*100</f>
        <v>0</v>
      </c>
    </row>
    <row r="10" spans="1:27" ht="40.200000000000003" customHeight="1" x14ac:dyDescent="0.25">
      <c r="A10" s="15" t="s">
        <v>11</v>
      </c>
      <c r="B10" s="20"/>
      <c r="C10" s="45">
        <f>D10+E10+F10</f>
        <v>1090335.8999999999</v>
      </c>
      <c r="D10" s="45">
        <f>D11+D12+D13+D14+D15+D16+D17+D18+D19+D20+D21+D22+D23</f>
        <v>280530.2</v>
      </c>
      <c r="E10" s="45">
        <f t="shared" ref="E10:F10" si="2">E11+E12+E13+E14+E15+E16+E17+E18+E19+E20+E21+E22+E23</f>
        <v>628917.19999999995</v>
      </c>
      <c r="F10" s="45">
        <f t="shared" si="2"/>
        <v>180888.5</v>
      </c>
      <c r="G10" s="45">
        <f>H10+I10+J10</f>
        <v>0</v>
      </c>
      <c r="H10" s="45">
        <f>H11+H12+H13+H14+H15+H16+H17+H18+H19+H20+H21+H22+H23</f>
        <v>0</v>
      </c>
      <c r="I10" s="45">
        <f t="shared" ref="I10:J10" si="3">I11+I12+I13+I14+I15+I16+I17+I18+I19+I20+I21+I22+I23</f>
        <v>0</v>
      </c>
      <c r="J10" s="45">
        <f t="shared" si="3"/>
        <v>0</v>
      </c>
      <c r="K10" s="39">
        <f t="shared" si="1"/>
        <v>0</v>
      </c>
    </row>
    <row r="11" spans="1:27" ht="68.400000000000006" x14ac:dyDescent="0.25">
      <c r="A11" s="59" t="s">
        <v>25</v>
      </c>
      <c r="B11" s="21" t="s">
        <v>38</v>
      </c>
      <c r="C11" s="44">
        <f t="shared" ref="C11:C26" si="4">D11+E11+F11</f>
        <v>585664.70000000007</v>
      </c>
      <c r="D11" s="44"/>
      <c r="E11" s="44">
        <v>464307.9</v>
      </c>
      <c r="F11" s="44">
        <v>121356.8</v>
      </c>
      <c r="G11" s="44">
        <f t="shared" ref="G11:G26" si="5">H11+I11+J11</f>
        <v>0</v>
      </c>
      <c r="H11" s="44"/>
      <c r="I11" s="44"/>
      <c r="J11" s="44"/>
      <c r="K11" s="37">
        <f t="shared" si="1"/>
        <v>0</v>
      </c>
    </row>
    <row r="12" spans="1:27" ht="81" customHeight="1" x14ac:dyDescent="0.25">
      <c r="A12" s="60" t="s">
        <v>28</v>
      </c>
      <c r="B12" s="21" t="s">
        <v>38</v>
      </c>
      <c r="C12" s="44">
        <f t="shared" si="4"/>
        <v>85636.800000000003</v>
      </c>
      <c r="D12" s="44"/>
      <c r="E12" s="44">
        <v>67303</v>
      </c>
      <c r="F12" s="44">
        <v>18333.8</v>
      </c>
      <c r="G12" s="44">
        <f t="shared" si="5"/>
        <v>0</v>
      </c>
      <c r="H12" s="44"/>
      <c r="I12" s="44"/>
      <c r="J12" s="44"/>
      <c r="K12" s="37">
        <f t="shared" si="1"/>
        <v>0</v>
      </c>
    </row>
    <row r="13" spans="1:27" ht="71.400000000000006" customHeight="1" x14ac:dyDescent="0.25">
      <c r="A13" s="52" t="s">
        <v>27</v>
      </c>
      <c r="B13" s="21" t="s">
        <v>38</v>
      </c>
      <c r="C13" s="44">
        <f t="shared" ref="C13" si="6">D13+E13+F13</f>
        <v>33818.800000000003</v>
      </c>
      <c r="D13" s="44"/>
      <c r="E13" s="44">
        <v>25000</v>
      </c>
      <c r="F13" s="44">
        <v>8818.7999999999993</v>
      </c>
      <c r="G13" s="44">
        <f t="shared" ref="G13" si="7">H13+I13+J13</f>
        <v>0</v>
      </c>
      <c r="H13" s="44"/>
      <c r="I13" s="44"/>
      <c r="J13" s="44"/>
      <c r="K13" s="37">
        <f t="shared" ref="K13:K16" si="8">G13/C13*100</f>
        <v>0</v>
      </c>
    </row>
    <row r="14" spans="1:27" ht="45.6" x14ac:dyDescent="0.25">
      <c r="A14" s="52" t="s">
        <v>53</v>
      </c>
      <c r="B14" s="21" t="s">
        <v>38</v>
      </c>
      <c r="C14" s="44">
        <f t="shared" si="4"/>
        <v>100</v>
      </c>
      <c r="D14" s="42"/>
      <c r="E14" s="42"/>
      <c r="F14" s="42">
        <v>100</v>
      </c>
      <c r="G14" s="44">
        <f t="shared" si="5"/>
        <v>0</v>
      </c>
      <c r="H14" s="42"/>
      <c r="I14" s="42"/>
      <c r="J14" s="42"/>
      <c r="K14" s="37">
        <f t="shared" si="8"/>
        <v>0</v>
      </c>
    </row>
    <row r="15" spans="1:27" ht="68.400000000000006" x14ac:dyDescent="0.25">
      <c r="A15" s="13" t="s">
        <v>26</v>
      </c>
      <c r="B15" s="21" t="s">
        <v>38</v>
      </c>
      <c r="C15" s="44">
        <f t="shared" si="4"/>
        <v>100</v>
      </c>
      <c r="D15" s="44"/>
      <c r="E15" s="44"/>
      <c r="F15" s="44">
        <v>100</v>
      </c>
      <c r="G15" s="44">
        <f t="shared" si="5"/>
        <v>0</v>
      </c>
      <c r="H15" s="44"/>
      <c r="I15" s="44"/>
      <c r="J15" s="44"/>
      <c r="K15" s="37">
        <f t="shared" si="8"/>
        <v>0</v>
      </c>
    </row>
    <row r="16" spans="1:27" ht="114" x14ac:dyDescent="0.25">
      <c r="A16" s="13" t="s">
        <v>41</v>
      </c>
      <c r="B16" s="21" t="s">
        <v>38</v>
      </c>
      <c r="C16" s="44">
        <f t="shared" ref="C16:C17" si="9">D16+E16+F16</f>
        <v>100</v>
      </c>
      <c r="D16" s="44"/>
      <c r="E16" s="44"/>
      <c r="F16" s="44">
        <v>100</v>
      </c>
      <c r="G16" s="44">
        <f t="shared" ref="G16:G17" si="10">H16+I16+J16</f>
        <v>0</v>
      </c>
      <c r="H16" s="44"/>
      <c r="I16" s="44"/>
      <c r="J16" s="44"/>
      <c r="K16" s="37">
        <f t="shared" si="8"/>
        <v>0</v>
      </c>
    </row>
    <row r="17" spans="1:12" ht="45.6" x14ac:dyDescent="0.25">
      <c r="A17" s="60" t="s">
        <v>54</v>
      </c>
      <c r="B17" s="21" t="s">
        <v>38</v>
      </c>
      <c r="C17" s="44">
        <f t="shared" si="9"/>
        <v>3020</v>
      </c>
      <c r="D17" s="44"/>
      <c r="E17" s="44"/>
      <c r="F17" s="44">
        <v>3020</v>
      </c>
      <c r="G17" s="44">
        <f t="shared" si="10"/>
        <v>0</v>
      </c>
      <c r="H17" s="44"/>
      <c r="I17" s="44"/>
      <c r="J17" s="44"/>
      <c r="K17" s="37">
        <f t="shared" ref="K17" si="11">G17/C17*100</f>
        <v>0</v>
      </c>
    </row>
    <row r="18" spans="1:12" ht="66.599999999999994" customHeight="1" x14ac:dyDescent="0.4">
      <c r="A18" s="60" t="s">
        <v>55</v>
      </c>
      <c r="B18" s="21" t="s">
        <v>38</v>
      </c>
      <c r="C18" s="44">
        <f t="shared" ref="C18" si="12">D18+E18+F18</f>
        <v>3020</v>
      </c>
      <c r="D18" s="44"/>
      <c r="E18" s="44"/>
      <c r="F18" s="44">
        <v>3020</v>
      </c>
      <c r="G18" s="44">
        <f t="shared" ref="G18" si="13">H18+I18+J18</f>
        <v>0</v>
      </c>
      <c r="H18" s="44"/>
      <c r="I18" s="44"/>
      <c r="J18" s="44"/>
      <c r="K18" s="37">
        <f t="shared" ref="K18" si="14">G18/C18*100</f>
        <v>0</v>
      </c>
      <c r="L18" s="12"/>
    </row>
    <row r="19" spans="1:12" ht="45.6" x14ac:dyDescent="0.25">
      <c r="A19" s="30" t="s">
        <v>56</v>
      </c>
      <c r="B19" s="24" t="s">
        <v>37</v>
      </c>
      <c r="C19" s="44">
        <f t="shared" ref="C19:C21" si="15">D19+E19+F19</f>
        <v>4200</v>
      </c>
      <c r="D19" s="44"/>
      <c r="E19" s="44"/>
      <c r="F19" s="44">
        <v>4200</v>
      </c>
      <c r="G19" s="44">
        <f t="shared" ref="G19:G21" si="16">H19+I19+J19</f>
        <v>0</v>
      </c>
      <c r="H19" s="44"/>
      <c r="I19" s="44"/>
      <c r="J19" s="44"/>
      <c r="K19" s="37">
        <f t="shared" ref="K19:K21" si="17">G19/C19*100</f>
        <v>0</v>
      </c>
    </row>
    <row r="20" spans="1:12" ht="45.6" x14ac:dyDescent="0.25">
      <c r="A20" s="30" t="s">
        <v>40</v>
      </c>
      <c r="B20" s="24" t="s">
        <v>37</v>
      </c>
      <c r="C20" s="44">
        <f t="shared" si="15"/>
        <v>92054.6</v>
      </c>
      <c r="D20" s="44">
        <v>75750.600000000006</v>
      </c>
      <c r="E20" s="44">
        <v>13138</v>
      </c>
      <c r="F20" s="44">
        <v>3166</v>
      </c>
      <c r="G20" s="44">
        <f t="shared" si="16"/>
        <v>0</v>
      </c>
      <c r="H20" s="44"/>
      <c r="I20" s="44"/>
      <c r="J20" s="44"/>
      <c r="K20" s="37">
        <f t="shared" si="17"/>
        <v>0</v>
      </c>
    </row>
    <row r="21" spans="1:12" ht="75.599999999999994" x14ac:dyDescent="0.25">
      <c r="A21" s="60" t="s">
        <v>57</v>
      </c>
      <c r="B21" s="24" t="s">
        <v>37</v>
      </c>
      <c r="C21" s="44">
        <f t="shared" si="15"/>
        <v>101488.8</v>
      </c>
      <c r="D21" s="44">
        <v>58724.7</v>
      </c>
      <c r="E21" s="44">
        <v>33836.9</v>
      </c>
      <c r="F21" s="44">
        <v>8927.2000000000007</v>
      </c>
      <c r="G21" s="44">
        <f t="shared" si="16"/>
        <v>0</v>
      </c>
      <c r="H21" s="44"/>
      <c r="I21" s="44"/>
      <c r="J21" s="44"/>
      <c r="K21" s="37">
        <f t="shared" si="17"/>
        <v>0</v>
      </c>
    </row>
    <row r="22" spans="1:12" ht="68.400000000000006" x14ac:dyDescent="0.25">
      <c r="A22" s="30" t="s">
        <v>58</v>
      </c>
      <c r="B22" s="24" t="s">
        <v>37</v>
      </c>
      <c r="C22" s="44">
        <f t="shared" ref="C22:C23" si="18">D22+E22+F22</f>
        <v>26690.399999999998</v>
      </c>
      <c r="D22" s="44">
        <v>21521.599999999999</v>
      </c>
      <c r="E22" s="44">
        <v>3732.7</v>
      </c>
      <c r="F22" s="44">
        <v>1436.1</v>
      </c>
      <c r="G22" s="44">
        <f t="shared" ref="G22:G23" si="19">H22+I22+J22</f>
        <v>0</v>
      </c>
      <c r="H22" s="44"/>
      <c r="I22" s="44"/>
      <c r="J22" s="44"/>
      <c r="K22" s="37">
        <f t="shared" ref="K22:K23" si="20">G22/C22*100</f>
        <v>0</v>
      </c>
    </row>
    <row r="23" spans="1:12" ht="114" x14ac:dyDescent="0.25">
      <c r="A23" s="30" t="s">
        <v>78</v>
      </c>
      <c r="B23" s="24" t="s">
        <v>37</v>
      </c>
      <c r="C23" s="44">
        <f t="shared" si="18"/>
        <v>154441.79999999999</v>
      </c>
      <c r="D23" s="44">
        <v>124533.3</v>
      </c>
      <c r="E23" s="44">
        <v>21598.7</v>
      </c>
      <c r="F23" s="44">
        <v>8309.7999999999993</v>
      </c>
      <c r="G23" s="44">
        <f t="shared" si="19"/>
        <v>0</v>
      </c>
      <c r="H23" s="44"/>
      <c r="I23" s="44"/>
      <c r="J23" s="44"/>
      <c r="K23" s="37">
        <f t="shared" si="20"/>
        <v>0</v>
      </c>
    </row>
    <row r="24" spans="1:12" ht="45" customHeight="1" x14ac:dyDescent="0.25">
      <c r="A24" s="16" t="s">
        <v>0</v>
      </c>
      <c r="B24" s="21"/>
      <c r="C24" s="43">
        <f t="shared" si="4"/>
        <v>272761.10000000003</v>
      </c>
      <c r="D24" s="43">
        <f>D25+D26</f>
        <v>249658.5</v>
      </c>
      <c r="E24" s="43">
        <f t="shared" ref="E24:F24" si="21">E25+E26</f>
        <v>13991.9</v>
      </c>
      <c r="F24" s="43">
        <f t="shared" si="21"/>
        <v>9110.7000000000007</v>
      </c>
      <c r="G24" s="43">
        <f t="shared" si="5"/>
        <v>0</v>
      </c>
      <c r="H24" s="43">
        <f>H25+H26</f>
        <v>0</v>
      </c>
      <c r="I24" s="43">
        <f t="shared" ref="I24:J24" si="22">I25+I26</f>
        <v>0</v>
      </c>
      <c r="J24" s="43">
        <f t="shared" si="22"/>
        <v>0</v>
      </c>
      <c r="K24" s="37">
        <f t="shared" si="1"/>
        <v>0</v>
      </c>
    </row>
    <row r="25" spans="1:12" ht="182.4" x14ac:dyDescent="0.25">
      <c r="A25" s="13" t="s">
        <v>22</v>
      </c>
      <c r="B25" s="24" t="s">
        <v>39</v>
      </c>
      <c r="C25" s="44">
        <f t="shared" si="4"/>
        <v>272533.10000000003</v>
      </c>
      <c r="D25" s="44">
        <v>249658.5</v>
      </c>
      <c r="E25" s="44">
        <v>13991.9</v>
      </c>
      <c r="F25" s="44">
        <v>8882.7000000000007</v>
      </c>
      <c r="G25" s="44">
        <f t="shared" si="5"/>
        <v>0</v>
      </c>
      <c r="H25" s="44"/>
      <c r="I25" s="44"/>
      <c r="J25" s="44"/>
      <c r="K25" s="37">
        <f t="shared" si="1"/>
        <v>0</v>
      </c>
    </row>
    <row r="26" spans="1:12" ht="75.599999999999994" x14ac:dyDescent="0.25">
      <c r="A26" s="53" t="s">
        <v>59</v>
      </c>
      <c r="B26" s="24" t="s">
        <v>39</v>
      </c>
      <c r="C26" s="44">
        <f t="shared" si="4"/>
        <v>228</v>
      </c>
      <c r="D26" s="44"/>
      <c r="E26" s="44"/>
      <c r="F26" s="44">
        <v>228</v>
      </c>
      <c r="G26" s="44">
        <f t="shared" si="5"/>
        <v>0</v>
      </c>
      <c r="H26" s="44"/>
      <c r="I26" s="44"/>
      <c r="J26" s="44"/>
      <c r="K26" s="37">
        <f t="shared" si="1"/>
        <v>0</v>
      </c>
    </row>
    <row r="27" spans="1:12" ht="60" customHeight="1" x14ac:dyDescent="0.25">
      <c r="A27" s="17" t="s">
        <v>15</v>
      </c>
      <c r="B27" s="22"/>
      <c r="C27" s="41">
        <f t="shared" ref="C27:J27" si="23">C28+C31+C41</f>
        <v>250620</v>
      </c>
      <c r="D27" s="41">
        <f t="shared" si="23"/>
        <v>176015.4</v>
      </c>
      <c r="E27" s="41">
        <f t="shared" si="23"/>
        <v>28554.6</v>
      </c>
      <c r="F27" s="41">
        <f t="shared" si="23"/>
        <v>46050</v>
      </c>
      <c r="G27" s="41">
        <f t="shared" si="23"/>
        <v>0</v>
      </c>
      <c r="H27" s="41">
        <f t="shared" si="23"/>
        <v>0</v>
      </c>
      <c r="I27" s="41">
        <f t="shared" si="23"/>
        <v>0</v>
      </c>
      <c r="J27" s="41">
        <f t="shared" si="23"/>
        <v>0</v>
      </c>
      <c r="K27" s="40">
        <f>G27/C27*100</f>
        <v>0</v>
      </c>
    </row>
    <row r="28" spans="1:12" ht="30" x14ac:dyDescent="0.25">
      <c r="A28" s="16" t="s">
        <v>29</v>
      </c>
      <c r="B28" s="57"/>
      <c r="C28" s="43">
        <f>D28+E28+F28</f>
        <v>12000</v>
      </c>
      <c r="D28" s="43">
        <f>D29+D30</f>
        <v>0</v>
      </c>
      <c r="E28" s="43">
        <f t="shared" ref="E28:F28" si="24">E29+E30</f>
        <v>0</v>
      </c>
      <c r="F28" s="43">
        <f t="shared" si="24"/>
        <v>12000</v>
      </c>
      <c r="G28" s="43">
        <f>H28+I28+J28</f>
        <v>0</v>
      </c>
      <c r="H28" s="43">
        <f>H29+H30</f>
        <v>0</v>
      </c>
      <c r="I28" s="43">
        <f t="shared" ref="I28:J28" si="25">I29+I30</f>
        <v>0</v>
      </c>
      <c r="J28" s="43">
        <f t="shared" si="25"/>
        <v>0</v>
      </c>
      <c r="K28" s="39">
        <f t="shared" ref="K28:K30" si="26">G28/C28*100</f>
        <v>0</v>
      </c>
    </row>
    <row r="29" spans="1:12" ht="60" customHeight="1" x14ac:dyDescent="0.25">
      <c r="A29" s="13" t="s">
        <v>30</v>
      </c>
      <c r="B29" s="24" t="s">
        <v>37</v>
      </c>
      <c r="C29" s="44">
        <f>D29+E29+F29</f>
        <v>2000</v>
      </c>
      <c r="D29" s="44"/>
      <c r="E29" s="44"/>
      <c r="F29" s="44">
        <v>2000</v>
      </c>
      <c r="G29" s="44">
        <f t="shared" ref="G29:G30" si="27">H29+I29+J29</f>
        <v>0</v>
      </c>
      <c r="H29" s="44"/>
      <c r="I29" s="44"/>
      <c r="J29" s="44"/>
      <c r="K29" s="39">
        <f t="shared" si="26"/>
        <v>0</v>
      </c>
    </row>
    <row r="30" spans="1:12" ht="60" customHeight="1" x14ac:dyDescent="0.25">
      <c r="A30" s="13" t="s">
        <v>31</v>
      </c>
      <c r="B30" s="24" t="s">
        <v>37</v>
      </c>
      <c r="C30" s="44">
        <f>D30+E30+F30</f>
        <v>10000</v>
      </c>
      <c r="D30" s="44"/>
      <c r="E30" s="44"/>
      <c r="F30" s="44">
        <v>10000</v>
      </c>
      <c r="G30" s="44">
        <f t="shared" si="27"/>
        <v>0</v>
      </c>
      <c r="H30" s="44"/>
      <c r="I30" s="44"/>
      <c r="J30" s="44"/>
      <c r="K30" s="39">
        <f t="shared" si="26"/>
        <v>0</v>
      </c>
    </row>
    <row r="31" spans="1:12" ht="27.75" customHeight="1" x14ac:dyDescent="0.25">
      <c r="A31" s="15" t="s">
        <v>16</v>
      </c>
      <c r="B31" s="15"/>
      <c r="C31" s="43">
        <f t="shared" ref="C31:C44" si="28">D31+E31+F31</f>
        <v>230645</v>
      </c>
      <c r="D31" s="43">
        <f>D32+D33+D35+D34+D36+D37+D38+D39+D40</f>
        <v>176015.4</v>
      </c>
      <c r="E31" s="43">
        <f t="shared" ref="E31:F31" si="29">E32+E33+E35+E34+E36+E37+E38+E39+E40</f>
        <v>28554.6</v>
      </c>
      <c r="F31" s="43">
        <f t="shared" si="29"/>
        <v>26075</v>
      </c>
      <c r="G31" s="43">
        <f t="shared" ref="G31:G60" si="30">H31+I31+J31</f>
        <v>0</v>
      </c>
      <c r="H31" s="43">
        <f>H32+H33+H35+H34+H36+H37+H38+H39+H40</f>
        <v>0</v>
      </c>
      <c r="I31" s="43">
        <f t="shared" ref="I31:J31" si="31">I32+I33+I35+I34+I36+I37+I38+I39+I40</f>
        <v>0</v>
      </c>
      <c r="J31" s="43">
        <f t="shared" si="31"/>
        <v>0</v>
      </c>
      <c r="K31" s="39">
        <f t="shared" ref="K31:K60" si="32">G31/C31*100</f>
        <v>0</v>
      </c>
    </row>
    <row r="32" spans="1:12" ht="100.8" x14ac:dyDescent="0.25">
      <c r="A32" s="52" t="s">
        <v>48</v>
      </c>
      <c r="B32" s="24" t="s">
        <v>37</v>
      </c>
      <c r="C32" s="44">
        <f t="shared" si="28"/>
        <v>6600</v>
      </c>
      <c r="D32" s="44"/>
      <c r="E32" s="44"/>
      <c r="F32" s="44">
        <v>6600</v>
      </c>
      <c r="G32" s="44">
        <f t="shared" si="30"/>
        <v>0</v>
      </c>
      <c r="H32" s="44"/>
      <c r="I32" s="44"/>
      <c r="J32" s="44"/>
      <c r="K32" s="37">
        <f t="shared" si="32"/>
        <v>0</v>
      </c>
    </row>
    <row r="33" spans="1:11" ht="68.400000000000006" x14ac:dyDescent="0.25">
      <c r="A33" s="30" t="s">
        <v>60</v>
      </c>
      <c r="B33" s="24" t="s">
        <v>37</v>
      </c>
      <c r="C33" s="44">
        <f t="shared" si="28"/>
        <v>34924.799999999996</v>
      </c>
      <c r="D33" s="44">
        <v>28363.7</v>
      </c>
      <c r="E33" s="44">
        <v>4628.8999999999996</v>
      </c>
      <c r="F33" s="44">
        <v>1932.2</v>
      </c>
      <c r="G33" s="44">
        <f t="shared" si="30"/>
        <v>0</v>
      </c>
      <c r="H33" s="44"/>
      <c r="I33" s="44"/>
      <c r="J33" s="44"/>
      <c r="K33" s="37">
        <f t="shared" si="32"/>
        <v>0</v>
      </c>
    </row>
    <row r="34" spans="1:11" ht="126" x14ac:dyDescent="0.25">
      <c r="A34" s="52" t="s">
        <v>61</v>
      </c>
      <c r="B34" s="24" t="s">
        <v>37</v>
      </c>
      <c r="C34" s="44">
        <f t="shared" ref="C34" si="33">D34+E34+F34</f>
        <v>36050.100000000006</v>
      </c>
      <c r="D34" s="44">
        <v>29068.799999999999</v>
      </c>
      <c r="E34" s="44">
        <v>4745</v>
      </c>
      <c r="F34" s="44">
        <v>2236.3000000000002</v>
      </c>
      <c r="G34" s="44">
        <f t="shared" ref="G34" si="34">H34+I34+J34</f>
        <v>0</v>
      </c>
      <c r="H34" s="44"/>
      <c r="I34" s="44"/>
      <c r="J34" s="44"/>
      <c r="K34" s="37">
        <f t="shared" si="32"/>
        <v>0</v>
      </c>
    </row>
    <row r="35" spans="1:11" ht="126" x14ac:dyDescent="0.25">
      <c r="A35" s="53" t="s">
        <v>62</v>
      </c>
      <c r="B35" s="24" t="s">
        <v>37</v>
      </c>
      <c r="C35" s="44">
        <f t="shared" si="28"/>
        <v>28231.3</v>
      </c>
      <c r="D35" s="44">
        <v>22451.3</v>
      </c>
      <c r="E35" s="44">
        <v>3664</v>
      </c>
      <c r="F35" s="44">
        <v>2116</v>
      </c>
      <c r="G35" s="44">
        <f t="shared" si="30"/>
        <v>0</v>
      </c>
      <c r="H35" s="44"/>
      <c r="I35" s="44"/>
      <c r="J35" s="44"/>
      <c r="K35" s="37">
        <f t="shared" si="32"/>
        <v>0</v>
      </c>
    </row>
    <row r="36" spans="1:11" ht="75.599999999999994" x14ac:dyDescent="0.25">
      <c r="A36" s="53" t="s">
        <v>63</v>
      </c>
      <c r="B36" s="24" t="s">
        <v>37</v>
      </c>
      <c r="C36" s="44">
        <f t="shared" ref="C36:C40" si="35">D36+E36+F36</f>
        <v>5675.8</v>
      </c>
      <c r="D36" s="44">
        <v>4396.3</v>
      </c>
      <c r="E36" s="44">
        <v>543.6</v>
      </c>
      <c r="F36" s="44">
        <v>735.9</v>
      </c>
      <c r="G36" s="44">
        <f t="shared" ref="G36:G41" si="36">H36+I36+J36</f>
        <v>0</v>
      </c>
      <c r="H36" s="44"/>
      <c r="I36" s="44"/>
      <c r="J36" s="44"/>
      <c r="K36" s="37">
        <f t="shared" ref="K36:K40" si="37">G36/C36*100</f>
        <v>0</v>
      </c>
    </row>
    <row r="37" spans="1:11" ht="126" x14ac:dyDescent="0.25">
      <c r="A37" s="54" t="s">
        <v>64</v>
      </c>
      <c r="B37" s="24" t="s">
        <v>37</v>
      </c>
      <c r="C37" s="44">
        <f t="shared" ref="C37" si="38">D37+E37+F37</f>
        <v>45012.7</v>
      </c>
      <c r="D37" s="44">
        <v>34492.699999999997</v>
      </c>
      <c r="E37" s="44">
        <v>5629.1</v>
      </c>
      <c r="F37" s="44">
        <v>4890.8999999999996</v>
      </c>
      <c r="G37" s="44">
        <f t="shared" ref="G37" si="39">H37+I37+J37</f>
        <v>0</v>
      </c>
      <c r="H37" s="44"/>
      <c r="I37" s="44"/>
      <c r="J37" s="44"/>
      <c r="K37" s="37">
        <f t="shared" ref="K37" si="40">G37/C37*100</f>
        <v>0</v>
      </c>
    </row>
    <row r="38" spans="1:11" ht="126" x14ac:dyDescent="0.25">
      <c r="A38" s="54" t="s">
        <v>65</v>
      </c>
      <c r="B38" s="24" t="s">
        <v>37</v>
      </c>
      <c r="C38" s="44">
        <f t="shared" si="35"/>
        <v>70990.3</v>
      </c>
      <c r="D38" s="44">
        <v>57242.6</v>
      </c>
      <c r="E38" s="44">
        <v>9344</v>
      </c>
      <c r="F38" s="44">
        <v>4403.7</v>
      </c>
      <c r="G38" s="44">
        <f t="shared" si="36"/>
        <v>0</v>
      </c>
      <c r="H38" s="44"/>
      <c r="I38" s="44"/>
      <c r="J38" s="44"/>
      <c r="K38" s="37">
        <f t="shared" si="37"/>
        <v>0</v>
      </c>
    </row>
    <row r="39" spans="1:11" ht="75.599999999999994" x14ac:dyDescent="0.25">
      <c r="A39" s="54" t="s">
        <v>66</v>
      </c>
      <c r="B39" s="24" t="s">
        <v>37</v>
      </c>
      <c r="C39" s="44">
        <f t="shared" si="35"/>
        <v>150</v>
      </c>
      <c r="D39" s="44"/>
      <c r="E39" s="44"/>
      <c r="F39" s="44">
        <v>150</v>
      </c>
      <c r="G39" s="44">
        <f t="shared" si="36"/>
        <v>0</v>
      </c>
      <c r="H39" s="44"/>
      <c r="I39" s="44"/>
      <c r="J39" s="44"/>
      <c r="K39" s="37">
        <f t="shared" si="37"/>
        <v>0</v>
      </c>
    </row>
    <row r="40" spans="1:11" ht="100.8" x14ac:dyDescent="0.25">
      <c r="A40" s="54" t="s">
        <v>67</v>
      </c>
      <c r="B40" s="24" t="s">
        <v>37</v>
      </c>
      <c r="C40" s="44">
        <f t="shared" si="35"/>
        <v>3010</v>
      </c>
      <c r="D40" s="44"/>
      <c r="E40" s="44"/>
      <c r="F40" s="44">
        <v>3010</v>
      </c>
      <c r="G40" s="44">
        <f t="shared" si="36"/>
        <v>0</v>
      </c>
      <c r="H40" s="44"/>
      <c r="I40" s="44"/>
      <c r="J40" s="44"/>
      <c r="K40" s="37">
        <f t="shared" si="37"/>
        <v>0</v>
      </c>
    </row>
    <row r="41" spans="1:11" ht="39" customHeight="1" x14ac:dyDescent="0.25">
      <c r="A41" s="56" t="s">
        <v>19</v>
      </c>
      <c r="B41" s="24"/>
      <c r="C41" s="43">
        <f t="shared" si="28"/>
        <v>7975</v>
      </c>
      <c r="D41" s="43">
        <f>D42+D43+D44+D45+D46+D47+D48+D49+D50+D51+D52+D53+D54</f>
        <v>0</v>
      </c>
      <c r="E41" s="43">
        <f t="shared" ref="E41:F41" si="41">E42+E43+E44+E45+E46+E47+E48+E49+E50+E51+E52+E53+E54</f>
        <v>0</v>
      </c>
      <c r="F41" s="43">
        <f t="shared" si="41"/>
        <v>7975</v>
      </c>
      <c r="G41" s="43">
        <f t="shared" si="36"/>
        <v>0</v>
      </c>
      <c r="H41" s="43">
        <f>H42+H43+H44+H45+H46+H47+H48+H49+H50+H51+H52+H53+H54</f>
        <v>0</v>
      </c>
      <c r="I41" s="43">
        <f t="shared" ref="I41:J41" si="42">I42+I43+I44+I45+I46+I47+I48+I49+I50+I51+I52+I53+I54</f>
        <v>0</v>
      </c>
      <c r="J41" s="43">
        <f t="shared" si="42"/>
        <v>0</v>
      </c>
      <c r="K41" s="37">
        <f t="shared" si="32"/>
        <v>0</v>
      </c>
    </row>
    <row r="42" spans="1:11" ht="61.8" customHeight="1" x14ac:dyDescent="0.25">
      <c r="A42" s="46" t="s">
        <v>23</v>
      </c>
      <c r="B42" s="24" t="s">
        <v>13</v>
      </c>
      <c r="C42" s="44">
        <f t="shared" si="28"/>
        <v>5425</v>
      </c>
      <c r="D42" s="44"/>
      <c r="E42" s="44"/>
      <c r="F42" s="44">
        <v>5425</v>
      </c>
      <c r="G42" s="44">
        <f t="shared" si="30"/>
        <v>0</v>
      </c>
      <c r="H42" s="44"/>
      <c r="I42" s="44"/>
      <c r="J42" s="44"/>
      <c r="K42" s="37">
        <f t="shared" si="32"/>
        <v>0</v>
      </c>
    </row>
    <row r="43" spans="1:11" ht="100.8" x14ac:dyDescent="0.25">
      <c r="A43" s="53" t="s">
        <v>32</v>
      </c>
      <c r="B43" s="24" t="s">
        <v>13</v>
      </c>
      <c r="C43" s="44">
        <f t="shared" ref="C43" si="43">D43+E43+F43</f>
        <v>150</v>
      </c>
      <c r="D43" s="44"/>
      <c r="E43" s="44"/>
      <c r="F43" s="44">
        <v>150</v>
      </c>
      <c r="G43" s="44">
        <f t="shared" ref="G43" si="44">H43+I43+J43</f>
        <v>0</v>
      </c>
      <c r="H43" s="44"/>
      <c r="I43" s="44"/>
      <c r="J43" s="44"/>
      <c r="K43" s="37">
        <f t="shared" ref="K43" si="45">G43/C43*100</f>
        <v>0</v>
      </c>
    </row>
    <row r="44" spans="1:11" ht="68.400000000000006" x14ac:dyDescent="0.25">
      <c r="A44" s="46" t="s">
        <v>33</v>
      </c>
      <c r="B44" s="24" t="s">
        <v>13</v>
      </c>
      <c r="C44" s="44">
        <f t="shared" si="28"/>
        <v>100</v>
      </c>
      <c r="D44" s="44"/>
      <c r="E44" s="44"/>
      <c r="F44" s="44">
        <v>100</v>
      </c>
      <c r="G44" s="44">
        <f t="shared" si="30"/>
        <v>0</v>
      </c>
      <c r="H44" s="44"/>
      <c r="I44" s="44"/>
      <c r="J44" s="44"/>
      <c r="K44" s="37">
        <f t="shared" si="32"/>
        <v>0</v>
      </c>
    </row>
    <row r="45" spans="1:11" ht="68.400000000000006" x14ac:dyDescent="0.25">
      <c r="A45" s="46" t="s">
        <v>34</v>
      </c>
      <c r="B45" s="24" t="s">
        <v>13</v>
      </c>
      <c r="C45" s="44">
        <f t="shared" ref="C45:C54" si="46">D45+E45+F45</f>
        <v>100</v>
      </c>
      <c r="D45" s="44"/>
      <c r="E45" s="44"/>
      <c r="F45" s="44">
        <v>100</v>
      </c>
      <c r="G45" s="44">
        <f t="shared" ref="G45:G53" si="47">H45+I45+J45</f>
        <v>0</v>
      </c>
      <c r="H45" s="44"/>
      <c r="I45" s="44"/>
      <c r="J45" s="44"/>
      <c r="K45" s="37">
        <f t="shared" ref="K45:K53" si="48">G45/C45*100</f>
        <v>0</v>
      </c>
    </row>
    <row r="46" spans="1:11" ht="91.2" x14ac:dyDescent="0.25">
      <c r="A46" s="46" t="s">
        <v>42</v>
      </c>
      <c r="B46" s="24" t="s">
        <v>13</v>
      </c>
      <c r="C46" s="44">
        <f t="shared" si="46"/>
        <v>100</v>
      </c>
      <c r="D46" s="44"/>
      <c r="E46" s="44"/>
      <c r="F46" s="44">
        <v>100</v>
      </c>
      <c r="G46" s="44">
        <f t="shared" si="47"/>
        <v>0</v>
      </c>
      <c r="H46" s="44"/>
      <c r="I46" s="44"/>
      <c r="J46" s="44"/>
      <c r="K46" s="37">
        <f t="shared" si="48"/>
        <v>0</v>
      </c>
    </row>
    <row r="47" spans="1:11" ht="45.6" x14ac:dyDescent="0.25">
      <c r="A47" s="46" t="s">
        <v>49</v>
      </c>
      <c r="B47" s="24" t="s">
        <v>13</v>
      </c>
      <c r="C47" s="44">
        <f t="shared" si="46"/>
        <v>1050</v>
      </c>
      <c r="D47" s="44"/>
      <c r="E47" s="44"/>
      <c r="F47" s="44">
        <v>1050</v>
      </c>
      <c r="G47" s="44">
        <f t="shared" si="47"/>
        <v>0</v>
      </c>
      <c r="H47" s="44"/>
      <c r="I47" s="44"/>
      <c r="J47" s="44"/>
      <c r="K47" s="37">
        <f t="shared" si="48"/>
        <v>0</v>
      </c>
    </row>
    <row r="48" spans="1:11" ht="45.6" x14ac:dyDescent="0.25">
      <c r="A48" s="46" t="s">
        <v>43</v>
      </c>
      <c r="B48" s="24" t="s">
        <v>13</v>
      </c>
      <c r="C48" s="44">
        <f t="shared" ref="C48" si="49">D48+E48+F48</f>
        <v>100</v>
      </c>
      <c r="D48" s="44"/>
      <c r="E48" s="44"/>
      <c r="F48" s="44">
        <v>100</v>
      </c>
      <c r="G48" s="44">
        <f t="shared" ref="G48" si="50">H48+I48+J48</f>
        <v>0</v>
      </c>
      <c r="H48" s="44"/>
      <c r="I48" s="44"/>
      <c r="J48" s="44"/>
      <c r="K48" s="37">
        <f t="shared" ref="K48" si="51">G48/C48*100</f>
        <v>0</v>
      </c>
    </row>
    <row r="49" spans="1:11" ht="45.6" x14ac:dyDescent="0.25">
      <c r="A49" s="46" t="s">
        <v>44</v>
      </c>
      <c r="B49" s="24" t="s">
        <v>13</v>
      </c>
      <c r="C49" s="44">
        <f t="shared" si="46"/>
        <v>100</v>
      </c>
      <c r="D49" s="44"/>
      <c r="E49" s="44"/>
      <c r="F49" s="44">
        <v>100</v>
      </c>
      <c r="G49" s="44">
        <f t="shared" si="47"/>
        <v>0</v>
      </c>
      <c r="H49" s="44"/>
      <c r="I49" s="44"/>
      <c r="J49" s="44"/>
      <c r="K49" s="37">
        <f t="shared" si="48"/>
        <v>0</v>
      </c>
    </row>
    <row r="50" spans="1:11" ht="68.400000000000006" x14ac:dyDescent="0.25">
      <c r="A50" s="46" t="s">
        <v>68</v>
      </c>
      <c r="B50" s="24" t="s">
        <v>13</v>
      </c>
      <c r="C50" s="44">
        <f t="shared" ref="C50:C51" si="52">D50+E50+F50</f>
        <v>100</v>
      </c>
      <c r="D50" s="44"/>
      <c r="E50" s="44"/>
      <c r="F50" s="44">
        <v>100</v>
      </c>
      <c r="G50" s="44">
        <f t="shared" ref="G50:G51" si="53">H50+I50+J50</f>
        <v>0</v>
      </c>
      <c r="H50" s="44"/>
      <c r="I50" s="44"/>
      <c r="J50" s="44"/>
      <c r="K50" s="37">
        <f t="shared" ref="K50:K51" si="54">G50/C50*100</f>
        <v>0</v>
      </c>
    </row>
    <row r="51" spans="1:11" ht="68.400000000000006" x14ac:dyDescent="0.25">
      <c r="A51" s="46" t="s">
        <v>69</v>
      </c>
      <c r="B51" s="24" t="s">
        <v>13</v>
      </c>
      <c r="C51" s="44">
        <f t="shared" si="52"/>
        <v>400</v>
      </c>
      <c r="D51" s="44"/>
      <c r="E51" s="44"/>
      <c r="F51" s="44">
        <v>400</v>
      </c>
      <c r="G51" s="44">
        <f t="shared" si="53"/>
        <v>0</v>
      </c>
      <c r="H51" s="44"/>
      <c r="I51" s="44"/>
      <c r="J51" s="44"/>
      <c r="K51" s="37">
        <f t="shared" si="54"/>
        <v>0</v>
      </c>
    </row>
    <row r="52" spans="1:11" ht="45.6" x14ac:dyDescent="0.25">
      <c r="A52" s="46" t="s">
        <v>70</v>
      </c>
      <c r="B52" s="24" t="s">
        <v>13</v>
      </c>
      <c r="C52" s="44">
        <f t="shared" si="46"/>
        <v>100</v>
      </c>
      <c r="D52" s="44"/>
      <c r="E52" s="44"/>
      <c r="F52" s="44">
        <v>100</v>
      </c>
      <c r="G52" s="44">
        <f t="shared" si="47"/>
        <v>0</v>
      </c>
      <c r="H52" s="44"/>
      <c r="I52" s="44"/>
      <c r="J52" s="44"/>
      <c r="K52" s="37">
        <f t="shared" si="48"/>
        <v>0</v>
      </c>
    </row>
    <row r="53" spans="1:11" ht="45.6" x14ac:dyDescent="0.25">
      <c r="A53" s="46" t="s">
        <v>71</v>
      </c>
      <c r="B53" s="24" t="s">
        <v>13</v>
      </c>
      <c r="C53" s="44">
        <f t="shared" si="46"/>
        <v>100</v>
      </c>
      <c r="D53" s="44"/>
      <c r="E53" s="44"/>
      <c r="F53" s="44">
        <v>100</v>
      </c>
      <c r="G53" s="44">
        <f t="shared" si="47"/>
        <v>0</v>
      </c>
      <c r="H53" s="44"/>
      <c r="I53" s="44"/>
      <c r="J53" s="44"/>
      <c r="K53" s="37">
        <f t="shared" si="48"/>
        <v>0</v>
      </c>
    </row>
    <row r="54" spans="1:11" ht="91.2" x14ac:dyDescent="0.25">
      <c r="A54" s="46" t="s">
        <v>72</v>
      </c>
      <c r="B54" s="24" t="s">
        <v>13</v>
      </c>
      <c r="C54" s="44">
        <f t="shared" si="46"/>
        <v>150</v>
      </c>
      <c r="D54" s="44"/>
      <c r="E54" s="44"/>
      <c r="F54" s="44">
        <v>150</v>
      </c>
      <c r="G54" s="44"/>
      <c r="H54" s="44"/>
      <c r="I54" s="44"/>
      <c r="J54" s="44"/>
      <c r="K54" s="37"/>
    </row>
    <row r="55" spans="1:11" ht="34.799999999999997" customHeight="1" x14ac:dyDescent="0.25">
      <c r="A55" s="47" t="s">
        <v>20</v>
      </c>
      <c r="B55" s="49"/>
      <c r="C55" s="41">
        <f>C56</f>
        <v>228242.9</v>
      </c>
      <c r="D55" s="41">
        <f t="shared" ref="D55:J55" si="55">D56</f>
        <v>201852.9</v>
      </c>
      <c r="E55" s="41">
        <f t="shared" si="55"/>
        <v>1631.1</v>
      </c>
      <c r="F55" s="41">
        <f t="shared" si="55"/>
        <v>24758.9</v>
      </c>
      <c r="G55" s="41">
        <f t="shared" si="55"/>
        <v>0</v>
      </c>
      <c r="H55" s="41">
        <f t="shared" si="55"/>
        <v>0</v>
      </c>
      <c r="I55" s="41">
        <f t="shared" si="55"/>
        <v>0</v>
      </c>
      <c r="J55" s="41">
        <f t="shared" si="55"/>
        <v>0</v>
      </c>
      <c r="K55" s="36">
        <f t="shared" si="32"/>
        <v>0</v>
      </c>
    </row>
    <row r="56" spans="1:11" ht="36.6" customHeight="1" x14ac:dyDescent="0.25">
      <c r="A56" s="48" t="s">
        <v>21</v>
      </c>
      <c r="B56" s="24"/>
      <c r="C56" s="43">
        <f t="shared" ref="C56:C60" si="56">D56+E56+F56</f>
        <v>228242.9</v>
      </c>
      <c r="D56" s="43">
        <f>D57+D58+D59+D60+D61+D62+D63+D64+D65+D66</f>
        <v>201852.9</v>
      </c>
      <c r="E56" s="43">
        <f t="shared" ref="E56:F56" si="57">E57+E58+E59+E60+E61+E62+E63+E64+E65+E66</f>
        <v>1631.1</v>
      </c>
      <c r="F56" s="43">
        <f t="shared" si="57"/>
        <v>24758.9</v>
      </c>
      <c r="G56" s="43">
        <f>H56+I56+J56</f>
        <v>0</v>
      </c>
      <c r="H56" s="43">
        <f>H57+H58+H59+H60+H61+H62+H63+H64+H65+H66</f>
        <v>0</v>
      </c>
      <c r="I56" s="43">
        <f t="shared" ref="I56:J56" si="58">I57+I58+I59+I60+I61+I62+I63+I64+I65+I66</f>
        <v>0</v>
      </c>
      <c r="J56" s="43">
        <f t="shared" si="58"/>
        <v>0</v>
      </c>
      <c r="K56" s="39">
        <f t="shared" si="32"/>
        <v>0</v>
      </c>
    </row>
    <row r="57" spans="1:11" ht="126" x14ac:dyDescent="0.25">
      <c r="A57" s="61" t="s">
        <v>73</v>
      </c>
      <c r="B57" s="24" t="s">
        <v>13</v>
      </c>
      <c r="C57" s="44">
        <f t="shared" ref="C57" si="59">D57+E57+F57</f>
        <v>203891.8</v>
      </c>
      <c r="D57" s="44">
        <v>201852.9</v>
      </c>
      <c r="E57" s="44">
        <v>1631.1</v>
      </c>
      <c r="F57" s="44">
        <v>407.8</v>
      </c>
      <c r="G57" s="44">
        <f t="shared" ref="G57" si="60">H57+I57+J57</f>
        <v>0</v>
      </c>
      <c r="H57" s="44"/>
      <c r="I57" s="44"/>
      <c r="J57" s="44"/>
      <c r="K57" s="37">
        <f t="shared" ref="K57" si="61">G57/C57*100</f>
        <v>0</v>
      </c>
    </row>
    <row r="58" spans="1:11" ht="102" customHeight="1" x14ac:dyDescent="0.25">
      <c r="A58" s="61" t="s">
        <v>45</v>
      </c>
      <c r="B58" s="24" t="s">
        <v>13</v>
      </c>
      <c r="C58" s="44">
        <f t="shared" si="56"/>
        <v>448.1</v>
      </c>
      <c r="D58" s="44"/>
      <c r="E58" s="44"/>
      <c r="F58" s="44">
        <v>448.1</v>
      </c>
      <c r="G58" s="44">
        <f t="shared" si="30"/>
        <v>0</v>
      </c>
      <c r="H58" s="44"/>
      <c r="I58" s="44"/>
      <c r="J58" s="44"/>
      <c r="K58" s="37">
        <f t="shared" si="32"/>
        <v>0</v>
      </c>
    </row>
    <row r="59" spans="1:11" ht="114" x14ac:dyDescent="0.25">
      <c r="A59" s="34" t="s">
        <v>35</v>
      </c>
      <c r="B59" s="24" t="s">
        <v>13</v>
      </c>
      <c r="C59" s="44">
        <f t="shared" si="56"/>
        <v>9093</v>
      </c>
      <c r="D59" s="44"/>
      <c r="E59" s="44"/>
      <c r="F59" s="44">
        <v>9093</v>
      </c>
      <c r="G59" s="44">
        <f t="shared" si="30"/>
        <v>0</v>
      </c>
      <c r="H59" s="44"/>
      <c r="I59" s="44"/>
      <c r="J59" s="44"/>
      <c r="K59" s="37">
        <f t="shared" si="32"/>
        <v>0</v>
      </c>
    </row>
    <row r="60" spans="1:11" ht="45.6" x14ac:dyDescent="0.25">
      <c r="A60" s="34" t="s">
        <v>36</v>
      </c>
      <c r="B60" s="24" t="s">
        <v>13</v>
      </c>
      <c r="C60" s="44">
        <f t="shared" si="56"/>
        <v>4010</v>
      </c>
      <c r="D60" s="44"/>
      <c r="E60" s="44"/>
      <c r="F60" s="44">
        <v>4010</v>
      </c>
      <c r="G60" s="44">
        <f t="shared" si="30"/>
        <v>0</v>
      </c>
      <c r="H60" s="44"/>
      <c r="I60" s="44"/>
      <c r="J60" s="44"/>
      <c r="K60" s="37">
        <f t="shared" si="32"/>
        <v>0</v>
      </c>
    </row>
    <row r="61" spans="1:11" ht="100.8" x14ac:dyDescent="0.25">
      <c r="A61" s="62" t="s">
        <v>74</v>
      </c>
      <c r="B61" s="24" t="s">
        <v>13</v>
      </c>
      <c r="C61" s="44">
        <f t="shared" ref="C61:C66" si="62">D61+E61+F61</f>
        <v>3670</v>
      </c>
      <c r="D61" s="44"/>
      <c r="E61" s="44"/>
      <c r="F61" s="44">
        <v>3670</v>
      </c>
      <c r="G61" s="44">
        <f t="shared" ref="G61:G62" si="63">H61+I61+J61</f>
        <v>0</v>
      </c>
      <c r="H61" s="44"/>
      <c r="I61" s="44"/>
      <c r="J61" s="44"/>
      <c r="K61" s="37">
        <f t="shared" ref="K61:K62" si="64">G61/C61*100</f>
        <v>0</v>
      </c>
    </row>
    <row r="62" spans="1:11" ht="75.599999999999994" x14ac:dyDescent="0.25">
      <c r="A62" s="63" t="s">
        <v>75</v>
      </c>
      <c r="B62" s="24" t="s">
        <v>13</v>
      </c>
      <c r="C62" s="44">
        <f t="shared" si="62"/>
        <v>2020</v>
      </c>
      <c r="D62" s="44"/>
      <c r="E62" s="44"/>
      <c r="F62" s="44">
        <v>2020</v>
      </c>
      <c r="G62" s="44">
        <f t="shared" si="63"/>
        <v>0</v>
      </c>
      <c r="H62" s="44"/>
      <c r="I62" s="44"/>
      <c r="J62" s="44"/>
      <c r="K62" s="37">
        <f t="shared" si="64"/>
        <v>0</v>
      </c>
    </row>
    <row r="63" spans="1:11" ht="75.599999999999994" x14ac:dyDescent="0.25">
      <c r="A63" s="63" t="s">
        <v>46</v>
      </c>
      <c r="B63" s="24"/>
      <c r="C63" s="44">
        <f t="shared" si="62"/>
        <v>170</v>
      </c>
      <c r="D63" s="44"/>
      <c r="E63" s="44"/>
      <c r="F63" s="44">
        <v>170</v>
      </c>
      <c r="G63" s="44"/>
      <c r="H63" s="44"/>
      <c r="I63" s="44"/>
      <c r="J63" s="44"/>
      <c r="K63" s="37"/>
    </row>
    <row r="64" spans="1:11" ht="75.599999999999994" x14ac:dyDescent="0.25">
      <c r="A64" s="63" t="s">
        <v>47</v>
      </c>
      <c r="B64" s="24"/>
      <c r="C64" s="44">
        <f t="shared" si="62"/>
        <v>180</v>
      </c>
      <c r="D64" s="44"/>
      <c r="E64" s="44"/>
      <c r="F64" s="44">
        <v>180</v>
      </c>
      <c r="G64" s="44"/>
      <c r="H64" s="44"/>
      <c r="I64" s="44"/>
      <c r="J64" s="44"/>
      <c r="K64" s="37"/>
    </row>
    <row r="65" spans="1:11" ht="75.599999999999994" x14ac:dyDescent="0.25">
      <c r="A65" s="63" t="s">
        <v>76</v>
      </c>
      <c r="B65" s="24"/>
      <c r="C65" s="44">
        <f t="shared" si="62"/>
        <v>2250</v>
      </c>
      <c r="D65" s="44"/>
      <c r="E65" s="44"/>
      <c r="F65" s="44">
        <v>2250</v>
      </c>
      <c r="G65" s="44"/>
      <c r="H65" s="44"/>
      <c r="I65" s="44"/>
      <c r="J65" s="44"/>
      <c r="K65" s="37"/>
    </row>
    <row r="66" spans="1:11" ht="75.599999999999994" x14ac:dyDescent="0.25">
      <c r="A66" s="63" t="s">
        <v>77</v>
      </c>
      <c r="B66" s="24"/>
      <c r="C66" s="44">
        <f t="shared" si="62"/>
        <v>2510</v>
      </c>
      <c r="D66" s="44"/>
      <c r="E66" s="44"/>
      <c r="F66" s="44">
        <v>2510</v>
      </c>
      <c r="G66" s="44"/>
      <c r="H66" s="44"/>
      <c r="I66" s="44"/>
      <c r="J66" s="44"/>
      <c r="K66" s="37"/>
    </row>
    <row r="67" spans="1:11" ht="32.25" customHeight="1" x14ac:dyDescent="0.25">
      <c r="A67" s="14" t="s">
        <v>7</v>
      </c>
      <c r="B67" s="23"/>
      <c r="C67" s="41">
        <f>C68</f>
        <v>621241.5</v>
      </c>
      <c r="D67" s="41">
        <f>D68</f>
        <v>514544</v>
      </c>
      <c r="E67" s="41">
        <f t="shared" ref="E67:F67" si="65">E68</f>
        <v>84158</v>
      </c>
      <c r="F67" s="41">
        <f t="shared" si="65"/>
        <v>22539.5</v>
      </c>
      <c r="G67" s="41">
        <f>H67+I67+J67</f>
        <v>0</v>
      </c>
      <c r="H67" s="41">
        <f>H68</f>
        <v>0</v>
      </c>
      <c r="I67" s="41">
        <f t="shared" ref="I67:J67" si="66">I68</f>
        <v>0</v>
      </c>
      <c r="J67" s="41">
        <f t="shared" si="66"/>
        <v>0</v>
      </c>
      <c r="K67" s="36">
        <f>G67/C67*100</f>
        <v>0</v>
      </c>
    </row>
    <row r="68" spans="1:11" ht="30" x14ac:dyDescent="0.25">
      <c r="A68" s="18" t="s">
        <v>12</v>
      </c>
      <c r="B68" s="31"/>
      <c r="C68" s="43">
        <f t="shared" ref="C68:C69" si="67">D68+E68+F68</f>
        <v>621241.5</v>
      </c>
      <c r="D68" s="43">
        <f>D69</f>
        <v>514544</v>
      </c>
      <c r="E68" s="43">
        <f t="shared" ref="E68" si="68">E69</f>
        <v>84158</v>
      </c>
      <c r="F68" s="43">
        <f t="shared" ref="F68" si="69">F69</f>
        <v>22539.5</v>
      </c>
      <c r="G68" s="43">
        <f t="shared" ref="G68:G69" si="70">H68+I68+J68</f>
        <v>0</v>
      </c>
      <c r="H68" s="43">
        <f t="shared" ref="H68" si="71">H69</f>
        <v>0</v>
      </c>
      <c r="I68" s="43">
        <f t="shared" ref="I68" si="72">I69</f>
        <v>0</v>
      </c>
      <c r="J68" s="43">
        <f t="shared" ref="J68" si="73">J69</f>
        <v>0</v>
      </c>
      <c r="K68" s="38">
        <f>G68/C68*100</f>
        <v>0</v>
      </c>
    </row>
    <row r="69" spans="1:11" ht="75.599999999999994" x14ac:dyDescent="0.25">
      <c r="A69" s="55" t="s">
        <v>24</v>
      </c>
      <c r="B69" s="24" t="s">
        <v>37</v>
      </c>
      <c r="C69" s="44">
        <f t="shared" si="67"/>
        <v>621241.5</v>
      </c>
      <c r="D69" s="44">
        <v>514544</v>
      </c>
      <c r="E69" s="44">
        <v>84158</v>
      </c>
      <c r="F69" s="44">
        <v>22539.5</v>
      </c>
      <c r="G69" s="44">
        <f t="shared" si="70"/>
        <v>0</v>
      </c>
      <c r="H69" s="44"/>
      <c r="I69" s="44"/>
      <c r="J69" s="44"/>
      <c r="K69" s="37">
        <f>G69/C69*100</f>
        <v>0</v>
      </c>
    </row>
    <row r="70" spans="1:11" s="4" customFormat="1" ht="60.6" customHeight="1" x14ac:dyDescent="0.3">
      <c r="A70" s="17" t="s">
        <v>17</v>
      </c>
      <c r="B70" s="10"/>
      <c r="C70" s="41">
        <f>C9+C27+C55+C67</f>
        <v>2463201.4</v>
      </c>
      <c r="D70" s="41">
        <f t="shared" ref="D70:J70" si="74">D9+D27+D55+D67</f>
        <v>1422601</v>
      </c>
      <c r="E70" s="41">
        <f t="shared" si="74"/>
        <v>757252.79999999993</v>
      </c>
      <c r="F70" s="41">
        <f t="shared" si="74"/>
        <v>283347.59999999998</v>
      </c>
      <c r="G70" s="41">
        <f t="shared" si="74"/>
        <v>0</v>
      </c>
      <c r="H70" s="41">
        <f t="shared" si="74"/>
        <v>0</v>
      </c>
      <c r="I70" s="41">
        <f t="shared" si="74"/>
        <v>0</v>
      </c>
      <c r="J70" s="41">
        <f t="shared" si="74"/>
        <v>0</v>
      </c>
      <c r="K70" s="40">
        <f>G70/C70*100</f>
        <v>0</v>
      </c>
    </row>
    <row r="71" spans="1:11" ht="19.8" customHeight="1" x14ac:dyDescent="0.45">
      <c r="A71" s="11"/>
      <c r="B71" s="11"/>
      <c r="C71" s="25"/>
      <c r="D71" s="11"/>
      <c r="E71" s="11"/>
      <c r="F71" s="11"/>
      <c r="G71" s="29"/>
      <c r="H71" s="11"/>
      <c r="I71" s="11"/>
      <c r="J71" s="11"/>
      <c r="K71" s="11"/>
    </row>
    <row r="72" spans="1:11" ht="21.45" customHeight="1" x14ac:dyDescent="0.4">
      <c r="A72" s="11"/>
      <c r="B72" s="11"/>
      <c r="C72" s="35"/>
      <c r="D72" s="11"/>
      <c r="E72" s="11"/>
      <c r="F72" s="11"/>
      <c r="G72" s="58"/>
      <c r="H72" s="11"/>
      <c r="I72" s="11"/>
      <c r="J72" s="11"/>
      <c r="K72" s="11"/>
    </row>
    <row r="73" spans="1:11" ht="17.399999999999999" x14ac:dyDescent="0.3">
      <c r="A73" s="5"/>
      <c r="F73" s="68"/>
      <c r="G73" s="68"/>
    </row>
    <row r="74" spans="1:11" ht="25.2" x14ac:dyDescent="0.45">
      <c r="A74" s="26"/>
      <c r="B74" s="26"/>
      <c r="C74" s="26"/>
      <c r="D74" s="26"/>
      <c r="E74" s="26"/>
      <c r="F74" s="27"/>
      <c r="G74" s="6"/>
    </row>
    <row r="75" spans="1:11" ht="20.399999999999999" x14ac:dyDescent="0.35">
      <c r="A75" s="11"/>
      <c r="B75" s="11"/>
      <c r="C75" s="11"/>
      <c r="D75" s="11"/>
      <c r="E75" s="11"/>
      <c r="F75" s="11"/>
      <c r="G75" s="7"/>
    </row>
    <row r="76" spans="1:11" ht="21" x14ac:dyDescent="0.4">
      <c r="A76" s="28"/>
    </row>
    <row r="78" spans="1:11" ht="17.399999999999999" x14ac:dyDescent="0.3">
      <c r="A78" s="5"/>
      <c r="F78" s="50"/>
      <c r="G78" s="50"/>
    </row>
  </sheetData>
  <mergeCells count="13">
    <mergeCell ref="G6:G7"/>
    <mergeCell ref="H6:J6"/>
    <mergeCell ref="F73:G73"/>
    <mergeCell ref="A1:K1"/>
    <mergeCell ref="A2:K2"/>
    <mergeCell ref="A4:K4"/>
    <mergeCell ref="A5:A7"/>
    <mergeCell ref="B5:B7"/>
    <mergeCell ref="C5:F5"/>
    <mergeCell ref="G5:J5"/>
    <mergeCell ref="K5:K7"/>
    <mergeCell ref="C6:C7"/>
    <mergeCell ref="D6:F6"/>
  </mergeCells>
  <pageMargins left="0.25" right="0.25" top="0.75" bottom="0.75" header="0.3" footer="0.3"/>
  <pageSetup paperSize="9" scale="40" fitToHeight="5" orientation="landscape" r:id="rId1"/>
  <headerFooter alignWithMargins="0">
    <oddHeader>&amp;R&amp;"Arial Cyr,полужирный"&amp;18Страница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01.02.2022г. (тыс.руб)</vt:lpstr>
      <vt:lpstr>'на 01.02.2022г. (тыс.руб)'!Заголовки_для_печати</vt:lpstr>
      <vt:lpstr>'на 01.02.2022г. (тыс.руб)'!Область_печати</vt:lpstr>
    </vt:vector>
  </TitlesOfParts>
  <Company>gorfin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116-V</dc:creator>
  <cp:lastModifiedBy>finup05</cp:lastModifiedBy>
  <cp:lastPrinted>2021-04-02T16:20:11Z</cp:lastPrinted>
  <dcterms:created xsi:type="dcterms:W3CDTF">2007-01-23T06:19:47Z</dcterms:created>
  <dcterms:modified xsi:type="dcterms:W3CDTF">2022-02-18T07:34:42Z</dcterms:modified>
</cp:coreProperties>
</file>