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s_cod4\Desktop\"/>
    </mc:Choice>
  </mc:AlternateContent>
  <bookViews>
    <workbookView xWindow="120" yWindow="180" windowWidth="17400" windowHeight="11775"/>
  </bookViews>
  <sheets>
    <sheet name="Лист1 (4)" sheetId="4" r:id="rId1"/>
  </sheets>
  <calcPr calcId="152511"/>
</workbook>
</file>

<file path=xl/calcChain.xml><?xml version="1.0" encoding="utf-8"?>
<calcChain xmlns="http://schemas.openxmlformats.org/spreadsheetml/2006/main">
  <c r="N17" i="4" l="1"/>
  <c r="BD10" i="4"/>
  <c r="T10" i="4"/>
  <c r="AY22" i="4"/>
  <c r="N10" i="4"/>
  <c r="AL13" i="4"/>
  <c r="AD22" i="4"/>
  <c r="BD15" i="4"/>
  <c r="BG15" i="4"/>
  <c r="BG16" i="4"/>
  <c r="BG17" i="4"/>
  <c r="BG18" i="4"/>
  <c r="BG19" i="4"/>
  <c r="T12" i="4"/>
  <c r="AX16" i="4"/>
  <c r="Q12" i="4"/>
  <c r="N11" i="4"/>
  <c r="AX11" i="4"/>
  <c r="T11" i="4"/>
  <c r="T13" i="4"/>
  <c r="T14" i="4"/>
  <c r="T15" i="4"/>
  <c r="T16" i="4"/>
  <c r="T17" i="4"/>
  <c r="T18" i="4"/>
  <c r="T19" i="4"/>
  <c r="T20" i="4"/>
  <c r="T21" i="4"/>
  <c r="Q11" i="4"/>
  <c r="Q13" i="4"/>
  <c r="Q14" i="4"/>
  <c r="Q15" i="4"/>
  <c r="Q16" i="4"/>
  <c r="Q17" i="4"/>
  <c r="Q18" i="4"/>
  <c r="Q19" i="4"/>
  <c r="Q20" i="4"/>
  <c r="Q21" i="4"/>
  <c r="N12" i="4"/>
  <c r="N13" i="4"/>
  <c r="N14" i="4"/>
  <c r="N15" i="4"/>
  <c r="N16" i="4"/>
  <c r="N18" i="4"/>
  <c r="N19" i="4"/>
  <c r="N20" i="4"/>
  <c r="N21" i="4"/>
  <c r="H11" i="4"/>
  <c r="H12" i="4"/>
  <c r="H13" i="4"/>
  <c r="H14" i="4"/>
  <c r="H15" i="4"/>
  <c r="H16" i="4"/>
  <c r="H17" i="4"/>
  <c r="H18" i="4"/>
  <c r="H19" i="4"/>
  <c r="H20" i="4"/>
  <c r="H21" i="4"/>
  <c r="K11" i="4"/>
  <c r="K12" i="4"/>
  <c r="K13" i="4"/>
  <c r="K14" i="4"/>
  <c r="K15" i="4"/>
  <c r="K16" i="4"/>
  <c r="K17" i="4"/>
  <c r="K18" i="4"/>
  <c r="K19" i="4"/>
  <c r="K20" i="4"/>
  <c r="K21" i="4"/>
  <c r="D21" i="4"/>
  <c r="BL21" i="4"/>
  <c r="AU21" i="4"/>
  <c r="AW22" i="4"/>
  <c r="AO11" i="4"/>
  <c r="AO12" i="4"/>
  <c r="AO13" i="4"/>
  <c r="AO14" i="4"/>
  <c r="AO15" i="4"/>
  <c r="AO16" i="4"/>
  <c r="AO17" i="4"/>
  <c r="AO18" i="4"/>
  <c r="AO19" i="4"/>
  <c r="AO20" i="4"/>
  <c r="AO21" i="4"/>
  <c r="AO10" i="4"/>
  <c r="AL11" i="4"/>
  <c r="AL12" i="4"/>
  <c r="AL14" i="4"/>
  <c r="AL15" i="4"/>
  <c r="AL16" i="4"/>
  <c r="AL17" i="4"/>
  <c r="AL18" i="4"/>
  <c r="AL19" i="4"/>
  <c r="AL20" i="4"/>
  <c r="AL21" i="4"/>
  <c r="AL10" i="4"/>
  <c r="AF11" i="4"/>
  <c r="AF12" i="4"/>
  <c r="AF13" i="4"/>
  <c r="AF14" i="4"/>
  <c r="AF15" i="4"/>
  <c r="AF16" i="4"/>
  <c r="AF17" i="4"/>
  <c r="AF18" i="4"/>
  <c r="AF19" i="4"/>
  <c r="AF20" i="4"/>
  <c r="AF21" i="4"/>
  <c r="AF10" i="4"/>
  <c r="Z11" i="4"/>
  <c r="Z12" i="4"/>
  <c r="Z13" i="4"/>
  <c r="Z14" i="4"/>
  <c r="Z15" i="4"/>
  <c r="Z16" i="4"/>
  <c r="Z17" i="4"/>
  <c r="Z18" i="4"/>
  <c r="Z19" i="4"/>
  <c r="Z20" i="4"/>
  <c r="Z21" i="4"/>
  <c r="Z10" i="4"/>
  <c r="D14" i="4"/>
  <c r="BL14" i="4" s="1"/>
  <c r="AX10" i="4"/>
  <c r="D10" i="4"/>
  <c r="BL10" i="4" s="1"/>
  <c r="D11" i="4"/>
  <c r="BL11" i="4" s="1"/>
  <c r="D12" i="4"/>
  <c r="D13" i="4"/>
  <c r="BL13" i="4" s="1"/>
  <c r="D15" i="4"/>
  <c r="BL15" i="4" s="1"/>
  <c r="D16" i="4"/>
  <c r="BL16" i="4" s="1"/>
  <c r="D17" i="4"/>
  <c r="BL17" i="4" s="1"/>
  <c r="D18" i="4"/>
  <c r="D19" i="4"/>
  <c r="D20" i="4"/>
  <c r="BL20" i="4" s="1"/>
  <c r="AM22" i="4"/>
  <c r="F22" i="4"/>
  <c r="G22" i="4"/>
  <c r="I22" i="4"/>
  <c r="J22" i="4"/>
  <c r="L22" i="4"/>
  <c r="M22" i="4"/>
  <c r="O22" i="4"/>
  <c r="P22" i="4"/>
  <c r="R22" i="4"/>
  <c r="S22" i="4"/>
  <c r="U22" i="4"/>
  <c r="V22" i="4"/>
  <c r="W22" i="4" s="1"/>
  <c r="X22" i="4"/>
  <c r="Y22" i="4"/>
  <c r="AA22" i="4"/>
  <c r="AB22" i="4"/>
  <c r="AC22" i="4"/>
  <c r="AE22" i="4"/>
  <c r="AF22" i="4" s="1"/>
  <c r="AG22" i="4"/>
  <c r="AH22" i="4"/>
  <c r="AJ22" i="4"/>
  <c r="AK22" i="4"/>
  <c r="AN22" i="4"/>
  <c r="AO22" i="4" s="1"/>
  <c r="AP22" i="4"/>
  <c r="AQ22" i="4"/>
  <c r="AS22" i="4"/>
  <c r="AT22" i="4"/>
  <c r="AV22" i="4"/>
  <c r="AZ22" i="4"/>
  <c r="BB22" i="4"/>
  <c r="BC22" i="4"/>
  <c r="BE22" i="4"/>
  <c r="BF22" i="4"/>
  <c r="BH22" i="4"/>
  <c r="BI22" i="4"/>
  <c r="AR20" i="4"/>
  <c r="AX20" i="4"/>
  <c r="C19" i="4"/>
  <c r="E19" i="4" s="1"/>
  <c r="C14" i="4"/>
  <c r="BK14" i="4" s="1"/>
  <c r="AU11" i="4"/>
  <c r="BJ10" i="4"/>
  <c r="BA10" i="4"/>
  <c r="AR10" i="4"/>
  <c r="Q10" i="4"/>
  <c r="BJ11" i="4"/>
  <c r="BJ12" i="4"/>
  <c r="BJ13" i="4"/>
  <c r="BJ14" i="4"/>
  <c r="BJ15" i="4"/>
  <c r="BJ16" i="4"/>
  <c r="BJ17" i="4"/>
  <c r="BJ18" i="4"/>
  <c r="BJ19" i="4"/>
  <c r="BJ20" i="4"/>
  <c r="BJ21" i="4"/>
  <c r="BG11" i="4"/>
  <c r="BG12" i="4"/>
  <c r="BG13" i="4"/>
  <c r="BG14" i="4"/>
  <c r="BG20" i="4"/>
  <c r="BG21" i="4"/>
  <c r="BD11" i="4"/>
  <c r="BD12" i="4"/>
  <c r="BD13" i="4"/>
  <c r="BD14" i="4"/>
  <c r="BD16" i="4"/>
  <c r="BD17" i="4"/>
  <c r="BD18" i="4"/>
  <c r="BD19" i="4"/>
  <c r="BD20" i="4"/>
  <c r="BD21" i="4"/>
  <c r="BA11" i="4"/>
  <c r="BA12" i="4"/>
  <c r="BA13" i="4"/>
  <c r="BA14" i="4"/>
  <c r="BA15" i="4"/>
  <c r="BA16" i="4"/>
  <c r="BA17" i="4"/>
  <c r="BA18" i="4"/>
  <c r="BA19" i="4"/>
  <c r="BA20" i="4"/>
  <c r="BA21" i="4"/>
  <c r="AX12" i="4"/>
  <c r="AX13" i="4"/>
  <c r="AX14" i="4"/>
  <c r="AX15" i="4"/>
  <c r="AX17" i="4"/>
  <c r="AX18" i="4"/>
  <c r="AX19" i="4"/>
  <c r="AX21" i="4"/>
  <c r="AU12" i="4"/>
  <c r="AU13" i="4"/>
  <c r="AU14" i="4"/>
  <c r="AU15" i="4"/>
  <c r="AU16" i="4"/>
  <c r="AU17" i="4"/>
  <c r="AU18" i="4"/>
  <c r="AU19" i="4"/>
  <c r="AU20" i="4"/>
  <c r="AR11" i="4"/>
  <c r="AR12" i="4"/>
  <c r="AR13" i="4"/>
  <c r="AR14" i="4"/>
  <c r="AR15" i="4"/>
  <c r="AR16" i="4"/>
  <c r="AR17" i="4"/>
  <c r="AR18" i="4"/>
  <c r="AR19" i="4"/>
  <c r="AR21" i="4"/>
  <c r="W10" i="4"/>
  <c r="W11" i="4"/>
  <c r="C10" i="4"/>
  <c r="AC21" i="4"/>
  <c r="W21" i="4"/>
  <c r="C21" i="4"/>
  <c r="E21" i="4" s="1"/>
  <c r="AC20" i="4"/>
  <c r="W20" i="4"/>
  <c r="C20" i="4"/>
  <c r="BK20" i="4" s="1"/>
  <c r="AC19" i="4"/>
  <c r="W19" i="4"/>
  <c r="AC18" i="4"/>
  <c r="W18" i="4"/>
  <c r="C18" i="4"/>
  <c r="E18" i="4" s="1"/>
  <c r="AC17" i="4"/>
  <c r="W17" i="4"/>
  <c r="C17" i="4"/>
  <c r="E17" i="4" s="1"/>
  <c r="AC16" i="4"/>
  <c r="W16" i="4"/>
  <c r="C16" i="4"/>
  <c r="AC15" i="4"/>
  <c r="W15" i="4"/>
  <c r="C15" i="4"/>
  <c r="BK15" i="4" s="1"/>
  <c r="AC14" i="4"/>
  <c r="W14" i="4"/>
  <c r="AC13" i="4"/>
  <c r="W13" i="4"/>
  <c r="C13" i="4"/>
  <c r="AC12" i="4"/>
  <c r="W12" i="4"/>
  <c r="C12" i="4"/>
  <c r="E12" i="4" s="1"/>
  <c r="AC11" i="4"/>
  <c r="C11" i="4"/>
  <c r="BK11" i="4" s="1"/>
  <c r="BG10" i="4"/>
  <c r="AU10" i="4"/>
  <c r="AC10" i="4"/>
  <c r="K10" i="4"/>
  <c r="H10" i="4"/>
  <c r="BL18" i="4"/>
  <c r="BL19" i="4"/>
  <c r="BL12" i="4"/>
  <c r="Q22" i="4" l="1"/>
  <c r="E16" i="4"/>
  <c r="BK19" i="4"/>
  <c r="BK21" i="4"/>
  <c r="BM21" i="4" s="1"/>
  <c r="BM20" i="4"/>
  <c r="E20" i="4"/>
  <c r="BM19" i="4"/>
  <c r="BK18" i="4"/>
  <c r="BM18" i="4" s="1"/>
  <c r="BK17" i="4"/>
  <c r="BM17" i="4" s="1"/>
  <c r="N22" i="4"/>
  <c r="BK16" i="4"/>
  <c r="BM16" i="4" s="1"/>
  <c r="BM15" i="4"/>
  <c r="E15" i="4"/>
  <c r="E14" i="4"/>
  <c r="BM14" i="4"/>
  <c r="K22" i="4"/>
  <c r="E13" i="4"/>
  <c r="BK13" i="4"/>
  <c r="BM13" i="4" s="1"/>
  <c r="BD22" i="4"/>
  <c r="AR22" i="4"/>
  <c r="Z22" i="4"/>
  <c r="H22" i="4"/>
  <c r="BK12" i="4"/>
  <c r="BM12" i="4" s="1"/>
  <c r="BG22" i="4"/>
  <c r="AX22" i="4"/>
  <c r="AU22" i="4"/>
  <c r="E11" i="4"/>
  <c r="BL22" i="4"/>
  <c r="BM11" i="4"/>
  <c r="C22" i="4"/>
  <c r="BA22" i="4"/>
  <c r="BJ22" i="4"/>
  <c r="D22" i="4"/>
  <c r="AL22" i="4"/>
  <c r="T22" i="4"/>
  <c r="BK10" i="4"/>
  <c r="E10" i="4"/>
  <c r="BK22" i="4" l="1"/>
  <c r="BM22" i="4" s="1"/>
  <c r="E22" i="4"/>
  <c r="BM10" i="4"/>
</calcChain>
</file>

<file path=xl/sharedStrings.xml><?xml version="1.0" encoding="utf-8"?>
<sst xmlns="http://schemas.openxmlformats.org/spreadsheetml/2006/main" count="106" uniqueCount="43">
  <si>
    <t>Приложение 3</t>
  </si>
  <si>
    <t>Наименование поселений</t>
  </si>
  <si>
    <t>в том числе:</t>
  </si>
  <si>
    <r>
      <rPr>
        <sz val="12"/>
        <rFont val="TimesET"/>
      </rPr>
      <t xml:space="preserve">Дефицит -  всего    </t>
    </r>
    <r>
      <rPr>
        <sz val="10"/>
        <rFont val="TimesET"/>
      </rPr>
      <t xml:space="preserve">                  (код БК 00079000000000000000)</t>
    </r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</si>
  <si>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</si>
  <si>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</si>
  <si>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</si>
  <si>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</si>
  <si>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</si>
  <si>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земельный налог (код дохода 00010606000000000110)</t>
  </si>
  <si>
    <t>Общегосударственные    вопросы (код расхода 00001000000000000000)</t>
  </si>
  <si>
    <t>Национальная экономика    (код расхода 00004000000000000000)</t>
  </si>
  <si>
    <t>Жилищно-коммунальное хозяйство (код расхода 00005000000000000000)</t>
  </si>
  <si>
    <t>Культура (код расхода 00008010000000000000)</t>
  </si>
  <si>
    <t>Функционирование местных администраций (код расхода 01040000000000000)</t>
  </si>
  <si>
    <t xml:space="preserve">план </t>
  </si>
  <si>
    <t>факт</t>
  </si>
  <si>
    <t>процент исполнения</t>
  </si>
  <si>
    <t>Итого по поселениям</t>
  </si>
  <si>
    <t>№ пп.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</si>
  <si>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(код дохода 00011105010000000120)</t>
  </si>
  <si>
    <t>налог на имущество физических лиц  (код дохода 00010601000000000110)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</si>
  <si>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(код дохода 00011105020000000120)</t>
  </si>
  <si>
    <t>дотации  на выравнивание бюджетной обеспеченности (код доходов 00020215001000000151)</t>
  </si>
  <si>
    <t>дотации бюджетам сельских поселений на поддержку мер по обеспечению сбалансированности бюджетов (код доходов 00020215002100000151)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</si>
  <si>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(код дохода 00011109000000000120)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</si>
  <si>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(код дохода 00011105030000000120)</t>
  </si>
  <si>
    <t>доходы от сдачи в аренду имущества, составляющего государственную (муниципальную) казну (за исключением земельных участков) (код дохода 00011105070000000120)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</si>
  <si>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</si>
  <si>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</si>
  <si>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</si>
  <si>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</si>
  <si>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</si>
  <si>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Полевосундырское сельское поселение</t>
  </si>
  <si>
    <t xml:space="preserve">Сюрбей- Токаевское сельское поселение 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</si>
  <si>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</si>
  <si>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</si>
  <si>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</si>
  <si>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</si>
  <si>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Новочелны- Сюрбеевское сельское поселение</t>
  </si>
  <si>
    <r>
      <rPr>
        <sz val="12"/>
        <rFont val="TimesET"/>
      </rPr>
      <t xml:space="preserve">Расходы - всего  </t>
    </r>
    <r>
      <rPr>
        <sz val="11"/>
        <rFont val="TimesET"/>
      </rPr>
      <t xml:space="preserve"> (код расхода 00096000000000000000)</t>
    </r>
  </si>
  <si>
    <r>
      <rPr>
        <sz val="12"/>
        <rFont val="TimesET"/>
      </rPr>
      <t xml:space="preserve">Доходы - всего </t>
    </r>
    <r>
      <rPr>
        <sz val="10"/>
        <rFont val="TimesET"/>
      </rPr>
      <t>(код дохода 00085000000000000000)</t>
    </r>
  </si>
  <si>
    <t>Справка об исполнении бюджетов поселений Комсомольского района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</si>
</sst>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TimesET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color indexed="8"/>
      <name val="Arial Cyr"/>
      <charset val="204"/>
    </font>
    <font>
      <b/>
      <sz val="12"/>
      <name val="TimesET"/>
    </font>
    <font>
      <b/>
      <sz val="10"/>
      <name val="TimesET"/>
    </font>
    <font>
      <b/>
      <sz val="8"/>
      <name val="Arial Cyr"/>
      <charset val="204"/>
    </font>
    <font>
      <sz val="10"/>
      <name val="TimesET"/>
    </font>
    <font>
      <sz val="8"/>
      <name val="TimesET"/>
    </font>
    <font>
      <sz val="11"/>
      <name val="TimesET"/>
    </font>
    <font>
      <sz val="12"/>
      <name val="TimesET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b/>
      <sz val="11"/>
      <name val="TimesET"/>
    </font>
    <font>
      <b/>
      <sz val="9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1" fillId="0" borderId="0" xfId="1" applyFill="1" applyAlignment="1">
      <alignment vertical="center" wrapText="1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0" fontId="1" fillId="0" borderId="0" xfId="1" applyFont="1" applyFill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vertical="center" wrapText="1"/>
      <protection locked="0"/>
    </xf>
    <xf numFmtId="164" fontId="19" fillId="0" borderId="1" xfId="1" applyNumberFormat="1" applyFont="1" applyFill="1" applyBorder="1" applyAlignment="1" applyProtection="1">
      <alignment vertical="center" wrapText="1"/>
      <protection locked="0"/>
    </xf>
    <xf numFmtId="164" fontId="1" fillId="0" borderId="1" xfId="1" applyNumberFormat="1" applyFont="1" applyFill="1" applyBorder="1" applyAlignment="1" applyProtection="1">
      <alignment vertical="center" wrapText="1"/>
      <protection locked="0"/>
    </xf>
    <xf numFmtId="0" fontId="1" fillId="0" borderId="0" xfId="1" applyFont="1" applyFill="1"/>
    <xf numFmtId="164" fontId="1" fillId="0" borderId="0" xfId="1" applyNumberFormat="1" applyFont="1" applyFill="1"/>
    <xf numFmtId="0" fontId="0" fillId="0" borderId="0" xfId="0" applyFill="1"/>
    <xf numFmtId="0" fontId="11" fillId="0" borderId="0" xfId="1" applyFont="1" applyFill="1" applyAlignment="1">
      <alignment vertical="center" wrapText="1"/>
    </xf>
    <xf numFmtId="0" fontId="7" fillId="0" borderId="0" xfId="1" applyFont="1" applyFill="1" applyAlignment="1" applyProtection="1">
      <alignment horizontal="center" vertical="center" wrapText="1"/>
      <protection locked="0"/>
    </xf>
    <xf numFmtId="164" fontId="0" fillId="0" borderId="0" xfId="0" applyNumberFormat="1" applyFill="1"/>
    <xf numFmtId="0" fontId="8" fillId="0" borderId="0" xfId="1" applyFont="1" applyFill="1" applyAlignment="1">
      <alignment vertical="center" wrapText="1"/>
    </xf>
    <xf numFmtId="164" fontId="9" fillId="0" borderId="1" xfId="1" applyNumberFormat="1" applyFont="1" applyFill="1" applyBorder="1" applyAlignment="1" applyProtection="1">
      <alignment vertical="center" wrapText="1"/>
      <protection locked="0"/>
    </xf>
    <xf numFmtId="0" fontId="15" fillId="0" borderId="0" xfId="1" applyFont="1" applyFill="1" applyAlignment="1">
      <alignment vertical="center" wrapText="1"/>
    </xf>
    <xf numFmtId="0" fontId="1" fillId="0" borderId="0" xfId="1" applyFill="1"/>
    <xf numFmtId="164" fontId="6" fillId="0" borderId="1" xfId="1" applyNumberFormat="1" applyFont="1" applyFill="1" applyBorder="1" applyAlignment="1" applyProtection="1">
      <alignment vertical="center" wrapText="1"/>
      <protection locked="0"/>
    </xf>
    <xf numFmtId="164" fontId="1" fillId="0" borderId="1" xfId="1" applyNumberFormat="1" applyFont="1" applyFill="1" applyBorder="1" applyAlignment="1" applyProtection="1">
      <alignment horizontal="right" vertical="top" shrinkToFit="1"/>
      <protection locked="0"/>
    </xf>
    <xf numFmtId="164" fontId="1" fillId="0" borderId="1" xfId="1" applyNumberFormat="1" applyFont="1" applyFill="1" applyBorder="1" applyProtection="1">
      <protection locked="0"/>
    </xf>
    <xf numFmtId="2" fontId="0" fillId="0" borderId="0" xfId="0" applyNumberFormat="1" applyFill="1"/>
    <xf numFmtId="0" fontId="17" fillId="0" borderId="1" xfId="0" applyFont="1" applyFill="1" applyBorder="1" applyAlignment="1">
      <alignment horizontal="left"/>
    </xf>
    <xf numFmtId="0" fontId="23" fillId="0" borderId="0" xfId="0" applyFont="1" applyFill="1"/>
    <xf numFmtId="164" fontId="0" fillId="0" borderId="1" xfId="0" applyNumberFormat="1" applyFill="1" applyBorder="1"/>
    <xf numFmtId="0" fontId="8" fillId="0" borderId="0" xfId="1" applyFont="1" applyFill="1"/>
    <xf numFmtId="164" fontId="8" fillId="0" borderId="0" xfId="1" applyNumberFormat="1" applyFont="1" applyFill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24" fillId="0" borderId="1" xfId="0" applyNumberFormat="1" applyFont="1" applyFill="1" applyBorder="1"/>
    <xf numFmtId="0" fontId="25" fillId="0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 applyProtection="1">
      <alignment vertical="center" wrapText="1"/>
      <protection locked="0"/>
    </xf>
    <xf numFmtId="164" fontId="22" fillId="0" borderId="1" xfId="1" applyNumberFormat="1" applyFont="1" applyFill="1" applyBorder="1" applyAlignment="1" applyProtection="1">
      <alignment vertical="center" wrapText="1"/>
      <protection locked="0"/>
    </xf>
    <xf numFmtId="0" fontId="15" fillId="0" borderId="0" xfId="1" applyFont="1" applyFill="1" applyAlignment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5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"/>
  <sheetViews>
    <sheetView tabSelected="1" zoomScaleNormal="100" workbookViewId="0">
      <pane xSplit="2" topLeftCell="C1" activePane="topRight" state="frozen"/>
      <selection pane="topRight" activeCell="K27" sqref="K27"/>
    </sheetView>
  </sheetViews>
  <sheetFormatPr defaultRowHeight="15"/>
  <cols>
    <col min="1" max="1" width="6" style="11" customWidth="1"/>
    <col min="2" max="2" width="45" style="11" customWidth="1"/>
    <col min="3" max="3" width="12.5703125" style="11" customWidth="1"/>
    <col min="4" max="4" width="11.42578125" style="11" customWidth="1"/>
    <col min="5" max="5" width="9.42578125" style="11" customWidth="1"/>
    <col min="6" max="6" width="12.42578125" style="11" bestFit="1" customWidth="1"/>
    <col min="7" max="7" width="11.5703125" style="11" bestFit="1" customWidth="1"/>
    <col min="8" max="8" width="8.85546875" style="11" customWidth="1"/>
    <col min="9" max="10" width="10.5703125" style="11" bestFit="1" customWidth="1"/>
    <col min="11" max="11" width="9.42578125" style="11" bestFit="1" customWidth="1"/>
    <col min="12" max="13" width="10.5703125" style="11" bestFit="1" customWidth="1"/>
    <col min="14" max="14" width="9.42578125" style="11" bestFit="1" customWidth="1"/>
    <col min="15" max="15" width="10.5703125" style="11" bestFit="1" customWidth="1"/>
    <col min="16" max="16" width="10.42578125" style="11" bestFit="1" customWidth="1"/>
    <col min="17" max="17" width="9.140625" style="11"/>
    <col min="18" max="19" width="10.42578125" style="11" bestFit="1" customWidth="1"/>
    <col min="20" max="20" width="9.140625" style="11"/>
    <col min="21" max="27" width="9.140625" style="11" customWidth="1"/>
    <col min="28" max="33" width="9.28515625" style="11" customWidth="1"/>
    <col min="34" max="34" width="8" style="11" customWidth="1"/>
    <col min="35" max="35" width="9.28515625" style="11" customWidth="1"/>
    <col min="36" max="36" width="13.7109375" style="11" customWidth="1"/>
    <col min="37" max="37" width="12.42578125" style="11" customWidth="1"/>
    <col min="38" max="38" width="9.28515625" style="11" customWidth="1"/>
    <col min="39" max="40" width="11.42578125" style="11" customWidth="1"/>
    <col min="41" max="41" width="9.28515625" style="11" customWidth="1"/>
    <col min="42" max="43" width="11.42578125" style="11" customWidth="1"/>
    <col min="44" max="44" width="9.140625" style="11" customWidth="1"/>
    <col min="45" max="46" width="12.42578125" style="11" customWidth="1"/>
    <col min="47" max="47" width="9.140625" style="11" customWidth="1"/>
    <col min="48" max="49" width="11.42578125" style="11" customWidth="1"/>
    <col min="50" max="50" width="9.140625" style="11" customWidth="1"/>
    <col min="51" max="52" width="11.42578125" style="11" customWidth="1"/>
    <col min="53" max="53" width="9.140625" style="11" customWidth="1"/>
    <col min="54" max="55" width="11.42578125" style="11" customWidth="1"/>
    <col min="56" max="56" width="9.140625" style="11" customWidth="1"/>
    <col min="57" max="58" width="11.42578125" style="11" customWidth="1"/>
    <col min="59" max="59" width="9.140625" style="11" customWidth="1"/>
    <col min="60" max="61" width="11.42578125" style="11" customWidth="1"/>
    <col min="62" max="62" width="9.140625" style="11" customWidth="1"/>
    <col min="63" max="63" width="10.42578125" style="11" customWidth="1"/>
    <col min="64" max="64" width="9.5703125" style="11" customWidth="1"/>
    <col min="65" max="65" width="10.7109375" style="11" customWidth="1"/>
    <col min="66" max="66" width="9.140625" style="11" customWidth="1"/>
    <col min="67" max="67" width="10.7109375" style="11" customWidth="1"/>
    <col min="68" max="16384" width="9.140625" style="11"/>
  </cols>
  <sheetData>
    <row r="1" spans="1:67" ht="15" customHeight="1">
      <c r="A1" s="1"/>
      <c r="B1" s="17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5"/>
      <c r="P1" s="15"/>
      <c r="Q1" s="15"/>
      <c r="R1" s="35" t="s">
        <v>0</v>
      </c>
      <c r="S1" s="35"/>
      <c r="T1" s="3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8"/>
      <c r="BL1" s="18"/>
      <c r="BM1" s="18"/>
      <c r="BN1" s="18"/>
      <c r="BO1" s="18"/>
    </row>
    <row r="2" spans="1:67" ht="15.75">
      <c r="A2" s="1"/>
      <c r="B2" s="1"/>
      <c r="C2" s="36" t="s">
        <v>42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8"/>
      <c r="BL2" s="18"/>
      <c r="BM2" s="18"/>
      <c r="BN2" s="18"/>
      <c r="BO2" s="18"/>
    </row>
    <row r="3" spans="1:67" ht="15.75">
      <c r="A3" s="1"/>
      <c r="B3" s="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  <c r="AK3" s="3"/>
      <c r="AL3" s="3"/>
      <c r="AM3" s="3"/>
      <c r="AN3" s="3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8"/>
      <c r="BL3" s="18"/>
      <c r="BM3" s="18"/>
      <c r="BN3" s="18"/>
      <c r="BO3" s="18"/>
    </row>
    <row r="4" spans="1:67" ht="15" customHeight="1">
      <c r="A4" s="39" t="s">
        <v>19</v>
      </c>
      <c r="B4" s="76" t="s">
        <v>1</v>
      </c>
      <c r="C4" s="37" t="s">
        <v>41</v>
      </c>
      <c r="D4" s="38"/>
      <c r="E4" s="39"/>
      <c r="F4" s="46" t="s">
        <v>2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65" t="s">
        <v>40</v>
      </c>
      <c r="AT4" s="66"/>
      <c r="AU4" s="67"/>
      <c r="AV4" s="46" t="s">
        <v>5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37" t="s">
        <v>3</v>
      </c>
      <c r="BL4" s="38"/>
      <c r="BM4" s="39"/>
      <c r="BN4" s="18"/>
      <c r="BO4" s="18"/>
    </row>
    <row r="5" spans="1:67" ht="15" customHeight="1">
      <c r="A5" s="42"/>
      <c r="B5" s="77"/>
      <c r="C5" s="40"/>
      <c r="D5" s="41"/>
      <c r="E5" s="42"/>
      <c r="F5" s="48" t="s">
        <v>4</v>
      </c>
      <c r="G5" s="48"/>
      <c r="H5" s="48"/>
      <c r="I5" s="62" t="s">
        <v>5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  <c r="AJ5" s="48" t="s">
        <v>6</v>
      </c>
      <c r="AK5" s="48"/>
      <c r="AL5" s="48"/>
      <c r="AM5" s="46" t="s">
        <v>5</v>
      </c>
      <c r="AN5" s="47"/>
      <c r="AO5" s="47"/>
      <c r="AP5" s="47"/>
      <c r="AQ5" s="47"/>
      <c r="AR5" s="47"/>
      <c r="AS5" s="68"/>
      <c r="AT5" s="69"/>
      <c r="AU5" s="70"/>
      <c r="AV5" s="56" t="s">
        <v>10</v>
      </c>
      <c r="AW5" s="57"/>
      <c r="AX5" s="57"/>
      <c r="AY5" s="49" t="s">
        <v>5</v>
      </c>
      <c r="AZ5" s="49"/>
      <c r="BA5" s="49"/>
      <c r="BB5" s="49" t="s">
        <v>11</v>
      </c>
      <c r="BC5" s="49"/>
      <c r="BD5" s="49"/>
      <c r="BE5" s="49" t="s">
        <v>12</v>
      </c>
      <c r="BF5" s="49"/>
      <c r="BG5" s="49"/>
      <c r="BH5" s="48" t="s">
        <v>13</v>
      </c>
      <c r="BI5" s="48"/>
      <c r="BJ5" s="48"/>
      <c r="BK5" s="40"/>
      <c r="BL5" s="41"/>
      <c r="BM5" s="42"/>
      <c r="BN5" s="18"/>
      <c r="BO5" s="18"/>
    </row>
    <row r="6" spans="1:67" ht="15" customHeight="1">
      <c r="A6" s="42"/>
      <c r="B6" s="77"/>
      <c r="C6" s="40"/>
      <c r="D6" s="41"/>
      <c r="E6" s="42"/>
      <c r="F6" s="48"/>
      <c r="G6" s="48"/>
      <c r="H6" s="48"/>
      <c r="I6" s="37" t="s">
        <v>7</v>
      </c>
      <c r="J6" s="38"/>
      <c r="K6" s="39"/>
      <c r="L6" s="37" t="s">
        <v>8</v>
      </c>
      <c r="M6" s="38"/>
      <c r="N6" s="39"/>
      <c r="O6" s="37" t="s">
        <v>21</v>
      </c>
      <c r="P6" s="38"/>
      <c r="Q6" s="39"/>
      <c r="R6" s="37" t="s">
        <v>9</v>
      </c>
      <c r="S6" s="38"/>
      <c r="T6" s="39"/>
      <c r="U6" s="37" t="s">
        <v>20</v>
      </c>
      <c r="V6" s="38"/>
      <c r="W6" s="39"/>
      <c r="X6" s="37" t="s">
        <v>22</v>
      </c>
      <c r="Y6" s="38"/>
      <c r="Z6" s="39"/>
      <c r="AA6" s="37" t="s">
        <v>26</v>
      </c>
      <c r="AB6" s="38"/>
      <c r="AC6" s="39"/>
      <c r="AD6" s="50" t="s">
        <v>27</v>
      </c>
      <c r="AE6" s="51"/>
      <c r="AF6" s="52"/>
      <c r="AG6" s="37" t="s">
        <v>25</v>
      </c>
      <c r="AH6" s="38"/>
      <c r="AI6" s="39"/>
      <c r="AJ6" s="48"/>
      <c r="AK6" s="48"/>
      <c r="AL6" s="48"/>
      <c r="AM6" s="37" t="s">
        <v>23</v>
      </c>
      <c r="AN6" s="38"/>
      <c r="AO6" s="39"/>
      <c r="AP6" s="37" t="s">
        <v>24</v>
      </c>
      <c r="AQ6" s="38"/>
      <c r="AR6" s="39"/>
      <c r="AS6" s="68"/>
      <c r="AT6" s="69"/>
      <c r="AU6" s="70"/>
      <c r="AV6" s="58"/>
      <c r="AW6" s="59"/>
      <c r="AX6" s="59"/>
      <c r="AY6" s="49" t="s">
        <v>14</v>
      </c>
      <c r="AZ6" s="49"/>
      <c r="BA6" s="49"/>
      <c r="BB6" s="49"/>
      <c r="BC6" s="49"/>
      <c r="BD6" s="49"/>
      <c r="BE6" s="49"/>
      <c r="BF6" s="49"/>
      <c r="BG6" s="49"/>
      <c r="BH6" s="48"/>
      <c r="BI6" s="48"/>
      <c r="BJ6" s="48"/>
      <c r="BK6" s="40"/>
      <c r="BL6" s="41"/>
      <c r="BM6" s="42"/>
      <c r="BN6" s="18"/>
      <c r="BO6" s="18"/>
    </row>
    <row r="7" spans="1:67" ht="168" customHeight="1">
      <c r="A7" s="42"/>
      <c r="B7" s="77"/>
      <c r="C7" s="43"/>
      <c r="D7" s="44"/>
      <c r="E7" s="45"/>
      <c r="F7" s="48"/>
      <c r="G7" s="48"/>
      <c r="H7" s="48"/>
      <c r="I7" s="43"/>
      <c r="J7" s="44"/>
      <c r="K7" s="45"/>
      <c r="L7" s="43"/>
      <c r="M7" s="44"/>
      <c r="N7" s="45"/>
      <c r="O7" s="43"/>
      <c r="P7" s="44"/>
      <c r="Q7" s="45"/>
      <c r="R7" s="43"/>
      <c r="S7" s="44"/>
      <c r="T7" s="45"/>
      <c r="U7" s="43"/>
      <c r="V7" s="44"/>
      <c r="W7" s="45"/>
      <c r="X7" s="43"/>
      <c r="Y7" s="44"/>
      <c r="Z7" s="45"/>
      <c r="AA7" s="43"/>
      <c r="AB7" s="44"/>
      <c r="AC7" s="45"/>
      <c r="AD7" s="53"/>
      <c r="AE7" s="54"/>
      <c r="AF7" s="55"/>
      <c r="AG7" s="43"/>
      <c r="AH7" s="44"/>
      <c r="AI7" s="45"/>
      <c r="AJ7" s="48"/>
      <c r="AK7" s="48"/>
      <c r="AL7" s="48"/>
      <c r="AM7" s="43"/>
      <c r="AN7" s="44"/>
      <c r="AO7" s="45"/>
      <c r="AP7" s="43"/>
      <c r="AQ7" s="44"/>
      <c r="AR7" s="45"/>
      <c r="AS7" s="71"/>
      <c r="AT7" s="72"/>
      <c r="AU7" s="73"/>
      <c r="AV7" s="60"/>
      <c r="AW7" s="61"/>
      <c r="AX7" s="61"/>
      <c r="AY7" s="49"/>
      <c r="AZ7" s="49"/>
      <c r="BA7" s="49"/>
      <c r="BB7" s="49"/>
      <c r="BC7" s="49"/>
      <c r="BD7" s="49"/>
      <c r="BE7" s="49"/>
      <c r="BF7" s="49"/>
      <c r="BG7" s="49"/>
      <c r="BH7" s="48"/>
      <c r="BI7" s="48"/>
      <c r="BJ7" s="48"/>
      <c r="BK7" s="43"/>
      <c r="BL7" s="44"/>
      <c r="BM7" s="45"/>
      <c r="BN7" s="18"/>
      <c r="BO7" s="18"/>
    </row>
    <row r="8" spans="1:67" ht="33.75">
      <c r="A8" s="45"/>
      <c r="B8" s="78"/>
      <c r="C8" s="5" t="s">
        <v>15</v>
      </c>
      <c r="D8" s="5" t="s">
        <v>16</v>
      </c>
      <c r="E8" s="5" t="s">
        <v>17</v>
      </c>
      <c r="F8" s="5" t="s">
        <v>15</v>
      </c>
      <c r="G8" s="5" t="s">
        <v>16</v>
      </c>
      <c r="H8" s="5" t="s">
        <v>17</v>
      </c>
      <c r="I8" s="5" t="s">
        <v>15</v>
      </c>
      <c r="J8" s="5" t="s">
        <v>16</v>
      </c>
      <c r="K8" s="5" t="s">
        <v>17</v>
      </c>
      <c r="L8" s="5" t="s">
        <v>15</v>
      </c>
      <c r="M8" s="5" t="s">
        <v>16</v>
      </c>
      <c r="N8" s="5" t="s">
        <v>17</v>
      </c>
      <c r="O8" s="5" t="s">
        <v>15</v>
      </c>
      <c r="P8" s="5" t="s">
        <v>16</v>
      </c>
      <c r="Q8" s="5" t="s">
        <v>17</v>
      </c>
      <c r="R8" s="5" t="s">
        <v>15</v>
      </c>
      <c r="S8" s="5" t="s">
        <v>16</v>
      </c>
      <c r="T8" s="5" t="s">
        <v>17</v>
      </c>
      <c r="U8" s="5" t="s">
        <v>15</v>
      </c>
      <c r="V8" s="5" t="s">
        <v>16</v>
      </c>
      <c r="W8" s="5" t="s">
        <v>17</v>
      </c>
      <c r="X8" s="5" t="s">
        <v>15</v>
      </c>
      <c r="Y8" s="5" t="s">
        <v>16</v>
      </c>
      <c r="Z8" s="5" t="s">
        <v>17</v>
      </c>
      <c r="AA8" s="5" t="s">
        <v>15</v>
      </c>
      <c r="AB8" s="5" t="s">
        <v>16</v>
      </c>
      <c r="AC8" s="5" t="s">
        <v>17</v>
      </c>
      <c r="AD8" s="28" t="s">
        <v>15</v>
      </c>
      <c r="AE8" s="28" t="s">
        <v>16</v>
      </c>
      <c r="AF8" s="28" t="s">
        <v>17</v>
      </c>
      <c r="AG8" s="5" t="s">
        <v>15</v>
      </c>
      <c r="AH8" s="5" t="s">
        <v>16</v>
      </c>
      <c r="AI8" s="5" t="s">
        <v>17</v>
      </c>
      <c r="AJ8" s="5" t="s">
        <v>15</v>
      </c>
      <c r="AK8" s="5" t="s">
        <v>16</v>
      </c>
      <c r="AL8" s="5" t="s">
        <v>17</v>
      </c>
      <c r="AM8" s="5" t="s">
        <v>15</v>
      </c>
      <c r="AN8" s="5" t="s">
        <v>16</v>
      </c>
      <c r="AO8" s="5" t="s">
        <v>17</v>
      </c>
      <c r="AP8" s="5" t="s">
        <v>15</v>
      </c>
      <c r="AQ8" s="5" t="s">
        <v>16</v>
      </c>
      <c r="AR8" s="5" t="s">
        <v>17</v>
      </c>
      <c r="AS8" s="5" t="s">
        <v>15</v>
      </c>
      <c r="AT8" s="5" t="s">
        <v>16</v>
      </c>
      <c r="AU8" s="5" t="s">
        <v>17</v>
      </c>
      <c r="AV8" s="5" t="s">
        <v>15</v>
      </c>
      <c r="AW8" s="5" t="s">
        <v>16</v>
      </c>
      <c r="AX8" s="5" t="s">
        <v>17</v>
      </c>
      <c r="AY8" s="5" t="s">
        <v>15</v>
      </c>
      <c r="AZ8" s="5" t="s">
        <v>16</v>
      </c>
      <c r="BA8" s="5" t="s">
        <v>17</v>
      </c>
      <c r="BB8" s="5" t="s">
        <v>15</v>
      </c>
      <c r="BC8" s="5" t="s">
        <v>16</v>
      </c>
      <c r="BD8" s="5" t="s">
        <v>17</v>
      </c>
      <c r="BE8" s="5" t="s">
        <v>15</v>
      </c>
      <c r="BF8" s="5" t="s">
        <v>16</v>
      </c>
      <c r="BG8" s="5" t="s">
        <v>17</v>
      </c>
      <c r="BH8" s="5" t="s">
        <v>15</v>
      </c>
      <c r="BI8" s="5" t="s">
        <v>16</v>
      </c>
      <c r="BJ8" s="5" t="s">
        <v>17</v>
      </c>
      <c r="BK8" s="5" t="s">
        <v>15</v>
      </c>
      <c r="BL8" s="5" t="s">
        <v>16</v>
      </c>
      <c r="BM8" s="5" t="s">
        <v>17</v>
      </c>
      <c r="BN8" s="18"/>
      <c r="BO8" s="18"/>
    </row>
    <row r="9" spans="1:67" ht="15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  <c r="BA9" s="4">
        <v>53</v>
      </c>
      <c r="BB9" s="4">
        <v>54</v>
      </c>
      <c r="BC9" s="4">
        <v>55</v>
      </c>
      <c r="BD9" s="4">
        <v>56</v>
      </c>
      <c r="BE9" s="4">
        <v>57</v>
      </c>
      <c r="BF9" s="4">
        <v>58</v>
      </c>
      <c r="BG9" s="4">
        <v>59</v>
      </c>
      <c r="BH9" s="4">
        <v>60</v>
      </c>
      <c r="BI9" s="4">
        <v>61</v>
      </c>
      <c r="BJ9" s="4">
        <v>62</v>
      </c>
      <c r="BK9" s="4">
        <v>63</v>
      </c>
      <c r="BL9" s="4">
        <v>64</v>
      </c>
      <c r="BM9" s="4">
        <v>65</v>
      </c>
      <c r="BN9" s="18"/>
      <c r="BO9" s="18"/>
    </row>
    <row r="10" spans="1:67">
      <c r="A10" s="32">
        <v>1</v>
      </c>
      <c r="B10" s="23" t="s">
        <v>28</v>
      </c>
      <c r="C10" s="7">
        <f>F10+AJ10</f>
        <v>7213.9000000000005</v>
      </c>
      <c r="D10" s="8">
        <f>G10+AK10</f>
        <v>7051.5</v>
      </c>
      <c r="E10" s="2">
        <f t="shared" ref="E10:E21" si="0">D10/C10*100</f>
        <v>97.74879052939464</v>
      </c>
      <c r="F10" s="2">
        <v>1518.8</v>
      </c>
      <c r="G10" s="2">
        <v>1323.6</v>
      </c>
      <c r="H10" s="2">
        <f>G10/F10*100</f>
        <v>87.14774822228074</v>
      </c>
      <c r="I10" s="2">
        <v>165</v>
      </c>
      <c r="J10" s="2">
        <v>207.7</v>
      </c>
      <c r="K10" s="2">
        <f t="shared" ref="K10:K22" si="1">J10/I10*100</f>
        <v>125.87878787878788</v>
      </c>
      <c r="L10" s="2">
        <v>18.7</v>
      </c>
      <c r="M10" s="2">
        <v>18.600000000000001</v>
      </c>
      <c r="N10" s="2">
        <f>M10/L10*100</f>
        <v>99.465240641711233</v>
      </c>
      <c r="O10" s="2">
        <v>295</v>
      </c>
      <c r="P10" s="2">
        <v>184.8</v>
      </c>
      <c r="Q10" s="2">
        <f>P10/O10*100</f>
        <v>62.644067796610173</v>
      </c>
      <c r="R10" s="2">
        <v>673</v>
      </c>
      <c r="S10" s="2">
        <v>589.70000000000005</v>
      </c>
      <c r="T10" s="2">
        <f t="shared" ref="T10:T21" si="2">S10/R10*100</f>
        <v>87.622585438335818</v>
      </c>
      <c r="U10" s="2">
        <v>0</v>
      </c>
      <c r="V10" s="2">
        <v>0</v>
      </c>
      <c r="W10" s="2" t="e">
        <f>V10/U10*100</f>
        <v>#DIV/0!</v>
      </c>
      <c r="X10" s="2">
        <v>23.9</v>
      </c>
      <c r="Y10" s="2">
        <v>17.899999999999999</v>
      </c>
      <c r="Z10" s="2">
        <f>Y10/X10*100</f>
        <v>74.895397489539747</v>
      </c>
      <c r="AA10" s="2">
        <v>0</v>
      </c>
      <c r="AB10" s="2">
        <v>0</v>
      </c>
      <c r="AC10" s="2" t="e">
        <f>AB10/AA10*100</f>
        <v>#DIV/0!</v>
      </c>
      <c r="AD10" s="2">
        <v>20</v>
      </c>
      <c r="AE10" s="2">
        <v>20.100000000000001</v>
      </c>
      <c r="AF10" s="2">
        <f>AE10/AD10*100</f>
        <v>100.50000000000001</v>
      </c>
      <c r="AG10" s="2">
        <v>0</v>
      </c>
      <c r="AH10" s="2">
        <v>0</v>
      </c>
      <c r="AI10" s="2" t="e">
        <v>#DIV/0!</v>
      </c>
      <c r="AJ10" s="25">
        <v>5695.1</v>
      </c>
      <c r="AK10" s="2">
        <v>5727.9</v>
      </c>
      <c r="AL10" s="2">
        <f>AK10/AJ10*100</f>
        <v>100.57593369738898</v>
      </c>
      <c r="AM10" s="2">
        <v>3536.5</v>
      </c>
      <c r="AN10" s="2">
        <v>3536.5</v>
      </c>
      <c r="AO10" s="2">
        <f>AN10/AM10*100</f>
        <v>100</v>
      </c>
      <c r="AP10" s="2">
        <v>872.2</v>
      </c>
      <c r="AQ10" s="2">
        <v>872.2</v>
      </c>
      <c r="AR10" s="2">
        <f>AQ10/AP10*100</f>
        <v>100</v>
      </c>
      <c r="AS10" s="19">
        <v>7233.9</v>
      </c>
      <c r="AT10" s="2">
        <v>7018.2</v>
      </c>
      <c r="AU10" s="2">
        <f>AT10/AS10*100</f>
        <v>97.018205946999544</v>
      </c>
      <c r="AV10" s="20">
        <v>1648.4</v>
      </c>
      <c r="AW10" s="2">
        <v>1632.1</v>
      </c>
      <c r="AX10" s="2">
        <f>AW10/AV10*100</f>
        <v>99.011162339238041</v>
      </c>
      <c r="AY10" s="20">
        <v>1640.6</v>
      </c>
      <c r="AZ10" s="2">
        <v>1624.8</v>
      </c>
      <c r="BA10" s="2">
        <f>AZ10/AY10*100</f>
        <v>99.03693770571742</v>
      </c>
      <c r="BB10" s="2">
        <v>1343.6</v>
      </c>
      <c r="BC10" s="2">
        <v>1243.2</v>
      </c>
      <c r="BD10" s="2">
        <f>BC10/BB10*100</f>
        <v>92.527537957725528</v>
      </c>
      <c r="BE10" s="20">
        <v>1291</v>
      </c>
      <c r="BF10" s="2">
        <v>1272.5</v>
      </c>
      <c r="BG10" s="2">
        <f>BF10/BE10*100</f>
        <v>98.567002323780017</v>
      </c>
      <c r="BH10" s="20">
        <v>2734.6</v>
      </c>
      <c r="BI10" s="2">
        <v>2654.1</v>
      </c>
      <c r="BJ10" s="2">
        <f>BI10/BH10*100</f>
        <v>97.056242229210852</v>
      </c>
      <c r="BK10" s="19">
        <f>C10-AS10</f>
        <v>-19.999999999999091</v>
      </c>
      <c r="BL10" s="19">
        <f>D10-AT10</f>
        <v>33.300000000000182</v>
      </c>
      <c r="BM10" s="2">
        <f>BL10/BK10*100</f>
        <v>-166.5000000000085</v>
      </c>
      <c r="BN10" s="9"/>
      <c r="BO10" s="10"/>
    </row>
    <row r="11" spans="1:67">
      <c r="A11" s="32">
        <v>2</v>
      </c>
      <c r="B11" s="23" t="s">
        <v>29</v>
      </c>
      <c r="C11" s="7">
        <f t="shared" ref="C11:C21" si="3">F11+AJ11</f>
        <v>8518.3000000000011</v>
      </c>
      <c r="D11" s="8">
        <f t="shared" ref="D11:D21" si="4">G11+AK11</f>
        <v>8496.6</v>
      </c>
      <c r="E11" s="2">
        <f t="shared" si="0"/>
        <v>99.745254334785102</v>
      </c>
      <c r="F11" s="2">
        <v>1089.2</v>
      </c>
      <c r="G11" s="2">
        <v>1118</v>
      </c>
      <c r="H11" s="2">
        <f t="shared" ref="H11:H21" si="5">G11/F11*100</f>
        <v>102.64414248990083</v>
      </c>
      <c r="I11" s="2">
        <v>75</v>
      </c>
      <c r="J11" s="2">
        <v>97</v>
      </c>
      <c r="K11" s="2">
        <f t="shared" si="1"/>
        <v>129.33333333333331</v>
      </c>
      <c r="L11" s="2">
        <v>18.399999999999999</v>
      </c>
      <c r="M11" s="2">
        <v>18.399999999999999</v>
      </c>
      <c r="N11" s="2">
        <f t="shared" ref="N11:N21" si="6">M11/L11*100</f>
        <v>100</v>
      </c>
      <c r="O11" s="2">
        <v>96</v>
      </c>
      <c r="P11" s="2">
        <v>131.1</v>
      </c>
      <c r="Q11" s="2">
        <f t="shared" ref="Q11:Q21" si="7">P11/O11*100</f>
        <v>136.5625</v>
      </c>
      <c r="R11" s="2">
        <v>251</v>
      </c>
      <c r="S11" s="2">
        <v>215.1</v>
      </c>
      <c r="T11" s="2">
        <f t="shared" si="2"/>
        <v>85.697211155378483</v>
      </c>
      <c r="U11" s="2">
        <v>0</v>
      </c>
      <c r="V11" s="2">
        <v>0</v>
      </c>
      <c r="W11" s="2" t="e">
        <f>V11/U11*100</f>
        <v>#DIV/0!</v>
      </c>
      <c r="X11" s="2">
        <v>38</v>
      </c>
      <c r="Y11" s="2">
        <v>38.1</v>
      </c>
      <c r="Z11" s="2">
        <f t="shared" ref="Z11:Z21" si="8">Y11/X11*100</f>
        <v>100.26315789473685</v>
      </c>
      <c r="AA11" s="2">
        <v>0</v>
      </c>
      <c r="AB11" s="2">
        <v>0</v>
      </c>
      <c r="AC11" s="2" t="e">
        <f t="shared" ref="AC11:AC21" si="9">AB11/AA11*100</f>
        <v>#DIV/0!</v>
      </c>
      <c r="AD11" s="2">
        <v>0</v>
      </c>
      <c r="AE11" s="2">
        <v>0</v>
      </c>
      <c r="AF11" s="2" t="e">
        <f t="shared" ref="AF11:AF21" si="10">AE11/AD11*100</f>
        <v>#DIV/0!</v>
      </c>
      <c r="AG11" s="2">
        <v>0</v>
      </c>
      <c r="AH11" s="2">
        <v>0</v>
      </c>
      <c r="AI11" s="2" t="e">
        <v>#DIV/0!</v>
      </c>
      <c r="AJ11" s="25">
        <v>7429.1</v>
      </c>
      <c r="AK11" s="2">
        <v>7378.6</v>
      </c>
      <c r="AL11" s="2">
        <f t="shared" ref="AL11:AL21" si="11">AK11/AJ11*100</f>
        <v>99.320240675182731</v>
      </c>
      <c r="AM11" s="2">
        <v>2156.1</v>
      </c>
      <c r="AN11" s="2">
        <v>2156.1</v>
      </c>
      <c r="AO11" s="2">
        <f t="shared" ref="AO11:AO21" si="12">AN11/AM11*100</f>
        <v>100</v>
      </c>
      <c r="AP11" s="2">
        <v>1753.7</v>
      </c>
      <c r="AQ11" s="2">
        <v>1753.7</v>
      </c>
      <c r="AR11" s="2">
        <f t="shared" ref="AR11:AR21" si="13">AQ11/AP11*100</f>
        <v>100</v>
      </c>
      <c r="AS11" s="19">
        <v>8757.7999999999993</v>
      </c>
      <c r="AT11" s="2">
        <v>8627.2999999999993</v>
      </c>
      <c r="AU11" s="2">
        <f t="shared" ref="AU11:AU20" si="14">AT11/AS11*100</f>
        <v>98.509899746511678</v>
      </c>
      <c r="AV11" s="21">
        <v>1891.7</v>
      </c>
      <c r="AW11" s="2">
        <v>1875.1</v>
      </c>
      <c r="AX11" s="2">
        <f t="shared" ref="AX11:AX21" si="15">AW11/AV11*100</f>
        <v>99.122482423217207</v>
      </c>
      <c r="AY11" s="20">
        <v>1885.9</v>
      </c>
      <c r="AZ11" s="2">
        <v>1869.9</v>
      </c>
      <c r="BA11" s="2">
        <f t="shared" ref="BA11:BA22" si="16">AZ11/AY11*100</f>
        <v>99.151598706188025</v>
      </c>
      <c r="BB11" s="2">
        <v>2163.6999999999998</v>
      </c>
      <c r="BC11" s="2">
        <v>2092.6</v>
      </c>
      <c r="BD11" s="2">
        <f t="shared" ref="BD11:BD21" si="17">BC11/BB11*100</f>
        <v>96.713962194389254</v>
      </c>
      <c r="BE11" s="20">
        <v>2748.6</v>
      </c>
      <c r="BF11" s="2">
        <v>2748.2</v>
      </c>
      <c r="BG11" s="2">
        <f t="shared" ref="BG11:BG21" si="18">BF11/BE11*100</f>
        <v>99.985447136724147</v>
      </c>
      <c r="BH11" s="20">
        <v>1843.2</v>
      </c>
      <c r="BI11" s="2">
        <v>1800.9</v>
      </c>
      <c r="BJ11" s="2">
        <f t="shared" ref="BJ11:BJ21" si="19">BI11/BH11*100</f>
        <v>97.705078125</v>
      </c>
      <c r="BK11" s="19">
        <f t="shared" ref="BK11:BK21" si="20">C11-AS11</f>
        <v>-239.49999999999818</v>
      </c>
      <c r="BL11" s="19">
        <f t="shared" ref="BL11:BL21" si="21">D11-AT11</f>
        <v>-130.69999999999891</v>
      </c>
      <c r="BM11" s="2">
        <f t="shared" ref="BM11:BM21" si="22">BL11/BK11*100</f>
        <v>54.572025052192032</v>
      </c>
      <c r="BN11" s="9"/>
      <c r="BO11" s="10"/>
    </row>
    <row r="12" spans="1:67">
      <c r="A12" s="32">
        <v>3</v>
      </c>
      <c r="B12" s="23" t="s">
        <v>30</v>
      </c>
      <c r="C12" s="7">
        <f t="shared" si="3"/>
        <v>5748.2000000000007</v>
      </c>
      <c r="D12" s="8">
        <f t="shared" si="4"/>
        <v>5747</v>
      </c>
      <c r="E12" s="2">
        <f t="shared" si="0"/>
        <v>99.979123899655534</v>
      </c>
      <c r="F12" s="2">
        <v>1684.9</v>
      </c>
      <c r="G12" s="2">
        <v>1635.5</v>
      </c>
      <c r="H12" s="2">
        <f t="shared" si="5"/>
        <v>97.068075256691785</v>
      </c>
      <c r="I12" s="2">
        <v>73.5</v>
      </c>
      <c r="J12" s="2">
        <v>88.9</v>
      </c>
      <c r="K12" s="2">
        <f t="shared" si="1"/>
        <v>120.95238095238096</v>
      </c>
      <c r="L12" s="2">
        <v>1.6</v>
      </c>
      <c r="M12" s="2">
        <v>1.6</v>
      </c>
      <c r="N12" s="2">
        <f t="shared" si="6"/>
        <v>100</v>
      </c>
      <c r="O12" s="2">
        <v>62</v>
      </c>
      <c r="P12" s="2">
        <v>59.4</v>
      </c>
      <c r="Q12" s="2">
        <f>P12/O12*100</f>
        <v>95.806451612903217</v>
      </c>
      <c r="R12" s="16">
        <v>226</v>
      </c>
      <c r="S12" s="2">
        <v>246.2</v>
      </c>
      <c r="T12" s="2">
        <f t="shared" si="2"/>
        <v>108.93805309734512</v>
      </c>
      <c r="U12" s="2">
        <v>0</v>
      </c>
      <c r="V12" s="2">
        <v>0</v>
      </c>
      <c r="W12" s="2" t="e">
        <f t="shared" ref="W12:W21" si="23">V12/U12*100</f>
        <v>#DIV/0!</v>
      </c>
      <c r="X12" s="2">
        <v>0</v>
      </c>
      <c r="Y12" s="2">
        <v>-113.2</v>
      </c>
      <c r="Z12" s="2" t="e">
        <f t="shared" si="8"/>
        <v>#DIV/0!</v>
      </c>
      <c r="AA12" s="2">
        <v>0</v>
      </c>
      <c r="AB12" s="2">
        <v>0</v>
      </c>
      <c r="AC12" s="2" t="e">
        <f t="shared" si="9"/>
        <v>#DIV/0!</v>
      </c>
      <c r="AD12" s="2">
        <v>9.4</v>
      </c>
      <c r="AE12" s="2">
        <v>9.4</v>
      </c>
      <c r="AF12" s="2">
        <f t="shared" si="10"/>
        <v>100</v>
      </c>
      <c r="AG12" s="2">
        <v>0</v>
      </c>
      <c r="AH12" s="2">
        <v>0</v>
      </c>
      <c r="AI12" s="2" t="e">
        <v>#DIV/0!</v>
      </c>
      <c r="AJ12" s="25">
        <v>4063.3</v>
      </c>
      <c r="AK12" s="2">
        <v>4111.5</v>
      </c>
      <c r="AL12" s="2">
        <f t="shared" si="11"/>
        <v>101.18622794280509</v>
      </c>
      <c r="AM12" s="2">
        <v>1471.5</v>
      </c>
      <c r="AN12" s="2">
        <v>1471.5</v>
      </c>
      <c r="AO12" s="2">
        <f t="shared" si="12"/>
        <v>100</v>
      </c>
      <c r="AP12" s="2">
        <v>514</v>
      </c>
      <c r="AQ12" s="2">
        <v>514</v>
      </c>
      <c r="AR12" s="2">
        <f t="shared" si="13"/>
        <v>100</v>
      </c>
      <c r="AS12" s="19">
        <v>5791.3</v>
      </c>
      <c r="AT12" s="2">
        <v>5557.4</v>
      </c>
      <c r="AU12" s="2">
        <f t="shared" si="14"/>
        <v>95.961183154041393</v>
      </c>
      <c r="AV12" s="21">
        <v>1520.5</v>
      </c>
      <c r="AW12" s="2">
        <v>1464.8</v>
      </c>
      <c r="AX12" s="2">
        <f t="shared" si="15"/>
        <v>96.336731338375543</v>
      </c>
      <c r="AY12" s="20">
        <v>1515.3</v>
      </c>
      <c r="AZ12" s="2">
        <v>1460.1</v>
      </c>
      <c r="BA12" s="2">
        <f t="shared" si="16"/>
        <v>96.35715699861413</v>
      </c>
      <c r="BB12" s="2">
        <v>1493.9</v>
      </c>
      <c r="BC12" s="2">
        <v>1487.2</v>
      </c>
      <c r="BD12" s="2">
        <f t="shared" si="17"/>
        <v>99.551509471852199</v>
      </c>
      <c r="BE12" s="20">
        <v>1612.7</v>
      </c>
      <c r="BF12" s="2">
        <v>1604.8</v>
      </c>
      <c r="BG12" s="2">
        <f t="shared" si="18"/>
        <v>99.510138277422953</v>
      </c>
      <c r="BH12" s="20">
        <v>1045.4000000000001</v>
      </c>
      <c r="BI12" s="2">
        <v>881.8</v>
      </c>
      <c r="BJ12" s="2">
        <f t="shared" si="19"/>
        <v>84.350487851540066</v>
      </c>
      <c r="BK12" s="19">
        <f t="shared" si="20"/>
        <v>-43.099999999999454</v>
      </c>
      <c r="BL12" s="19">
        <f>D12-AT12</f>
        <v>189.60000000000036</v>
      </c>
      <c r="BM12" s="2">
        <f t="shared" si="22"/>
        <v>-439.90719257541241</v>
      </c>
      <c r="BN12" s="9"/>
      <c r="BO12" s="10"/>
    </row>
    <row r="13" spans="1:67" ht="15" customHeight="1">
      <c r="A13" s="32">
        <v>4</v>
      </c>
      <c r="B13" s="23" t="s">
        <v>31</v>
      </c>
      <c r="C13" s="7">
        <f t="shared" si="3"/>
        <v>4931.2</v>
      </c>
      <c r="D13" s="8">
        <f t="shared" si="4"/>
        <v>4995</v>
      </c>
      <c r="E13" s="2">
        <f t="shared" si="0"/>
        <v>101.29380272550293</v>
      </c>
      <c r="F13" s="2">
        <v>1283.2</v>
      </c>
      <c r="G13" s="2">
        <v>1347</v>
      </c>
      <c r="H13" s="2">
        <f t="shared" si="5"/>
        <v>104.97194513715711</v>
      </c>
      <c r="I13" s="2">
        <v>109</v>
      </c>
      <c r="J13" s="2">
        <v>144.30000000000001</v>
      </c>
      <c r="K13" s="2">
        <f t="shared" si="1"/>
        <v>132.38532110091745</v>
      </c>
      <c r="L13" s="2">
        <v>559.79999999999995</v>
      </c>
      <c r="M13" s="2">
        <v>559.79999999999995</v>
      </c>
      <c r="N13" s="2">
        <f t="shared" si="6"/>
        <v>100</v>
      </c>
      <c r="O13" s="2">
        <v>59</v>
      </c>
      <c r="P13" s="2">
        <v>102.4</v>
      </c>
      <c r="Q13" s="2">
        <f t="shared" si="7"/>
        <v>173.55932203389833</v>
      </c>
      <c r="R13" s="2">
        <v>237</v>
      </c>
      <c r="S13" s="2">
        <v>229.6</v>
      </c>
      <c r="T13" s="2">
        <f t="shared" si="2"/>
        <v>96.877637130801688</v>
      </c>
      <c r="U13" s="2">
        <v>0</v>
      </c>
      <c r="V13" s="2">
        <v>0</v>
      </c>
      <c r="W13" s="2" t="e">
        <f t="shared" si="23"/>
        <v>#DIV/0!</v>
      </c>
      <c r="X13" s="2">
        <v>57.5</v>
      </c>
      <c r="Y13" s="2">
        <v>63.5</v>
      </c>
      <c r="Z13" s="2">
        <f t="shared" si="8"/>
        <v>110.43478260869566</v>
      </c>
      <c r="AA13" s="2">
        <v>0</v>
      </c>
      <c r="AB13" s="2">
        <v>0</v>
      </c>
      <c r="AC13" s="2" t="e">
        <f t="shared" si="9"/>
        <v>#DIV/0!</v>
      </c>
      <c r="AD13" s="2">
        <v>0</v>
      </c>
      <c r="AE13" s="2">
        <v>0</v>
      </c>
      <c r="AF13" s="2" t="e">
        <f t="shared" si="10"/>
        <v>#DIV/0!</v>
      </c>
      <c r="AG13" s="2">
        <v>0</v>
      </c>
      <c r="AH13" s="2">
        <v>0</v>
      </c>
      <c r="AI13" s="2" t="e">
        <v>#DIV/0!</v>
      </c>
      <c r="AJ13" s="30">
        <v>3648</v>
      </c>
      <c r="AK13" s="2">
        <v>3648</v>
      </c>
      <c r="AL13" s="2">
        <f t="shared" si="11"/>
        <v>100</v>
      </c>
      <c r="AM13" s="2">
        <v>1608.7</v>
      </c>
      <c r="AN13" s="2">
        <v>1608.7</v>
      </c>
      <c r="AO13" s="2">
        <f t="shared" si="12"/>
        <v>100</v>
      </c>
      <c r="AP13" s="2">
        <v>1154.5</v>
      </c>
      <c r="AQ13" s="2">
        <v>1154.5</v>
      </c>
      <c r="AR13" s="2">
        <f t="shared" si="13"/>
        <v>100</v>
      </c>
      <c r="AS13" s="19">
        <v>4954.2</v>
      </c>
      <c r="AT13" s="2">
        <v>4543.5</v>
      </c>
      <c r="AU13" s="2">
        <f t="shared" si="14"/>
        <v>91.710064187961734</v>
      </c>
      <c r="AV13" s="21">
        <v>1452.1</v>
      </c>
      <c r="AW13" s="2">
        <v>1369.8</v>
      </c>
      <c r="AX13" s="2">
        <f t="shared" si="15"/>
        <v>94.332346257144835</v>
      </c>
      <c r="AY13" s="20">
        <v>1446.2</v>
      </c>
      <c r="AZ13" s="2">
        <v>1364.4</v>
      </c>
      <c r="BA13" s="2">
        <f t="shared" si="16"/>
        <v>94.343797538376435</v>
      </c>
      <c r="BB13" s="2">
        <v>752.9</v>
      </c>
      <c r="BC13" s="2">
        <v>681.6</v>
      </c>
      <c r="BD13" s="2">
        <f t="shared" si="17"/>
        <v>90.529950856687478</v>
      </c>
      <c r="BE13" s="20">
        <v>904.8</v>
      </c>
      <c r="BF13" s="2">
        <v>895.7</v>
      </c>
      <c r="BG13" s="2">
        <f t="shared" si="18"/>
        <v>98.994252873563227</v>
      </c>
      <c r="BH13" s="20">
        <v>1722</v>
      </c>
      <c r="BI13" s="2">
        <v>1489.7</v>
      </c>
      <c r="BJ13" s="2">
        <f t="shared" si="19"/>
        <v>86.509872241579572</v>
      </c>
      <c r="BK13" s="19">
        <f t="shared" si="20"/>
        <v>-23</v>
      </c>
      <c r="BL13" s="19">
        <f t="shared" si="21"/>
        <v>451.5</v>
      </c>
      <c r="BM13" s="2">
        <f t="shared" si="22"/>
        <v>-1963.0434782608695</v>
      </c>
      <c r="BN13" s="9"/>
      <c r="BO13" s="10"/>
    </row>
    <row r="14" spans="1:67">
      <c r="A14" s="32">
        <v>5</v>
      </c>
      <c r="B14" s="23" t="s">
        <v>32</v>
      </c>
      <c r="C14" s="7">
        <f>F14+AJ14</f>
        <v>43335.299999999996</v>
      </c>
      <c r="D14" s="8">
        <f>G14+AK14</f>
        <v>44012.9</v>
      </c>
      <c r="E14" s="2">
        <f t="shared" si="0"/>
        <v>101.56362134333905</v>
      </c>
      <c r="F14" s="2">
        <v>9790.1</v>
      </c>
      <c r="G14" s="2">
        <v>10357</v>
      </c>
      <c r="H14" s="2">
        <f t="shared" si="5"/>
        <v>105.79054350823792</v>
      </c>
      <c r="I14" s="2">
        <v>2088</v>
      </c>
      <c r="J14" s="2">
        <v>2329.6</v>
      </c>
      <c r="K14" s="2">
        <f t="shared" si="1"/>
        <v>111.57088122605363</v>
      </c>
      <c r="L14" s="2">
        <v>146.1</v>
      </c>
      <c r="M14" s="2">
        <v>152.1</v>
      </c>
      <c r="N14" s="2">
        <f t="shared" si="6"/>
        <v>104.10677618069815</v>
      </c>
      <c r="O14" s="2">
        <v>3301</v>
      </c>
      <c r="P14" s="2">
        <v>4379.6000000000004</v>
      </c>
      <c r="Q14" s="2">
        <f t="shared" si="7"/>
        <v>132.67494698576189</v>
      </c>
      <c r="R14" s="2">
        <v>3067</v>
      </c>
      <c r="S14" s="2">
        <v>2138.6999999999998</v>
      </c>
      <c r="T14" s="2">
        <f t="shared" si="2"/>
        <v>69.732637756765556</v>
      </c>
      <c r="U14" s="2">
        <v>0</v>
      </c>
      <c r="V14" s="2">
        <v>0</v>
      </c>
      <c r="W14" s="2" t="e">
        <f t="shared" si="23"/>
        <v>#DIV/0!</v>
      </c>
      <c r="X14" s="2">
        <v>21.8</v>
      </c>
      <c r="Y14" s="2">
        <v>21.8</v>
      </c>
      <c r="Z14" s="2">
        <f t="shared" si="8"/>
        <v>100</v>
      </c>
      <c r="AA14" s="2">
        <v>0</v>
      </c>
      <c r="AB14" s="2">
        <v>0</v>
      </c>
      <c r="AC14" s="2" t="e">
        <f t="shared" si="9"/>
        <v>#DIV/0!</v>
      </c>
      <c r="AD14" s="2">
        <v>20</v>
      </c>
      <c r="AE14" s="2">
        <v>26.9</v>
      </c>
      <c r="AF14" s="2">
        <f t="shared" si="10"/>
        <v>134.5</v>
      </c>
      <c r="AG14" s="2">
        <v>2.5</v>
      </c>
      <c r="AH14" s="2">
        <v>2.5</v>
      </c>
      <c r="AI14" s="2" t="e">
        <v>#DIV/0!</v>
      </c>
      <c r="AJ14" s="30">
        <v>33545.199999999997</v>
      </c>
      <c r="AK14" s="2">
        <v>33655.9</v>
      </c>
      <c r="AL14" s="2">
        <f t="shared" si="11"/>
        <v>100.33000250408406</v>
      </c>
      <c r="AM14" s="2">
        <v>6868.5</v>
      </c>
      <c r="AN14" s="2">
        <v>6868.5</v>
      </c>
      <c r="AO14" s="2">
        <f t="shared" si="12"/>
        <v>100</v>
      </c>
      <c r="AP14" s="2">
        <v>4152.6000000000004</v>
      </c>
      <c r="AQ14" s="2">
        <v>4152.6000000000004</v>
      </c>
      <c r="AR14" s="2">
        <f t="shared" si="13"/>
        <v>100</v>
      </c>
      <c r="AS14" s="19">
        <v>44371.199999999997</v>
      </c>
      <c r="AT14" s="2">
        <v>39803.599999999999</v>
      </c>
      <c r="AU14" s="2">
        <f t="shared" si="14"/>
        <v>89.705935381508723</v>
      </c>
      <c r="AV14" s="21">
        <v>2723.9</v>
      </c>
      <c r="AW14" s="2">
        <v>2598.6</v>
      </c>
      <c r="AX14" s="2">
        <f t="shared" si="15"/>
        <v>95.399977972759643</v>
      </c>
      <c r="AY14" s="20">
        <v>2666.8</v>
      </c>
      <c r="AZ14" s="2">
        <v>2571.4</v>
      </c>
      <c r="BA14" s="2">
        <f t="shared" si="16"/>
        <v>96.4226788660567</v>
      </c>
      <c r="BB14" s="2">
        <v>5148.7</v>
      </c>
      <c r="BC14" s="2">
        <v>5148.5</v>
      </c>
      <c r="BD14" s="2">
        <f t="shared" si="17"/>
        <v>99.9961155243071</v>
      </c>
      <c r="BE14" s="20">
        <v>28204</v>
      </c>
      <c r="BF14" s="2">
        <v>24190.2</v>
      </c>
      <c r="BG14" s="2">
        <f t="shared" si="18"/>
        <v>85.768685292866266</v>
      </c>
      <c r="BH14" s="20">
        <v>6432.4</v>
      </c>
      <c r="BI14" s="2">
        <v>6338.2</v>
      </c>
      <c r="BJ14" s="2">
        <f t="shared" si="19"/>
        <v>98.5355388346496</v>
      </c>
      <c r="BK14" s="19">
        <f t="shared" si="20"/>
        <v>-1035.9000000000015</v>
      </c>
      <c r="BL14" s="19">
        <f t="shared" si="21"/>
        <v>4209.3000000000029</v>
      </c>
      <c r="BM14" s="2">
        <f t="shared" si="22"/>
        <v>-406.34231103388328</v>
      </c>
      <c r="BN14" s="9"/>
      <c r="BO14" s="10"/>
    </row>
    <row r="15" spans="1:67">
      <c r="A15" s="32">
        <v>6</v>
      </c>
      <c r="B15" s="23" t="s">
        <v>39</v>
      </c>
      <c r="C15" s="7">
        <f t="shared" si="3"/>
        <v>7131</v>
      </c>
      <c r="D15" s="8">
        <f t="shared" si="4"/>
        <v>7109.5</v>
      </c>
      <c r="E15" s="2">
        <f t="shared" si="0"/>
        <v>99.69849950918524</v>
      </c>
      <c r="F15" s="2">
        <v>1090.3</v>
      </c>
      <c r="G15" s="2">
        <v>1069</v>
      </c>
      <c r="H15" s="2">
        <f t="shared" si="5"/>
        <v>98.046409245161882</v>
      </c>
      <c r="I15" s="2">
        <v>49.6</v>
      </c>
      <c r="J15" s="2">
        <v>63.9</v>
      </c>
      <c r="K15" s="2">
        <f t="shared" si="1"/>
        <v>128.83064516129033</v>
      </c>
      <c r="L15" s="2">
        <v>20.7</v>
      </c>
      <c r="M15" s="2">
        <v>20.7</v>
      </c>
      <c r="N15" s="2">
        <f t="shared" si="6"/>
        <v>100</v>
      </c>
      <c r="O15" s="2">
        <v>150.30000000000001</v>
      </c>
      <c r="P15" s="2">
        <v>151.30000000000001</v>
      </c>
      <c r="Q15" s="2">
        <f t="shared" si="7"/>
        <v>100.66533599467731</v>
      </c>
      <c r="R15" s="2">
        <v>482</v>
      </c>
      <c r="S15" s="2">
        <v>411.7</v>
      </c>
      <c r="T15" s="2">
        <f t="shared" si="2"/>
        <v>85.414937759336098</v>
      </c>
      <c r="U15" s="2">
        <v>0</v>
      </c>
      <c r="V15" s="2">
        <v>0</v>
      </c>
      <c r="W15" s="2" t="e">
        <f t="shared" si="23"/>
        <v>#DIV/0!</v>
      </c>
      <c r="X15" s="2">
        <v>42.3</v>
      </c>
      <c r="Y15" s="2">
        <v>27.1</v>
      </c>
      <c r="Z15" s="2">
        <f t="shared" si="8"/>
        <v>64.066193853427905</v>
      </c>
      <c r="AA15" s="2">
        <v>0</v>
      </c>
      <c r="AB15" s="2">
        <v>0</v>
      </c>
      <c r="AC15" s="2" t="e">
        <f t="shared" si="9"/>
        <v>#DIV/0!</v>
      </c>
      <c r="AD15" s="2">
        <v>0</v>
      </c>
      <c r="AE15" s="2">
        <v>7.2</v>
      </c>
      <c r="AF15" s="2" t="e">
        <f t="shared" si="10"/>
        <v>#DIV/0!</v>
      </c>
      <c r="AG15" s="2">
        <v>0</v>
      </c>
      <c r="AH15" s="2">
        <v>0</v>
      </c>
      <c r="AI15" s="2" t="e">
        <v>#DIV/0!</v>
      </c>
      <c r="AJ15" s="30">
        <v>6040.7</v>
      </c>
      <c r="AK15" s="2">
        <v>6040.5</v>
      </c>
      <c r="AL15" s="2">
        <f t="shared" si="11"/>
        <v>99.996689125432482</v>
      </c>
      <c r="AM15" s="2">
        <v>2659.3</v>
      </c>
      <c r="AN15" s="2">
        <v>2659.3</v>
      </c>
      <c r="AO15" s="2">
        <f t="shared" si="12"/>
        <v>100</v>
      </c>
      <c r="AP15" s="2">
        <v>1722.7</v>
      </c>
      <c r="AQ15" s="2">
        <v>1722.7</v>
      </c>
      <c r="AR15" s="2">
        <f t="shared" si="13"/>
        <v>100</v>
      </c>
      <c r="AS15" s="19">
        <v>7143.1</v>
      </c>
      <c r="AT15" s="2">
        <v>6383.5</v>
      </c>
      <c r="AU15" s="2">
        <f t="shared" si="14"/>
        <v>89.365961557307045</v>
      </c>
      <c r="AV15" s="21">
        <v>1673.9</v>
      </c>
      <c r="AW15" s="2">
        <v>1549.8</v>
      </c>
      <c r="AX15" s="2">
        <f t="shared" si="15"/>
        <v>92.586175996176593</v>
      </c>
      <c r="AY15" s="20">
        <v>1667.9</v>
      </c>
      <c r="AZ15" s="2">
        <v>1544.3</v>
      </c>
      <c r="BA15" s="2">
        <f t="shared" si="16"/>
        <v>92.589483782001309</v>
      </c>
      <c r="BB15" s="2">
        <v>1291.5</v>
      </c>
      <c r="BC15" s="2">
        <v>1291.5</v>
      </c>
      <c r="BD15" s="2">
        <f>BC15/BB15*100</f>
        <v>100</v>
      </c>
      <c r="BE15" s="20">
        <v>1065.0999999999999</v>
      </c>
      <c r="BF15" s="2">
        <v>1034.8</v>
      </c>
      <c r="BG15" s="2">
        <f t="shared" si="18"/>
        <v>97.155196695145989</v>
      </c>
      <c r="BH15" s="20">
        <v>1851.9</v>
      </c>
      <c r="BI15" s="2">
        <v>1283</v>
      </c>
      <c r="BJ15" s="2">
        <f t="shared" si="19"/>
        <v>69.280198714833404</v>
      </c>
      <c r="BK15" s="19">
        <f t="shared" si="20"/>
        <v>-12.100000000000364</v>
      </c>
      <c r="BL15" s="19">
        <f t="shared" si="21"/>
        <v>726</v>
      </c>
      <c r="BM15" s="2">
        <f t="shared" si="22"/>
        <v>-5999.9999999998199</v>
      </c>
      <c r="BN15" s="9"/>
      <c r="BO15" s="10"/>
    </row>
    <row r="16" spans="1:67">
      <c r="A16" s="32">
        <v>7</v>
      </c>
      <c r="B16" s="23" t="s">
        <v>33</v>
      </c>
      <c r="C16" s="7">
        <f t="shared" si="3"/>
        <v>8126.8</v>
      </c>
      <c r="D16" s="8">
        <f t="shared" si="4"/>
        <v>9833.7000000000007</v>
      </c>
      <c r="E16" s="2">
        <f t="shared" si="0"/>
        <v>121.00334695082937</v>
      </c>
      <c r="F16" s="2">
        <v>1462.8</v>
      </c>
      <c r="G16" s="2">
        <v>3168.7</v>
      </c>
      <c r="H16" s="2">
        <f t="shared" si="5"/>
        <v>216.61881323489197</v>
      </c>
      <c r="I16" s="2">
        <v>64.900000000000006</v>
      </c>
      <c r="J16" s="2">
        <v>78.7</v>
      </c>
      <c r="K16" s="2">
        <f t="shared" si="1"/>
        <v>121.26348228043142</v>
      </c>
      <c r="L16" s="2">
        <v>100.5</v>
      </c>
      <c r="M16" s="2">
        <v>103.2</v>
      </c>
      <c r="N16" s="2">
        <f t="shared" si="6"/>
        <v>102.6865671641791</v>
      </c>
      <c r="O16" s="2">
        <v>104</v>
      </c>
      <c r="P16" s="2">
        <v>132.4</v>
      </c>
      <c r="Q16" s="2">
        <f t="shared" si="7"/>
        <v>127.30769230769232</v>
      </c>
      <c r="R16" s="2">
        <v>627</v>
      </c>
      <c r="S16" s="2">
        <v>630.5</v>
      </c>
      <c r="T16" s="2">
        <f t="shared" si="2"/>
        <v>100.55821371610844</v>
      </c>
      <c r="U16" s="2">
        <v>0</v>
      </c>
      <c r="V16" s="2">
        <v>0</v>
      </c>
      <c r="W16" s="2" t="e">
        <f t="shared" si="23"/>
        <v>#DIV/0!</v>
      </c>
      <c r="X16" s="2">
        <v>73.5</v>
      </c>
      <c r="Y16" s="2">
        <v>73.5</v>
      </c>
      <c r="Z16" s="2">
        <f t="shared" si="8"/>
        <v>100</v>
      </c>
      <c r="AA16" s="2">
        <v>0</v>
      </c>
      <c r="AB16" s="2">
        <v>0</v>
      </c>
      <c r="AC16" s="2" t="e">
        <f t="shared" si="9"/>
        <v>#DIV/0!</v>
      </c>
      <c r="AD16" s="2">
        <v>0</v>
      </c>
      <c r="AE16" s="2">
        <v>0</v>
      </c>
      <c r="AF16" s="2" t="e">
        <f t="shared" si="10"/>
        <v>#DIV/0!</v>
      </c>
      <c r="AG16" s="2">
        <v>0</v>
      </c>
      <c r="AH16" s="2">
        <v>0</v>
      </c>
      <c r="AI16" s="2" t="e">
        <v>#DIV/0!</v>
      </c>
      <c r="AJ16" s="30">
        <v>6664</v>
      </c>
      <c r="AK16" s="2">
        <v>6665</v>
      </c>
      <c r="AL16" s="2">
        <f t="shared" si="11"/>
        <v>100.01500600240097</v>
      </c>
      <c r="AM16" s="2">
        <v>2517.8000000000002</v>
      </c>
      <c r="AN16" s="2">
        <v>2517.8000000000002</v>
      </c>
      <c r="AO16" s="2">
        <f t="shared" si="12"/>
        <v>100</v>
      </c>
      <c r="AP16" s="2">
        <v>1325.2</v>
      </c>
      <c r="AQ16" s="2">
        <v>1325.2</v>
      </c>
      <c r="AR16" s="2">
        <f t="shared" si="13"/>
        <v>100</v>
      </c>
      <c r="AS16" s="19">
        <v>8152.7</v>
      </c>
      <c r="AT16" s="2">
        <v>7806.7</v>
      </c>
      <c r="AU16" s="2">
        <f t="shared" si="14"/>
        <v>95.756007212334566</v>
      </c>
      <c r="AV16" s="21">
        <v>1578.4</v>
      </c>
      <c r="AW16" s="2">
        <v>1538</v>
      </c>
      <c r="AX16" s="2">
        <f t="shared" si="15"/>
        <v>97.440446021287372</v>
      </c>
      <c r="AY16" s="20">
        <v>1570.1</v>
      </c>
      <c r="AZ16" s="2">
        <v>1530.2</v>
      </c>
      <c r="BA16" s="2">
        <f t="shared" si="16"/>
        <v>97.458760588497569</v>
      </c>
      <c r="BB16" s="2">
        <v>1135.3</v>
      </c>
      <c r="BC16" s="2">
        <v>1135.2</v>
      </c>
      <c r="BD16" s="2">
        <f t="shared" si="17"/>
        <v>99.991191755483143</v>
      </c>
      <c r="BE16" s="20">
        <v>3141</v>
      </c>
      <c r="BF16" s="2">
        <v>2835.9</v>
      </c>
      <c r="BG16" s="2">
        <f t="shared" si="18"/>
        <v>90.286532951289402</v>
      </c>
      <c r="BH16" s="20">
        <v>2134.1999999999998</v>
      </c>
      <c r="BI16" s="2">
        <v>2134</v>
      </c>
      <c r="BJ16" s="2">
        <f t="shared" si="19"/>
        <v>99.990628807047145</v>
      </c>
      <c r="BK16" s="19">
        <f t="shared" si="20"/>
        <v>-25.899999999999636</v>
      </c>
      <c r="BL16" s="19">
        <f t="shared" si="21"/>
        <v>2027.0000000000009</v>
      </c>
      <c r="BM16" s="2">
        <f t="shared" si="22"/>
        <v>-7826.2548262549399</v>
      </c>
      <c r="BN16" s="9"/>
      <c r="BO16" s="10"/>
    </row>
    <row r="17" spans="1:67" ht="15" customHeight="1">
      <c r="A17" s="32">
        <v>8</v>
      </c>
      <c r="B17" s="23" t="s">
        <v>34</v>
      </c>
      <c r="C17" s="7">
        <f t="shared" si="3"/>
        <v>4059.3999999999996</v>
      </c>
      <c r="D17" s="8">
        <f t="shared" si="4"/>
        <v>10920.6</v>
      </c>
      <c r="E17" s="2">
        <f t="shared" si="0"/>
        <v>269.02005222446672</v>
      </c>
      <c r="F17" s="2">
        <v>1035.7</v>
      </c>
      <c r="G17" s="2">
        <v>887.2</v>
      </c>
      <c r="H17" s="2">
        <f t="shared" si="5"/>
        <v>85.661871198223423</v>
      </c>
      <c r="I17" s="2">
        <v>110.2</v>
      </c>
      <c r="J17" s="2">
        <v>169</v>
      </c>
      <c r="K17" s="2">
        <f t="shared" si="1"/>
        <v>153.35753176043556</v>
      </c>
      <c r="L17" s="2">
        <v>1</v>
      </c>
      <c r="M17" s="2">
        <v>1</v>
      </c>
      <c r="N17" s="2">
        <f t="shared" si="6"/>
        <v>100</v>
      </c>
      <c r="O17" s="2">
        <v>54</v>
      </c>
      <c r="P17" s="2">
        <v>45</v>
      </c>
      <c r="Q17" s="2">
        <f t="shared" si="7"/>
        <v>83.333333333333343</v>
      </c>
      <c r="R17" s="2">
        <v>355</v>
      </c>
      <c r="S17" s="2">
        <v>227.8</v>
      </c>
      <c r="T17" s="2">
        <f t="shared" si="2"/>
        <v>64.169014084507054</v>
      </c>
      <c r="U17" s="2">
        <v>0</v>
      </c>
      <c r="V17" s="2">
        <v>0</v>
      </c>
      <c r="W17" s="2" t="e">
        <f t="shared" si="23"/>
        <v>#DIV/0!</v>
      </c>
      <c r="X17" s="2">
        <v>48.1</v>
      </c>
      <c r="Y17" s="2">
        <v>56.3</v>
      </c>
      <c r="Z17" s="2">
        <f t="shared" si="8"/>
        <v>117.04781704781703</v>
      </c>
      <c r="AA17" s="2">
        <v>0</v>
      </c>
      <c r="AB17" s="2">
        <v>0</v>
      </c>
      <c r="AC17" s="2" t="e">
        <f t="shared" si="9"/>
        <v>#DIV/0!</v>
      </c>
      <c r="AD17" s="2">
        <v>31.2</v>
      </c>
      <c r="AE17" s="2">
        <v>0</v>
      </c>
      <c r="AF17" s="2">
        <f t="shared" si="10"/>
        <v>0</v>
      </c>
      <c r="AG17" s="2">
        <v>0</v>
      </c>
      <c r="AH17" s="2">
        <v>0</v>
      </c>
      <c r="AI17" s="2" t="e">
        <v>#DIV/0!</v>
      </c>
      <c r="AJ17" s="25">
        <v>3023.7</v>
      </c>
      <c r="AK17" s="2">
        <v>10033.4</v>
      </c>
      <c r="AL17" s="2">
        <f t="shared" si="11"/>
        <v>331.82524721367861</v>
      </c>
      <c r="AM17" s="2">
        <v>1290.0999999999999</v>
      </c>
      <c r="AN17" s="2">
        <v>1290.0999999999999</v>
      </c>
      <c r="AO17" s="2">
        <f t="shared" si="12"/>
        <v>100</v>
      </c>
      <c r="AP17" s="2">
        <v>729</v>
      </c>
      <c r="AQ17" s="2">
        <v>729</v>
      </c>
      <c r="AR17" s="2">
        <f t="shared" si="13"/>
        <v>100</v>
      </c>
      <c r="AS17" s="19">
        <v>4086.2</v>
      </c>
      <c r="AT17" s="2">
        <v>3806.4</v>
      </c>
      <c r="AU17" s="2">
        <f t="shared" si="14"/>
        <v>93.152562282805548</v>
      </c>
      <c r="AV17" s="21">
        <v>1482.5</v>
      </c>
      <c r="AW17" s="2">
        <v>1421.2</v>
      </c>
      <c r="AX17" s="2">
        <f t="shared" si="15"/>
        <v>95.86509274873525</v>
      </c>
      <c r="AY17" s="20">
        <v>1476.9</v>
      </c>
      <c r="AZ17" s="2">
        <v>1416.1</v>
      </c>
      <c r="BA17" s="2">
        <f t="shared" si="16"/>
        <v>95.883269009411592</v>
      </c>
      <c r="BB17" s="2">
        <v>813.5</v>
      </c>
      <c r="BC17" s="2">
        <v>600.1</v>
      </c>
      <c r="BD17" s="2">
        <f t="shared" si="17"/>
        <v>73.767670559311611</v>
      </c>
      <c r="BE17" s="20">
        <v>803.7</v>
      </c>
      <c r="BF17" s="2">
        <v>798.5</v>
      </c>
      <c r="BG17" s="2">
        <f t="shared" si="18"/>
        <v>99.352992410103269</v>
      </c>
      <c r="BH17" s="20">
        <v>880</v>
      </c>
      <c r="BI17" s="2">
        <v>879.9</v>
      </c>
      <c r="BJ17" s="2">
        <f t="shared" si="19"/>
        <v>99.98863636363636</v>
      </c>
      <c r="BK17" s="19">
        <f t="shared" si="20"/>
        <v>-26.800000000000182</v>
      </c>
      <c r="BL17" s="19">
        <f t="shared" si="21"/>
        <v>7114.2000000000007</v>
      </c>
      <c r="BM17" s="2">
        <f t="shared" si="22"/>
        <v>-26545.522388059522</v>
      </c>
      <c r="BN17" s="9"/>
      <c r="BO17" s="10"/>
    </row>
    <row r="18" spans="1:67">
      <c r="A18" s="32">
        <v>9</v>
      </c>
      <c r="B18" s="23" t="s">
        <v>35</v>
      </c>
      <c r="C18" s="7">
        <f t="shared" si="3"/>
        <v>8190.6</v>
      </c>
      <c r="D18" s="8">
        <f t="shared" si="4"/>
        <v>8240.6</v>
      </c>
      <c r="E18" s="2">
        <f t="shared" si="0"/>
        <v>100.61045588845749</v>
      </c>
      <c r="F18" s="2">
        <v>1895.3</v>
      </c>
      <c r="G18" s="2">
        <v>1905.8</v>
      </c>
      <c r="H18" s="2">
        <f t="shared" si="5"/>
        <v>100.55400200495963</v>
      </c>
      <c r="I18" s="2">
        <v>135.1</v>
      </c>
      <c r="J18" s="2">
        <v>167.3</v>
      </c>
      <c r="K18" s="2">
        <f t="shared" si="1"/>
        <v>123.83419689119172</v>
      </c>
      <c r="L18" s="2">
        <v>37.4</v>
      </c>
      <c r="M18" s="2">
        <v>37.4</v>
      </c>
      <c r="N18" s="2">
        <f t="shared" si="6"/>
        <v>100</v>
      </c>
      <c r="O18" s="2">
        <v>297</v>
      </c>
      <c r="P18" s="2">
        <v>258</v>
      </c>
      <c r="Q18" s="2">
        <f t="shared" si="7"/>
        <v>86.868686868686879</v>
      </c>
      <c r="R18" s="2">
        <v>617</v>
      </c>
      <c r="S18" s="2">
        <v>543.5</v>
      </c>
      <c r="T18" s="2">
        <f t="shared" si="2"/>
        <v>88.087520259319291</v>
      </c>
      <c r="U18" s="2">
        <v>0</v>
      </c>
      <c r="V18" s="2">
        <v>0</v>
      </c>
      <c r="W18" s="2" t="e">
        <f t="shared" si="23"/>
        <v>#DIV/0!</v>
      </c>
      <c r="X18" s="2">
        <v>46.2</v>
      </c>
      <c r="Y18" s="2">
        <v>60.2</v>
      </c>
      <c r="Z18" s="2">
        <f t="shared" si="8"/>
        <v>130.30303030303031</v>
      </c>
      <c r="AA18" s="2">
        <v>0</v>
      </c>
      <c r="AB18" s="2">
        <v>0</v>
      </c>
      <c r="AC18" s="2" t="e">
        <f t="shared" si="9"/>
        <v>#DIV/0!</v>
      </c>
      <c r="AD18" s="2">
        <v>88.4</v>
      </c>
      <c r="AE18" s="2">
        <v>93.9</v>
      </c>
      <c r="AF18" s="2">
        <f t="shared" si="10"/>
        <v>106.22171945701358</v>
      </c>
      <c r="AG18" s="2">
        <v>0</v>
      </c>
      <c r="AH18" s="2">
        <v>0</v>
      </c>
      <c r="AI18" s="2" t="e">
        <v>#DIV/0!</v>
      </c>
      <c r="AJ18" s="25">
        <v>6295.3</v>
      </c>
      <c r="AK18" s="2">
        <v>6334.8</v>
      </c>
      <c r="AL18" s="2">
        <f t="shared" si="11"/>
        <v>100.62745222626404</v>
      </c>
      <c r="AM18" s="2">
        <v>4295.8</v>
      </c>
      <c r="AN18" s="2">
        <v>4295.8</v>
      </c>
      <c r="AO18" s="2">
        <f t="shared" si="12"/>
        <v>100</v>
      </c>
      <c r="AP18" s="2">
        <v>600</v>
      </c>
      <c r="AQ18" s="2">
        <v>600</v>
      </c>
      <c r="AR18" s="2">
        <f t="shared" si="13"/>
        <v>100</v>
      </c>
      <c r="AS18" s="19">
        <v>8243.6</v>
      </c>
      <c r="AT18" s="2">
        <v>7655.9</v>
      </c>
      <c r="AU18" s="2">
        <f t="shared" si="14"/>
        <v>92.870833131156289</v>
      </c>
      <c r="AV18" s="21">
        <v>2243.6</v>
      </c>
      <c r="AW18" s="2">
        <v>2127.8000000000002</v>
      </c>
      <c r="AX18" s="2">
        <f t="shared" si="15"/>
        <v>94.838652166161538</v>
      </c>
      <c r="AY18" s="20">
        <v>2234.1</v>
      </c>
      <c r="AZ18" s="2">
        <v>2118.8000000000002</v>
      </c>
      <c r="BA18" s="2">
        <f t="shared" si="16"/>
        <v>94.839085090192938</v>
      </c>
      <c r="BB18" s="2">
        <v>1543.1</v>
      </c>
      <c r="BC18" s="2">
        <v>1512.6</v>
      </c>
      <c r="BD18" s="2">
        <f t="shared" si="17"/>
        <v>98.023459270300052</v>
      </c>
      <c r="BE18" s="20">
        <v>1114.4000000000001</v>
      </c>
      <c r="BF18" s="2">
        <v>1013.3</v>
      </c>
      <c r="BG18" s="2">
        <f t="shared" si="18"/>
        <v>90.927853553481683</v>
      </c>
      <c r="BH18" s="20">
        <v>3096.1</v>
      </c>
      <c r="BI18" s="2">
        <v>2755.8</v>
      </c>
      <c r="BJ18" s="2">
        <f t="shared" si="19"/>
        <v>89.008752947256227</v>
      </c>
      <c r="BK18" s="19">
        <f t="shared" si="20"/>
        <v>-53</v>
      </c>
      <c r="BL18" s="19">
        <f t="shared" si="21"/>
        <v>584.70000000000073</v>
      </c>
      <c r="BM18" s="2">
        <f t="shared" si="22"/>
        <v>-1103.2075471698126</v>
      </c>
      <c r="BN18" s="9"/>
      <c r="BO18" s="10"/>
    </row>
    <row r="19" spans="1:67">
      <c r="A19" s="32">
        <v>10</v>
      </c>
      <c r="B19" s="23" t="s">
        <v>36</v>
      </c>
      <c r="C19" s="7">
        <f>F19+AJ19</f>
        <v>25948.7</v>
      </c>
      <c r="D19" s="8">
        <f t="shared" si="4"/>
        <v>25624.2</v>
      </c>
      <c r="E19" s="2">
        <f t="shared" si="0"/>
        <v>98.749455656738107</v>
      </c>
      <c r="F19" s="2">
        <v>3779.2</v>
      </c>
      <c r="G19" s="2">
        <v>3733.4</v>
      </c>
      <c r="H19" s="2">
        <f t="shared" si="5"/>
        <v>98.788103302286203</v>
      </c>
      <c r="I19" s="2">
        <v>203</v>
      </c>
      <c r="J19" s="2">
        <v>258.3</v>
      </c>
      <c r="K19" s="2">
        <f t="shared" si="1"/>
        <v>127.24137931034483</v>
      </c>
      <c r="L19" s="2">
        <v>228</v>
      </c>
      <c r="M19" s="2">
        <v>229.1</v>
      </c>
      <c r="N19" s="2">
        <f t="shared" si="6"/>
        <v>100.48245614035088</v>
      </c>
      <c r="O19" s="2">
        <v>1308</v>
      </c>
      <c r="P19" s="2">
        <v>1393.5</v>
      </c>
      <c r="Q19" s="2">
        <f t="shared" si="7"/>
        <v>106.53669724770643</v>
      </c>
      <c r="R19" s="2">
        <v>792</v>
      </c>
      <c r="S19" s="2">
        <v>717</v>
      </c>
      <c r="T19" s="2">
        <f t="shared" si="2"/>
        <v>90.530303030303031</v>
      </c>
      <c r="U19" s="2">
        <v>0</v>
      </c>
      <c r="V19" s="2">
        <v>0</v>
      </c>
      <c r="W19" s="2" t="e">
        <f t="shared" si="23"/>
        <v>#DIV/0!</v>
      </c>
      <c r="X19" s="2">
        <v>12.1</v>
      </c>
      <c r="Y19" s="2">
        <v>12.1</v>
      </c>
      <c r="Z19" s="2">
        <f t="shared" si="8"/>
        <v>100</v>
      </c>
      <c r="AA19" s="2">
        <v>0</v>
      </c>
      <c r="AB19" s="2">
        <v>0</v>
      </c>
      <c r="AC19" s="2" t="e">
        <f t="shared" si="9"/>
        <v>#DIV/0!</v>
      </c>
      <c r="AD19" s="2">
        <v>0</v>
      </c>
      <c r="AE19" s="2">
        <v>9.3000000000000007</v>
      </c>
      <c r="AF19" s="2" t="e">
        <f t="shared" si="10"/>
        <v>#DIV/0!</v>
      </c>
      <c r="AG19" s="2">
        <v>0</v>
      </c>
      <c r="AH19" s="2">
        <v>0</v>
      </c>
      <c r="AI19" s="2" t="e">
        <v>#DIV/0!</v>
      </c>
      <c r="AJ19" s="25">
        <v>22169.5</v>
      </c>
      <c r="AK19" s="2">
        <v>21890.799999999999</v>
      </c>
      <c r="AL19" s="2">
        <f t="shared" si="11"/>
        <v>98.742867453032318</v>
      </c>
      <c r="AM19" s="2">
        <v>9431.1</v>
      </c>
      <c r="AN19" s="2">
        <v>9431.1</v>
      </c>
      <c r="AO19" s="2">
        <f t="shared" si="12"/>
        <v>100</v>
      </c>
      <c r="AP19" s="2">
        <v>62.4</v>
      </c>
      <c r="AQ19" s="2">
        <v>62.4</v>
      </c>
      <c r="AR19" s="2">
        <f t="shared" si="13"/>
        <v>100</v>
      </c>
      <c r="AS19" s="19">
        <v>25948.7</v>
      </c>
      <c r="AT19" s="2">
        <v>23496</v>
      </c>
      <c r="AU19" s="2">
        <f t="shared" si="14"/>
        <v>90.547888718895351</v>
      </c>
      <c r="AV19" s="21">
        <v>2305.9</v>
      </c>
      <c r="AW19" s="2">
        <v>2181.8000000000002</v>
      </c>
      <c r="AX19" s="2">
        <f t="shared" si="15"/>
        <v>94.618153432499241</v>
      </c>
      <c r="AY19" s="20">
        <v>2244.1</v>
      </c>
      <c r="AZ19" s="2">
        <v>2170</v>
      </c>
      <c r="BA19" s="2">
        <f t="shared" si="16"/>
        <v>96.698008110155513</v>
      </c>
      <c r="BB19" s="2">
        <v>13681.1</v>
      </c>
      <c r="BC19" s="2">
        <v>13431.3</v>
      </c>
      <c r="BD19" s="2">
        <f t="shared" si="17"/>
        <v>98.174123425747922</v>
      </c>
      <c r="BE19" s="20">
        <v>4318.3</v>
      </c>
      <c r="BF19" s="2">
        <v>3946.9</v>
      </c>
      <c r="BG19" s="2">
        <f t="shared" si="18"/>
        <v>91.399393279762862</v>
      </c>
      <c r="BH19" s="20">
        <v>4574.8999999999996</v>
      </c>
      <c r="BI19" s="2">
        <v>2951.5</v>
      </c>
      <c r="BJ19" s="2">
        <f t="shared" si="19"/>
        <v>64.515071367680179</v>
      </c>
      <c r="BK19" s="19">
        <f t="shared" si="20"/>
        <v>0</v>
      </c>
      <c r="BL19" s="19">
        <f t="shared" si="21"/>
        <v>2128.2000000000007</v>
      </c>
      <c r="BM19" s="2" t="e">
        <f t="shared" si="22"/>
        <v>#DIV/0!</v>
      </c>
      <c r="BN19" s="9"/>
      <c r="BO19" s="10"/>
    </row>
    <row r="20" spans="1:67">
      <c r="A20" s="32">
        <v>11</v>
      </c>
      <c r="B20" s="23" t="s">
        <v>37</v>
      </c>
      <c r="C20" s="8">
        <f t="shared" si="3"/>
        <v>5734.0999999999995</v>
      </c>
      <c r="D20" s="8">
        <f t="shared" si="4"/>
        <v>5980.1</v>
      </c>
      <c r="E20" s="2">
        <f t="shared" si="0"/>
        <v>104.29012399504718</v>
      </c>
      <c r="F20" s="2">
        <v>1131.7</v>
      </c>
      <c r="G20" s="2">
        <v>1344.8</v>
      </c>
      <c r="H20" s="2">
        <f t="shared" si="5"/>
        <v>118.83007864274984</v>
      </c>
      <c r="I20" s="2">
        <v>84.3</v>
      </c>
      <c r="J20" s="2">
        <v>105.4</v>
      </c>
      <c r="K20" s="2">
        <f t="shared" si="1"/>
        <v>125.02965599051011</v>
      </c>
      <c r="L20" s="2">
        <v>0</v>
      </c>
      <c r="M20" s="2">
        <v>0</v>
      </c>
      <c r="N20" s="2" t="e">
        <f t="shared" si="6"/>
        <v>#DIV/0!</v>
      </c>
      <c r="O20" s="2">
        <v>186</v>
      </c>
      <c r="P20" s="2">
        <v>168.4</v>
      </c>
      <c r="Q20" s="2">
        <f t="shared" si="7"/>
        <v>90.537634408602159</v>
      </c>
      <c r="R20" s="2">
        <v>351</v>
      </c>
      <c r="S20" s="2">
        <v>356.2</v>
      </c>
      <c r="T20" s="2">
        <f t="shared" si="2"/>
        <v>101.48148148148148</v>
      </c>
      <c r="U20" s="2">
        <v>0</v>
      </c>
      <c r="V20" s="2">
        <v>0</v>
      </c>
      <c r="W20" s="2" t="e">
        <f t="shared" si="23"/>
        <v>#DIV/0!</v>
      </c>
      <c r="X20" s="2">
        <v>30.5</v>
      </c>
      <c r="Y20" s="2">
        <v>30.5</v>
      </c>
      <c r="Z20" s="2">
        <f t="shared" si="8"/>
        <v>100</v>
      </c>
      <c r="AA20" s="2">
        <v>0</v>
      </c>
      <c r="AB20" s="2">
        <v>0</v>
      </c>
      <c r="AC20" s="2" t="e">
        <f t="shared" si="9"/>
        <v>#DIV/0!</v>
      </c>
      <c r="AD20" s="2">
        <v>11.5</v>
      </c>
      <c r="AE20" s="2">
        <v>27.6</v>
      </c>
      <c r="AF20" s="2">
        <f t="shared" si="10"/>
        <v>240</v>
      </c>
      <c r="AG20" s="2">
        <v>0</v>
      </c>
      <c r="AH20" s="2">
        <v>0</v>
      </c>
      <c r="AI20" s="2" t="e">
        <v>#DIV/0!</v>
      </c>
      <c r="AJ20" s="25">
        <v>4602.3999999999996</v>
      </c>
      <c r="AK20" s="2">
        <v>4635.3</v>
      </c>
      <c r="AL20" s="2">
        <f t="shared" si="11"/>
        <v>100.71484442899359</v>
      </c>
      <c r="AM20" s="2">
        <v>2595.8000000000002</v>
      </c>
      <c r="AN20" s="2">
        <v>2595.8000000000002</v>
      </c>
      <c r="AO20" s="2">
        <f t="shared" si="12"/>
        <v>100</v>
      </c>
      <c r="AP20" s="2">
        <v>836.4</v>
      </c>
      <c r="AQ20" s="2">
        <v>836.4</v>
      </c>
      <c r="AR20" s="2">
        <f>AQ20/AP20*100</f>
        <v>100</v>
      </c>
      <c r="AS20" s="19">
        <v>6225.7</v>
      </c>
      <c r="AT20" s="2">
        <v>5608.7</v>
      </c>
      <c r="AU20" s="2">
        <f t="shared" si="14"/>
        <v>90.089467851004699</v>
      </c>
      <c r="AV20" s="21">
        <v>1623.4</v>
      </c>
      <c r="AW20" s="2">
        <v>1487.6</v>
      </c>
      <c r="AX20" s="2">
        <f t="shared" si="15"/>
        <v>91.63484045829739</v>
      </c>
      <c r="AY20" s="20">
        <v>1616.8</v>
      </c>
      <c r="AZ20" s="2">
        <v>1481.6</v>
      </c>
      <c r="BA20" s="2">
        <f t="shared" si="16"/>
        <v>91.637803067788226</v>
      </c>
      <c r="BB20" s="2">
        <v>1275.2</v>
      </c>
      <c r="BC20" s="2">
        <v>1221.3</v>
      </c>
      <c r="BD20" s="2">
        <f t="shared" si="17"/>
        <v>95.773212045169373</v>
      </c>
      <c r="BE20" s="20">
        <v>1281.5999999999999</v>
      </c>
      <c r="BF20" s="2">
        <v>918.1</v>
      </c>
      <c r="BG20" s="2">
        <f t="shared" si="18"/>
        <v>71.63701622971287</v>
      </c>
      <c r="BH20" s="20">
        <v>1913.5</v>
      </c>
      <c r="BI20" s="2">
        <v>1851</v>
      </c>
      <c r="BJ20" s="2">
        <f t="shared" si="19"/>
        <v>96.733733995296575</v>
      </c>
      <c r="BK20" s="19">
        <f t="shared" si="20"/>
        <v>-491.60000000000036</v>
      </c>
      <c r="BL20" s="19">
        <f t="shared" si="21"/>
        <v>371.40000000000055</v>
      </c>
      <c r="BM20" s="2">
        <f t="shared" si="22"/>
        <v>-75.54922701383245</v>
      </c>
      <c r="BN20" s="9"/>
      <c r="BO20" s="10"/>
    </row>
    <row r="21" spans="1:67" ht="15" customHeight="1">
      <c r="A21" s="32">
        <v>12</v>
      </c>
      <c r="B21" s="23" t="s">
        <v>38</v>
      </c>
      <c r="C21" s="7">
        <f t="shared" si="3"/>
        <v>7811.8</v>
      </c>
      <c r="D21" s="8">
        <f t="shared" si="4"/>
        <v>7681.2000000000007</v>
      </c>
      <c r="E21" s="2">
        <f t="shared" si="0"/>
        <v>98.328170204050295</v>
      </c>
      <c r="F21" s="2">
        <v>1603.2</v>
      </c>
      <c r="G21" s="2">
        <v>1472.6</v>
      </c>
      <c r="H21" s="2">
        <f t="shared" si="5"/>
        <v>91.85379241516965</v>
      </c>
      <c r="I21" s="2">
        <v>112</v>
      </c>
      <c r="J21" s="2">
        <v>140.1</v>
      </c>
      <c r="K21" s="2">
        <f t="shared" si="1"/>
        <v>125.08928571428571</v>
      </c>
      <c r="L21" s="2">
        <v>160.6</v>
      </c>
      <c r="M21" s="2">
        <v>160.5</v>
      </c>
      <c r="N21" s="2">
        <f t="shared" si="6"/>
        <v>99.93773349937733</v>
      </c>
      <c r="O21" s="2">
        <v>149</v>
      </c>
      <c r="P21" s="2">
        <v>125.7</v>
      </c>
      <c r="Q21" s="2">
        <f t="shared" si="7"/>
        <v>84.362416107382558</v>
      </c>
      <c r="R21" s="2">
        <v>374</v>
      </c>
      <c r="S21" s="2">
        <v>305.89999999999998</v>
      </c>
      <c r="T21" s="2">
        <f t="shared" si="2"/>
        <v>81.79144385026737</v>
      </c>
      <c r="U21" s="2">
        <v>0</v>
      </c>
      <c r="V21" s="2">
        <v>0</v>
      </c>
      <c r="W21" s="2" t="e">
        <f t="shared" si="23"/>
        <v>#DIV/0!</v>
      </c>
      <c r="X21" s="2">
        <v>93.4</v>
      </c>
      <c r="Y21" s="2">
        <v>93.4</v>
      </c>
      <c r="Z21" s="2">
        <f t="shared" si="8"/>
        <v>100</v>
      </c>
      <c r="AA21" s="2">
        <v>0</v>
      </c>
      <c r="AB21" s="2">
        <v>0.6</v>
      </c>
      <c r="AC21" s="2" t="e">
        <f t="shared" si="9"/>
        <v>#DIV/0!</v>
      </c>
      <c r="AD21" s="2">
        <v>52</v>
      </c>
      <c r="AE21" s="2">
        <v>52</v>
      </c>
      <c r="AF21" s="2">
        <f t="shared" si="10"/>
        <v>100</v>
      </c>
      <c r="AG21" s="2">
        <v>0</v>
      </c>
      <c r="AH21" s="2">
        <v>0</v>
      </c>
      <c r="AI21" s="2" t="e">
        <v>#DIV/0!</v>
      </c>
      <c r="AJ21" s="25">
        <v>6208.6</v>
      </c>
      <c r="AK21" s="2">
        <v>6208.6</v>
      </c>
      <c r="AL21" s="2">
        <f t="shared" si="11"/>
        <v>100</v>
      </c>
      <c r="AM21" s="2">
        <v>2712.7</v>
      </c>
      <c r="AN21" s="2">
        <v>2712.7</v>
      </c>
      <c r="AO21" s="2">
        <f t="shared" si="12"/>
        <v>100</v>
      </c>
      <c r="AP21" s="2">
        <v>692.2</v>
      </c>
      <c r="AQ21" s="2">
        <v>692.2</v>
      </c>
      <c r="AR21" s="2">
        <f t="shared" si="13"/>
        <v>100</v>
      </c>
      <c r="AS21" s="19">
        <v>7919.2</v>
      </c>
      <c r="AT21" s="2">
        <v>7588</v>
      </c>
      <c r="AU21" s="2">
        <f>AT21/AS21*100</f>
        <v>95.817759369633293</v>
      </c>
      <c r="AV21" s="21">
        <v>2318.6999999999998</v>
      </c>
      <c r="AW21" s="2">
        <v>2255.1</v>
      </c>
      <c r="AX21" s="2">
        <f t="shared" si="15"/>
        <v>97.257083710699959</v>
      </c>
      <c r="AY21" s="20">
        <v>1514.2</v>
      </c>
      <c r="AZ21" s="2">
        <v>1451.1</v>
      </c>
      <c r="BA21" s="2">
        <f t="shared" si="16"/>
        <v>95.832782987716286</v>
      </c>
      <c r="BB21" s="2">
        <v>2102.6999999999998</v>
      </c>
      <c r="BC21" s="2">
        <v>1998.2</v>
      </c>
      <c r="BD21" s="2">
        <f t="shared" si="17"/>
        <v>95.030199267608324</v>
      </c>
      <c r="BE21" s="20">
        <v>1062.3</v>
      </c>
      <c r="BF21" s="2">
        <v>1009.9</v>
      </c>
      <c r="BG21" s="2">
        <f t="shared" si="18"/>
        <v>95.067306787159936</v>
      </c>
      <c r="BH21" s="20">
        <v>2298.6999999999998</v>
      </c>
      <c r="BI21" s="2">
        <v>2188.9</v>
      </c>
      <c r="BJ21" s="2">
        <f t="shared" si="19"/>
        <v>95.223387131857152</v>
      </c>
      <c r="BK21" s="19">
        <f t="shared" si="20"/>
        <v>-107.39999999999964</v>
      </c>
      <c r="BL21" s="19">
        <f t="shared" si="21"/>
        <v>93.200000000000728</v>
      </c>
      <c r="BM21" s="2">
        <f t="shared" si="22"/>
        <v>-86.778398510243065</v>
      </c>
      <c r="BN21" s="9"/>
      <c r="BO21" s="10"/>
    </row>
    <row r="22" spans="1:67" s="31" customFormat="1" ht="14.25" customHeight="1">
      <c r="A22" s="74" t="s">
        <v>18</v>
      </c>
      <c r="B22" s="75"/>
      <c r="C22" s="33">
        <f>SUM(C10:C21)</f>
        <v>136749.29999999999</v>
      </c>
      <c r="D22" s="33">
        <f>SUM(D10:D21)</f>
        <v>145692.90000000002</v>
      </c>
      <c r="E22" s="6">
        <f>D22/C22*100</f>
        <v>106.54014316709485</v>
      </c>
      <c r="F22" s="6">
        <f>SUM(F10:F21)</f>
        <v>27364.400000000001</v>
      </c>
      <c r="G22" s="6">
        <f>SUM(G10:G21)</f>
        <v>29362.6</v>
      </c>
      <c r="H22" s="6">
        <f>G22/F22*100</f>
        <v>107.30218824458053</v>
      </c>
      <c r="I22" s="6">
        <f>SUM(I10:I21)</f>
        <v>3269.6</v>
      </c>
      <c r="J22" s="6">
        <f>SUM(J10:J21)</f>
        <v>3850.2000000000003</v>
      </c>
      <c r="K22" s="6">
        <f t="shared" si="1"/>
        <v>117.75752385612921</v>
      </c>
      <c r="L22" s="6">
        <f>SUM(L10:L21)</f>
        <v>1292.8</v>
      </c>
      <c r="M22" s="6">
        <f>SUM(M10:M21)</f>
        <v>1302.4000000000001</v>
      </c>
      <c r="N22" s="6">
        <f>M22/L22*100</f>
        <v>100.74257425742574</v>
      </c>
      <c r="O22" s="6">
        <f>SUM(O10:O21)</f>
        <v>6061.3</v>
      </c>
      <c r="P22" s="6">
        <f>SUM(P10:P21)</f>
        <v>7131.5999999999995</v>
      </c>
      <c r="Q22" s="6">
        <f>P22/O22*100</f>
        <v>117.65792816722484</v>
      </c>
      <c r="R22" s="6">
        <f>SUM(R10:R21)</f>
        <v>8052</v>
      </c>
      <c r="S22" s="6">
        <f>SUM(S10:S21)</f>
        <v>6611.9</v>
      </c>
      <c r="T22" s="6">
        <f>S22/R22*100</f>
        <v>82.115002483854937</v>
      </c>
      <c r="U22" s="6">
        <f>SUM(U10:U21)</f>
        <v>0</v>
      </c>
      <c r="V22" s="6">
        <f>SUM(V10:V21)</f>
        <v>0</v>
      </c>
      <c r="W22" s="6" t="e">
        <f>V22/U22*100</f>
        <v>#DIV/0!</v>
      </c>
      <c r="X22" s="6">
        <f>SUM(X10:X21)</f>
        <v>487.30000000000007</v>
      </c>
      <c r="Y22" s="6">
        <f>SUM(Y10:Y21)</f>
        <v>381.20000000000005</v>
      </c>
      <c r="Z22" s="6">
        <f>Y22/X22*100</f>
        <v>78.226964908680486</v>
      </c>
      <c r="AA22" s="6">
        <f>SUM(AA10:AA21)</f>
        <v>0</v>
      </c>
      <c r="AB22" s="6">
        <f>SUM(AB10:AB21)</f>
        <v>0.6</v>
      </c>
      <c r="AC22" s="6" t="e">
        <f>AB22/AA22*100</f>
        <v>#DIV/0!</v>
      </c>
      <c r="AD22" s="6">
        <f>SUM(AD10:AD21)</f>
        <v>232.5</v>
      </c>
      <c r="AE22" s="6">
        <f>SUM(AE10:AE21)</f>
        <v>246.4</v>
      </c>
      <c r="AF22" s="6">
        <f>AE22/AD22*100</f>
        <v>105.97849462365592</v>
      </c>
      <c r="AG22" s="6">
        <f>SUM(AG10:AG21)</f>
        <v>2.5</v>
      </c>
      <c r="AH22" s="6">
        <f>SUM(AH10:AH21)</f>
        <v>2.5</v>
      </c>
      <c r="AI22" s="6" t="e">
        <v>#DIV/0!</v>
      </c>
      <c r="AJ22" s="6">
        <f>SUM(AJ10:AJ21)</f>
        <v>109384.9</v>
      </c>
      <c r="AK22" s="6">
        <f>SUM(AK10:AK21)</f>
        <v>116330.3</v>
      </c>
      <c r="AL22" s="6">
        <f>AK22/AJ22*100</f>
        <v>106.34950527906504</v>
      </c>
      <c r="AM22" s="6">
        <f>SUM(AM10:AM21)</f>
        <v>41143.9</v>
      </c>
      <c r="AN22" s="6">
        <f>SUM(AN10:AN21)</f>
        <v>41143.9</v>
      </c>
      <c r="AO22" s="6">
        <f>AN22/AM22*100</f>
        <v>100</v>
      </c>
      <c r="AP22" s="6">
        <f>SUM(AP10:AP21)</f>
        <v>14414.900000000001</v>
      </c>
      <c r="AQ22" s="6">
        <f>SUM(AQ10:AQ21)</f>
        <v>14414.900000000001</v>
      </c>
      <c r="AR22" s="6">
        <f>AQ22/AP22*100</f>
        <v>100</v>
      </c>
      <c r="AS22" s="34">
        <f>SUM(AS10:AS21)</f>
        <v>138827.6</v>
      </c>
      <c r="AT22" s="34">
        <f>SUM(AT10:AT21)</f>
        <v>127895.19999999998</v>
      </c>
      <c r="AU22" s="6">
        <f>(AT22/AS22)*100</f>
        <v>92.125197006935196</v>
      </c>
      <c r="AV22" s="6">
        <f>SUM(AV10:AV21)</f>
        <v>22463.000000000004</v>
      </c>
      <c r="AW22" s="6">
        <f>SUM(AW10:AW21)</f>
        <v>21501.699999999997</v>
      </c>
      <c r="AX22" s="6">
        <f>AW22/AV22*100</f>
        <v>95.720518185460506</v>
      </c>
      <c r="AY22" s="6">
        <f>SUM(AY10:AY21)</f>
        <v>21478.899999999998</v>
      </c>
      <c r="AZ22" s="6">
        <f>SUM(AZ10:AZ21)</f>
        <v>20602.699999999997</v>
      </c>
      <c r="BA22" s="6">
        <f t="shared" si="16"/>
        <v>95.920647705422525</v>
      </c>
      <c r="BB22" s="6">
        <f>SUM(BB10:BB21)</f>
        <v>32745.200000000001</v>
      </c>
      <c r="BC22" s="6">
        <f>SUM(BC10:BC21)</f>
        <v>31843.300000000003</v>
      </c>
      <c r="BD22" s="6">
        <f>BC22/BB22*100</f>
        <v>97.245703187031992</v>
      </c>
      <c r="BE22" s="6">
        <f>SUM(BE10:BE21)</f>
        <v>47547.5</v>
      </c>
      <c r="BF22" s="6">
        <f>SUM(BF10:BF21)</f>
        <v>42268.800000000003</v>
      </c>
      <c r="BG22" s="6">
        <f>BF22/BE22*100</f>
        <v>88.898049319101958</v>
      </c>
      <c r="BH22" s="6">
        <f>SUM(BH10:BH21)</f>
        <v>30526.899999999998</v>
      </c>
      <c r="BI22" s="6">
        <f>SUM(BI10:BI21)</f>
        <v>27208.800000000003</v>
      </c>
      <c r="BJ22" s="6">
        <f>BI22/BH22*100</f>
        <v>89.130570087365584</v>
      </c>
      <c r="BK22" s="6">
        <f>SUM(BK10:BK21)</f>
        <v>-2078.2999999999984</v>
      </c>
      <c r="BL22" s="6">
        <f>SUM(BL10:BL21)</f>
        <v>17797.700000000008</v>
      </c>
      <c r="BM22" s="6">
        <f>BL22/BK22*100</f>
        <v>-856.35856228648527</v>
      </c>
      <c r="BN22" s="26"/>
      <c r="BO22" s="27"/>
    </row>
    <row r="23" spans="1:67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spans="1:67">
      <c r="AJ24" s="14"/>
      <c r="AS24" s="14"/>
    </row>
    <row r="25" spans="1:67">
      <c r="BE25" s="14"/>
    </row>
    <row r="26" spans="1:67">
      <c r="AM26" s="14"/>
    </row>
    <row r="27" spans="1:67">
      <c r="AH27" s="22"/>
      <c r="AM27" s="14"/>
    </row>
    <row r="28" spans="1:67">
      <c r="AM28" s="14"/>
    </row>
    <row r="29" spans="1:67">
      <c r="AM29" s="14"/>
    </row>
    <row r="30" spans="1:67">
      <c r="AM30" s="14"/>
    </row>
    <row r="31" spans="1:67">
      <c r="AM31" s="14"/>
    </row>
    <row r="32" spans="1:67">
      <c r="AM32" s="14"/>
    </row>
    <row r="33" spans="35:60">
      <c r="AM33" s="14"/>
    </row>
    <row r="34" spans="35:60">
      <c r="AM34" s="14"/>
      <c r="BG34" s="29"/>
      <c r="BH34" s="29"/>
    </row>
    <row r="35" spans="35:60">
      <c r="AI35" s="24"/>
      <c r="AJ35" s="24"/>
      <c r="AL35" s="14"/>
      <c r="AM35" s="14"/>
      <c r="BG35" s="29"/>
      <c r="BH35" s="29"/>
    </row>
    <row r="36" spans="35:60">
      <c r="BG36" s="29"/>
      <c r="BH36" s="29"/>
    </row>
  </sheetData>
  <mergeCells count="31">
    <mergeCell ref="A22:B22"/>
    <mergeCell ref="AG6:AI7"/>
    <mergeCell ref="AM6:AO7"/>
    <mergeCell ref="B4:B8"/>
    <mergeCell ref="A4:A8"/>
    <mergeCell ref="O6:Q7"/>
    <mergeCell ref="BK4:BM7"/>
    <mergeCell ref="BE5:BG7"/>
    <mergeCell ref="AD6:AF7"/>
    <mergeCell ref="BH5:BJ7"/>
    <mergeCell ref="AV5:AX7"/>
    <mergeCell ref="I5:AI5"/>
    <mergeCell ref="AY6:BA7"/>
    <mergeCell ref="AA6:AC7"/>
    <mergeCell ref="R6:T7"/>
    <mergeCell ref="AP6:AR7"/>
    <mergeCell ref="BB5:BD7"/>
    <mergeCell ref="AV4:BJ4"/>
    <mergeCell ref="AY5:BA5"/>
    <mergeCell ref="AS4:AU7"/>
    <mergeCell ref="AM5:AR5"/>
    <mergeCell ref="U6:W7"/>
    <mergeCell ref="R1:T1"/>
    <mergeCell ref="C2:T2"/>
    <mergeCell ref="C4:E7"/>
    <mergeCell ref="F4:AR4"/>
    <mergeCell ref="F5:H7"/>
    <mergeCell ref="L6:N7"/>
    <mergeCell ref="X6:Z7"/>
    <mergeCell ref="AJ5:AL7"/>
    <mergeCell ref="I6:K7"/>
  </mergeCells>
  <phoneticPr fontId="20" type="noConversion"/>
  <pageMargins left="0.23622047244094491" right="0.2" top="0.74803149606299213" bottom="0.74803149606299213" header="0.31496062992125984" footer="0.31496062992125984"/>
  <pageSetup paperSize="9" scale="57" fitToWidth="2" orientation="landscape" r:id="rId1"/>
  <colBreaks count="2" manualBreakCount="2">
    <brk id="20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(4)</vt:lpstr>
    </vt:vector>
  </TitlesOfParts>
  <Company>Урмарский райфинотдел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bud-3</dc:creator>
  <cp:lastModifiedBy>Адм.Комсомольского района ЧР Розова Н.Н.</cp:lastModifiedBy>
  <cp:lastPrinted>2022-01-17T13:51:35Z</cp:lastPrinted>
  <dcterms:created xsi:type="dcterms:W3CDTF">2013-04-03T10:22:22Z</dcterms:created>
  <dcterms:modified xsi:type="dcterms:W3CDTF">2022-01-24T13:37:32Z</dcterms:modified>
</cp:coreProperties>
</file>