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оперативка!$A$2:$AH$101</definedName>
  </definedNames>
  <calcPr calcId="152511"/>
</workbook>
</file>

<file path=xl/calcChain.xml><?xml version="1.0" encoding="utf-8"?>
<calcChain xmlns="http://schemas.openxmlformats.org/spreadsheetml/2006/main">
  <c r="C41" i="1" l="1"/>
  <c r="B39" i="1"/>
  <c r="C44" i="1" l="1"/>
  <c r="C43" i="1"/>
  <c r="S39" i="1" l="1"/>
  <c r="R39" i="1"/>
  <c r="Q39" i="1"/>
  <c r="C45" i="1" l="1"/>
  <c r="C42" i="1"/>
  <c r="D42" i="1" s="1"/>
  <c r="AG39" i="1" l="1"/>
  <c r="AF39" i="1"/>
  <c r="AE39" i="1"/>
  <c r="AD39" i="1"/>
  <c r="AC39" i="1"/>
  <c r="G46" i="1" l="1"/>
  <c r="F46" i="1"/>
  <c r="E46" i="1"/>
  <c r="AB39" i="1" l="1"/>
  <c r="AA39" i="1"/>
  <c r="Z39" i="1"/>
  <c r="Y39" i="1"/>
  <c r="X39" i="1"/>
  <c r="T39" i="1"/>
  <c r="C38" i="1"/>
  <c r="C37" i="1"/>
  <c r="D37" i="1" s="1"/>
  <c r="D38" i="1" l="1"/>
  <c r="C39" i="1"/>
  <c r="C46" i="1"/>
  <c r="H34" i="1" l="1"/>
  <c r="E34" i="1" l="1"/>
  <c r="C22" i="1"/>
  <c r="D22" i="1" s="1"/>
  <c r="C28" i="1"/>
  <c r="C34" i="1" l="1"/>
  <c r="S32" i="1" l="1"/>
  <c r="AF32" i="1" l="1"/>
  <c r="AC17" i="1" l="1"/>
  <c r="V17" i="1"/>
  <c r="C35" i="1" l="1"/>
  <c r="B33" i="1" l="1"/>
  <c r="B32" i="1"/>
  <c r="B30" i="1"/>
  <c r="D15" i="1"/>
  <c r="AH16" i="1" l="1"/>
  <c r="AH17" i="1" s="1"/>
  <c r="AG16" i="1"/>
  <c r="AG17" i="1" s="1"/>
  <c r="AF17" i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7" i="1"/>
  <c r="T17" i="1"/>
  <c r="S17" i="1"/>
  <c r="R17" i="1"/>
  <c r="Q17" i="1"/>
  <c r="P17" i="1"/>
  <c r="O17" i="1"/>
  <c r="N17" i="1"/>
  <c r="M17" i="1"/>
  <c r="L17" i="1"/>
  <c r="K16" i="1"/>
  <c r="K17" i="1" s="1"/>
  <c r="J17" i="1"/>
  <c r="I16" i="1"/>
  <c r="I17" i="1" s="1"/>
  <c r="H17" i="1"/>
  <c r="G17" i="1"/>
  <c r="F17" i="1"/>
  <c r="E17" i="1"/>
  <c r="AH23" i="1"/>
  <c r="AG23" i="1"/>
  <c r="AE23" i="1"/>
  <c r="AD23" i="1"/>
  <c r="AB23" i="1"/>
  <c r="AA23" i="1"/>
  <c r="Z23" i="1"/>
  <c r="Y23" i="1"/>
  <c r="X23" i="1"/>
  <c r="T23" i="1"/>
  <c r="K23" i="1"/>
  <c r="I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AH11" i="1"/>
  <c r="AG11" i="1"/>
  <c r="A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40" i="1"/>
  <c r="D40" i="1" l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E29" i="1"/>
  <c r="AD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F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D10" i="1"/>
  <c r="C30" i="1"/>
  <c r="C29" i="1"/>
  <c r="C47" i="1" l="1"/>
  <c r="D47" i="1" s="1"/>
  <c r="C49" i="1"/>
  <c r="D49" i="1" s="1"/>
  <c r="C48" i="1"/>
  <c r="D48" i="1" s="1"/>
  <c r="C50" i="1" l="1"/>
  <c r="D50" i="1" s="1"/>
  <c r="B54" i="1" l="1"/>
  <c r="B65" i="1"/>
  <c r="F93" i="1" l="1"/>
  <c r="G93" i="1"/>
  <c r="H93" i="1"/>
  <c r="I93" i="1"/>
  <c r="J93" i="1"/>
  <c r="L93" i="1"/>
  <c r="M93" i="1"/>
  <c r="N93" i="1"/>
  <c r="O93" i="1"/>
  <c r="P93" i="1"/>
  <c r="Q93" i="1"/>
  <c r="T93" i="1"/>
  <c r="U93" i="1"/>
  <c r="X93" i="1"/>
  <c r="Y93" i="1"/>
  <c r="Z93" i="1"/>
  <c r="AA93" i="1"/>
  <c r="AB93" i="1"/>
  <c r="AD93" i="1"/>
  <c r="AH93" i="1"/>
  <c r="E93" i="1"/>
  <c r="C94" i="1" l="1"/>
  <c r="D95" i="1"/>
  <c r="C97" i="1"/>
  <c r="D97" i="1" s="1"/>
  <c r="D98" i="1"/>
  <c r="D99" i="1"/>
  <c r="C100" i="1"/>
  <c r="D100" i="1" s="1"/>
  <c r="D102" i="1"/>
  <c r="D109" i="1"/>
  <c r="B110" i="1"/>
  <c r="C110" i="1"/>
  <c r="E110" i="1"/>
  <c r="F110" i="1"/>
  <c r="G110" i="1"/>
  <c r="H110" i="1"/>
  <c r="I110" i="1"/>
  <c r="J110" i="1"/>
  <c r="L110" i="1"/>
  <c r="M110" i="1"/>
  <c r="N110" i="1"/>
  <c r="O110" i="1"/>
  <c r="P110" i="1"/>
  <c r="Q110" i="1"/>
  <c r="T110" i="1"/>
  <c r="U110" i="1"/>
  <c r="X110" i="1"/>
  <c r="Y110" i="1"/>
  <c r="Z110" i="1"/>
  <c r="AA110" i="1"/>
  <c r="AB110" i="1"/>
  <c r="AD110" i="1"/>
  <c r="AH110" i="1"/>
  <c r="B111" i="1"/>
  <c r="C111" i="1"/>
  <c r="E111" i="1"/>
  <c r="F111" i="1"/>
  <c r="G111" i="1"/>
  <c r="H111" i="1"/>
  <c r="I111" i="1"/>
  <c r="J111" i="1"/>
  <c r="L111" i="1"/>
  <c r="M111" i="1"/>
  <c r="N111" i="1"/>
  <c r="O111" i="1"/>
  <c r="P111" i="1"/>
  <c r="Q111" i="1"/>
  <c r="T111" i="1"/>
  <c r="U111" i="1"/>
  <c r="X111" i="1"/>
  <c r="Y111" i="1"/>
  <c r="Z111" i="1"/>
  <c r="AA111" i="1"/>
  <c r="AB111" i="1"/>
  <c r="AD111" i="1"/>
  <c r="AH111" i="1"/>
  <c r="C112" i="1"/>
  <c r="D112" i="1" s="1"/>
  <c r="C113" i="1"/>
  <c r="D113" i="1" s="1"/>
  <c r="C114" i="1"/>
  <c r="D114" i="1" s="1"/>
  <c r="C115" i="1"/>
  <c r="D115" i="1" s="1"/>
  <c r="C116" i="1"/>
  <c r="C117" i="1" s="1"/>
  <c r="B117" i="1"/>
  <c r="E117" i="1"/>
  <c r="F117" i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C118" i="1"/>
  <c r="D118" i="1" s="1"/>
  <c r="C119" i="1"/>
  <c r="D119" i="1" s="1"/>
  <c r="C120" i="1"/>
  <c r="D120" i="1" s="1"/>
  <c r="C121" i="1"/>
  <c r="D121" i="1" s="1"/>
  <c r="D122" i="1"/>
  <c r="C123" i="1"/>
  <c r="D123" i="1" s="1"/>
  <c r="B124" i="1"/>
  <c r="E124" i="1"/>
  <c r="F124" i="1"/>
  <c r="G124" i="1"/>
  <c r="H124" i="1"/>
  <c r="I124" i="1"/>
  <c r="J124" i="1"/>
  <c r="L124" i="1"/>
  <c r="M124" i="1"/>
  <c r="N124" i="1"/>
  <c r="O124" i="1"/>
  <c r="P124" i="1"/>
  <c r="Q124" i="1"/>
  <c r="T124" i="1"/>
  <c r="U124" i="1"/>
  <c r="X124" i="1"/>
  <c r="Y124" i="1"/>
  <c r="Z124" i="1"/>
  <c r="AA124" i="1"/>
  <c r="AB124" i="1"/>
  <c r="AD124" i="1"/>
  <c r="AH124" i="1"/>
  <c r="C125" i="1"/>
  <c r="D125" i="1" s="1"/>
  <c r="C126" i="1"/>
  <c r="D126" i="1" s="1"/>
  <c r="C127" i="1"/>
  <c r="D127" i="1" s="1"/>
  <c r="C128" i="1"/>
  <c r="D128" i="1" s="1"/>
  <c r="B129" i="1"/>
  <c r="E129" i="1"/>
  <c r="F129" i="1"/>
  <c r="G129" i="1"/>
  <c r="H129" i="1"/>
  <c r="I129" i="1"/>
  <c r="J129" i="1"/>
  <c r="L129" i="1"/>
  <c r="M129" i="1"/>
  <c r="N129" i="1"/>
  <c r="O129" i="1"/>
  <c r="P129" i="1"/>
  <c r="Q129" i="1"/>
  <c r="T129" i="1"/>
  <c r="U129" i="1"/>
  <c r="X129" i="1"/>
  <c r="Y129" i="1"/>
  <c r="Z129" i="1"/>
  <c r="AA129" i="1"/>
  <c r="AB129" i="1"/>
  <c r="AD129" i="1"/>
  <c r="AH129" i="1"/>
  <c r="B130" i="1"/>
  <c r="E130" i="1"/>
  <c r="F130" i="1"/>
  <c r="G130" i="1"/>
  <c r="H130" i="1"/>
  <c r="I130" i="1"/>
  <c r="J130" i="1"/>
  <c r="L130" i="1"/>
  <c r="M130" i="1"/>
  <c r="N130" i="1"/>
  <c r="O130" i="1"/>
  <c r="P130" i="1"/>
  <c r="Q130" i="1"/>
  <c r="T130" i="1"/>
  <c r="U130" i="1"/>
  <c r="X130" i="1"/>
  <c r="Y130" i="1"/>
  <c r="Z130" i="1"/>
  <c r="AA130" i="1"/>
  <c r="AB130" i="1"/>
  <c r="AD130" i="1"/>
  <c r="AH130" i="1"/>
  <c r="B131" i="1"/>
  <c r="F131" i="1"/>
  <c r="G131" i="1"/>
  <c r="H131" i="1"/>
  <c r="I131" i="1"/>
  <c r="J131" i="1"/>
  <c r="L131" i="1"/>
  <c r="M131" i="1"/>
  <c r="N131" i="1"/>
  <c r="P131" i="1"/>
  <c r="Q131" i="1"/>
  <c r="U131" i="1"/>
  <c r="X131" i="1"/>
  <c r="Y131" i="1"/>
  <c r="Z131" i="1"/>
  <c r="AD131" i="1"/>
  <c r="AH131" i="1"/>
  <c r="B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X132" i="1"/>
  <c r="Y132" i="1"/>
  <c r="Z132" i="1"/>
  <c r="AA132" i="1"/>
  <c r="AB132" i="1"/>
  <c r="AD132" i="1"/>
  <c r="AH132" i="1"/>
  <c r="B133" i="1"/>
  <c r="E133" i="1"/>
  <c r="I133" i="1"/>
  <c r="T133" i="1"/>
  <c r="U133" i="1"/>
  <c r="Z133" i="1"/>
  <c r="AB133" i="1"/>
  <c r="C134" i="1"/>
  <c r="C135" i="1"/>
  <c r="H136" i="1"/>
  <c r="N136" i="1"/>
  <c r="Q136" i="1"/>
  <c r="U136" i="1"/>
  <c r="Y136" i="1"/>
  <c r="AD136" i="1"/>
  <c r="C137" i="1"/>
  <c r="D137" i="1" s="1"/>
  <c r="C138" i="1"/>
  <c r="D138" i="1" s="1"/>
  <c r="C141" i="1"/>
  <c r="C143" i="1"/>
  <c r="C144" i="1" s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T144" i="1"/>
  <c r="U144" i="1"/>
  <c r="X144" i="1"/>
  <c r="Y144" i="1"/>
  <c r="Z144" i="1"/>
  <c r="AA144" i="1"/>
  <c r="AB144" i="1"/>
  <c r="AD144" i="1"/>
  <c r="AH144" i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B145" i="1"/>
  <c r="AD145" i="1"/>
  <c r="AH145" i="1"/>
  <c r="D146" i="1"/>
  <c r="C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B149" i="1"/>
  <c r="E149" i="1"/>
  <c r="F149" i="1"/>
  <c r="G149" i="1"/>
  <c r="H149" i="1"/>
  <c r="I149" i="1"/>
  <c r="J149" i="1"/>
  <c r="L149" i="1"/>
  <c r="M149" i="1"/>
  <c r="N149" i="1"/>
  <c r="O149" i="1"/>
  <c r="P149" i="1"/>
  <c r="Q149" i="1"/>
  <c r="T149" i="1"/>
  <c r="U149" i="1"/>
  <c r="X149" i="1"/>
  <c r="Y149" i="1"/>
  <c r="Z149" i="1"/>
  <c r="AA149" i="1"/>
  <c r="AB149" i="1"/>
  <c r="AD149" i="1"/>
  <c r="AH149" i="1"/>
  <c r="C150" i="1"/>
  <c r="C151" i="1"/>
  <c r="C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U154" i="1"/>
  <c r="X154" i="1"/>
  <c r="Y154" i="1"/>
  <c r="Z154" i="1"/>
  <c r="AA154" i="1"/>
  <c r="AB154" i="1"/>
  <c r="AD154" i="1"/>
  <c r="AH154" i="1"/>
  <c r="D155" i="1"/>
  <c r="C156" i="1"/>
  <c r="D156" i="1" s="1"/>
  <c r="B157" i="1"/>
  <c r="E157" i="1"/>
  <c r="F157" i="1"/>
  <c r="G157" i="1"/>
  <c r="H157" i="1"/>
  <c r="I157" i="1"/>
  <c r="J157" i="1"/>
  <c r="L157" i="1"/>
  <c r="M157" i="1"/>
  <c r="N157" i="1"/>
  <c r="P157" i="1"/>
  <c r="Q157" i="1"/>
  <c r="U157" i="1"/>
  <c r="X157" i="1"/>
  <c r="Y157" i="1"/>
  <c r="Z157" i="1"/>
  <c r="AB157" i="1"/>
  <c r="AD157" i="1"/>
  <c r="AH157" i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U158" i="1"/>
  <c r="X158" i="1"/>
  <c r="Y158" i="1"/>
  <c r="Z158" i="1"/>
  <c r="AA158" i="1"/>
  <c r="AB158" i="1"/>
  <c r="AD158" i="1"/>
  <c r="AH158" i="1"/>
  <c r="C159" i="1"/>
  <c r="D159" i="1" s="1"/>
  <c r="C160" i="1"/>
  <c r="D160" i="1" s="1"/>
  <c r="B161" i="1"/>
  <c r="G161" i="1"/>
  <c r="M161" i="1"/>
  <c r="AH161" i="1"/>
  <c r="C162" i="1"/>
  <c r="D162" i="1" s="1"/>
  <c r="C163" i="1"/>
  <c r="D163" i="1" s="1"/>
  <c r="B164" i="1"/>
  <c r="H164" i="1"/>
  <c r="O164" i="1"/>
  <c r="U164" i="1"/>
  <c r="X164" i="1"/>
  <c r="AB164" i="1"/>
  <c r="C165" i="1"/>
  <c r="D165" i="1" s="1"/>
  <c r="C166" i="1"/>
  <c r="B167" i="1"/>
  <c r="N167" i="1"/>
  <c r="Y167" i="1"/>
  <c r="Z167" i="1"/>
  <c r="C168" i="1"/>
  <c r="D168" i="1" s="1"/>
  <c r="C169" i="1"/>
  <c r="D169" i="1" s="1"/>
  <c r="B170" i="1"/>
  <c r="E170" i="1"/>
  <c r="H170" i="1"/>
  <c r="I170" i="1"/>
  <c r="J170" i="1"/>
  <c r="L170" i="1"/>
  <c r="M170" i="1"/>
  <c r="N170" i="1"/>
  <c r="Q170" i="1"/>
  <c r="T170" i="1"/>
  <c r="X170" i="1"/>
  <c r="Y170" i="1"/>
  <c r="Z170" i="1"/>
  <c r="AA170" i="1"/>
  <c r="AB170" i="1"/>
  <c r="AD170" i="1"/>
  <c r="C171" i="1"/>
  <c r="C172" i="1"/>
  <c r="H173" i="1"/>
  <c r="I173" i="1"/>
  <c r="J173" i="1"/>
  <c r="L173" i="1"/>
  <c r="N173" i="1"/>
  <c r="T173" i="1"/>
  <c r="U173" i="1"/>
  <c r="AA173" i="1"/>
  <c r="AD173" i="1"/>
  <c r="C174" i="1"/>
  <c r="D174" i="1" s="1"/>
  <c r="C175" i="1"/>
  <c r="B176" i="1"/>
  <c r="T176" i="1"/>
  <c r="Y176" i="1"/>
  <c r="C177" i="1"/>
  <c r="D177" i="1" s="1"/>
  <c r="C178" i="1"/>
  <c r="D178" i="1" s="1"/>
  <c r="B179" i="1"/>
  <c r="G179" i="1"/>
  <c r="M179" i="1"/>
  <c r="Z179" i="1"/>
  <c r="C180" i="1"/>
  <c r="C181" i="1"/>
  <c r="B182" i="1"/>
  <c r="G182" i="1"/>
  <c r="J182" i="1"/>
  <c r="L182" i="1"/>
  <c r="M182" i="1"/>
  <c r="U182" i="1"/>
  <c r="Z182" i="1"/>
  <c r="AD182" i="1"/>
  <c r="C183" i="1"/>
  <c r="D183" i="1" s="1"/>
  <c r="D184" i="1"/>
  <c r="D185" i="1"/>
  <c r="C186" i="1"/>
  <c r="C187" i="1" s="1"/>
  <c r="C188" i="1"/>
  <c r="D188" i="1" s="1"/>
  <c r="C190" i="1"/>
  <c r="C191" i="1" s="1"/>
  <c r="B191" i="1"/>
  <c r="E191" i="1"/>
  <c r="F191" i="1"/>
  <c r="G191" i="1"/>
  <c r="H191" i="1"/>
  <c r="I191" i="1"/>
  <c r="J191" i="1"/>
  <c r="L191" i="1"/>
  <c r="M191" i="1"/>
  <c r="N191" i="1"/>
  <c r="O191" i="1"/>
  <c r="P191" i="1"/>
  <c r="Q191" i="1"/>
  <c r="T191" i="1"/>
  <c r="U191" i="1"/>
  <c r="X191" i="1"/>
  <c r="Y191" i="1"/>
  <c r="Z191" i="1"/>
  <c r="AA191" i="1"/>
  <c r="AB191" i="1"/>
  <c r="AD191" i="1"/>
  <c r="AH191" i="1"/>
  <c r="C192" i="1"/>
  <c r="D192" i="1" s="1"/>
  <c r="C193" i="1"/>
  <c r="D193" i="1" s="1"/>
  <c r="C194" i="1"/>
  <c r="D194" i="1" s="1"/>
  <c r="C195" i="1"/>
  <c r="D195" i="1" s="1"/>
  <c r="C196" i="1"/>
  <c r="D196" i="1" s="1"/>
  <c r="E197" i="1"/>
  <c r="F197" i="1"/>
  <c r="G197" i="1"/>
  <c r="H197" i="1"/>
  <c r="I197" i="1"/>
  <c r="J197" i="1"/>
  <c r="L197" i="1"/>
  <c r="M197" i="1"/>
  <c r="N197" i="1"/>
  <c r="O197" i="1"/>
  <c r="P197" i="1"/>
  <c r="Q197" i="1"/>
  <c r="T197" i="1"/>
  <c r="U197" i="1"/>
  <c r="X197" i="1"/>
  <c r="Y197" i="1"/>
  <c r="Z197" i="1"/>
  <c r="AA197" i="1"/>
  <c r="AB197" i="1"/>
  <c r="AD197" i="1"/>
  <c r="AH197" i="1"/>
  <c r="C198" i="1"/>
  <c r="D198" i="1" s="1"/>
  <c r="C199" i="1"/>
  <c r="C202" i="1"/>
  <c r="D202" i="1" s="1"/>
  <c r="C203" i="1"/>
  <c r="D203" i="1" s="1"/>
  <c r="B204" i="1"/>
  <c r="B205" i="1"/>
  <c r="E205" i="1"/>
  <c r="F205" i="1"/>
  <c r="G205" i="1"/>
  <c r="H205" i="1"/>
  <c r="I205" i="1"/>
  <c r="J205" i="1"/>
  <c r="L205" i="1"/>
  <c r="M205" i="1"/>
  <c r="N205" i="1"/>
  <c r="O205" i="1"/>
  <c r="P205" i="1"/>
  <c r="Q205" i="1"/>
  <c r="T205" i="1"/>
  <c r="U205" i="1"/>
  <c r="X205" i="1"/>
  <c r="Y205" i="1"/>
  <c r="Z205" i="1"/>
  <c r="AA205" i="1"/>
  <c r="AB205" i="1"/>
  <c r="AD205" i="1"/>
  <c r="AH205" i="1"/>
  <c r="C206" i="1"/>
  <c r="D206" i="1" s="1"/>
  <c r="C207" i="1"/>
  <c r="D207" i="1" s="1"/>
  <c r="B208" i="1"/>
  <c r="B209" i="1"/>
  <c r="E209" i="1"/>
  <c r="F209" i="1"/>
  <c r="G209" i="1"/>
  <c r="H209" i="1"/>
  <c r="I209" i="1"/>
  <c r="J209" i="1"/>
  <c r="L209" i="1"/>
  <c r="M209" i="1"/>
  <c r="N209" i="1"/>
  <c r="O209" i="1"/>
  <c r="P209" i="1"/>
  <c r="Q209" i="1"/>
  <c r="T209" i="1"/>
  <c r="U209" i="1"/>
  <c r="X209" i="1"/>
  <c r="Y209" i="1"/>
  <c r="Z209" i="1"/>
  <c r="AA209" i="1"/>
  <c r="AB209" i="1"/>
  <c r="AD209" i="1"/>
  <c r="AH209" i="1"/>
  <c r="C210" i="1"/>
  <c r="D210" i="1" s="1"/>
  <c r="C211" i="1"/>
  <c r="D211" i="1" s="1"/>
  <c r="B212" i="1"/>
  <c r="B213" i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X213" i="1"/>
  <c r="Y213" i="1"/>
  <c r="Z213" i="1"/>
  <c r="AA213" i="1"/>
  <c r="AB213" i="1"/>
  <c r="AD213" i="1"/>
  <c r="AH213" i="1"/>
  <c r="C214" i="1"/>
  <c r="C215" i="1" s="1"/>
  <c r="D215" i="1" s="1"/>
  <c r="C216" i="1"/>
  <c r="D216" i="1" s="1"/>
  <c r="B217" i="1"/>
  <c r="C218" i="1"/>
  <c r="E219" i="1"/>
  <c r="E221" i="1" s="1"/>
  <c r="F219" i="1"/>
  <c r="F221" i="1" s="1"/>
  <c r="G219" i="1"/>
  <c r="G221" i="1" s="1"/>
  <c r="H219" i="1"/>
  <c r="H221" i="1" s="1"/>
  <c r="I219" i="1"/>
  <c r="I221" i="1" s="1"/>
  <c r="J219" i="1"/>
  <c r="J221" i="1" s="1"/>
  <c r="L219" i="1"/>
  <c r="L221" i="1" s="1"/>
  <c r="M219" i="1"/>
  <c r="M221" i="1" s="1"/>
  <c r="N219" i="1"/>
  <c r="N221" i="1" s="1"/>
  <c r="O219" i="1"/>
  <c r="O221" i="1" s="1"/>
  <c r="P219" i="1"/>
  <c r="P221" i="1" s="1"/>
  <c r="Q219" i="1"/>
  <c r="Q221" i="1" s="1"/>
  <c r="T219" i="1"/>
  <c r="T221" i="1" s="1"/>
  <c r="U219" i="1"/>
  <c r="U221" i="1" s="1"/>
  <c r="X219" i="1"/>
  <c r="X221" i="1" s="1"/>
  <c r="Y219" i="1"/>
  <c r="Y221" i="1" s="1"/>
  <c r="Z219" i="1"/>
  <c r="Z221" i="1" s="1"/>
  <c r="AA219" i="1"/>
  <c r="AA221" i="1" s="1"/>
  <c r="AB219" i="1"/>
  <c r="AB221" i="1" s="1"/>
  <c r="AD219" i="1"/>
  <c r="AD221" i="1" s="1"/>
  <c r="AH219" i="1"/>
  <c r="AH221" i="1" s="1"/>
  <c r="C220" i="1"/>
  <c r="D220" i="1" s="1"/>
  <c r="C223" i="1"/>
  <c r="C224" i="1"/>
  <c r="C225" i="1"/>
  <c r="C226" i="1"/>
  <c r="C227" i="1"/>
  <c r="D214" i="1" l="1"/>
  <c r="C167" i="1"/>
  <c r="D167" i="1" s="1"/>
  <c r="D190" i="1"/>
  <c r="D186" i="1"/>
  <c r="D116" i="1"/>
  <c r="C204" i="1"/>
  <c r="D204" i="1" s="1"/>
  <c r="C200" i="1"/>
  <c r="D200" i="1" s="1"/>
  <c r="C129" i="1"/>
  <c r="D129" i="1" s="1"/>
  <c r="C208" i="1"/>
  <c r="D208" i="1" s="1"/>
  <c r="C149" i="1"/>
  <c r="D149" i="1" s="1"/>
  <c r="C217" i="1"/>
  <c r="D217" i="1" s="1"/>
  <c r="C176" i="1"/>
  <c r="D176" i="1" s="1"/>
  <c r="D166" i="1"/>
  <c r="C139" i="1"/>
  <c r="D139" i="1" s="1"/>
  <c r="C136" i="1"/>
  <c r="C124" i="1"/>
  <c r="B219" i="1"/>
  <c r="B221" i="1" s="1"/>
  <c r="C170" i="1"/>
  <c r="D170" i="1" s="1"/>
  <c r="C182" i="1"/>
  <c r="D182" i="1" s="1"/>
  <c r="D175" i="1"/>
  <c r="C173" i="1"/>
  <c r="C164" i="1"/>
  <c r="D164" i="1" s="1"/>
  <c r="C161" i="1"/>
  <c r="D161" i="1" s="1"/>
  <c r="C152" i="1"/>
  <c r="C154" i="1" s="1"/>
  <c r="C213" i="1"/>
  <c r="C212" i="1"/>
  <c r="D212" i="1" s="1"/>
  <c r="C209" i="1"/>
  <c r="C205" i="1"/>
  <c r="D199" i="1"/>
  <c r="C179" i="1"/>
  <c r="D179" i="1" s="1"/>
  <c r="D153" i="1"/>
  <c r="D147" i="1"/>
  <c r="C145" i="1"/>
  <c r="D143" i="1"/>
  <c r="C93" i="1"/>
  <c r="C158" i="1"/>
  <c r="D158" i="1" s="1"/>
  <c r="C157" i="1"/>
  <c r="C131" i="1"/>
  <c r="D131" i="1" s="1"/>
  <c r="C130" i="1"/>
  <c r="D130" i="1" s="1"/>
  <c r="C197" i="1"/>
  <c r="D197" i="1" s="1"/>
  <c r="C148" i="1"/>
  <c r="C133" i="1"/>
  <c r="D133" i="1" s="1"/>
  <c r="C132" i="1"/>
  <c r="D132" i="1" s="1"/>
  <c r="C70" i="1"/>
  <c r="C71" i="1"/>
  <c r="C219" i="1" l="1"/>
  <c r="D219" i="1" l="1"/>
  <c r="C221" i="1"/>
  <c r="D221" i="1" s="1"/>
  <c r="C69" i="1" l="1"/>
  <c r="C60" i="1" l="1"/>
  <c r="C61" i="1"/>
  <c r="C62" i="1"/>
  <c r="C63" i="1"/>
  <c r="C64" i="1"/>
  <c r="C66" i="1"/>
  <c r="C67" i="1"/>
  <c r="C68" i="1"/>
  <c r="D89" i="1" l="1"/>
  <c r="D91" i="1"/>
  <c r="C243" i="1" l="1"/>
  <c r="E54" i="1" l="1"/>
  <c r="C241" i="1" l="1"/>
  <c r="C239" i="1"/>
  <c r="C238" i="1"/>
  <c r="C237" i="1"/>
  <c r="C236" i="1"/>
  <c r="C235" i="1"/>
  <c r="C90" i="1"/>
  <c r="D90" i="1" s="1"/>
  <c r="C88" i="1"/>
  <c r="D88" i="1" s="1"/>
  <c r="C87" i="1"/>
  <c r="D87" i="1" s="1"/>
  <c r="C86" i="1"/>
  <c r="D86" i="1" s="1"/>
  <c r="C85" i="1"/>
  <c r="D85" i="1" s="1"/>
  <c r="C84" i="1"/>
  <c r="C83" i="1"/>
  <c r="D83" i="1" s="1"/>
  <c r="C82" i="1"/>
  <c r="C81" i="1"/>
  <c r="C80" i="1"/>
  <c r="C79" i="1"/>
  <c r="C78" i="1"/>
  <c r="C77" i="1"/>
  <c r="C76" i="1"/>
  <c r="C75" i="1"/>
  <c r="C74" i="1"/>
  <c r="C73" i="1"/>
  <c r="C72" i="1"/>
  <c r="AH65" i="1"/>
  <c r="AD65" i="1"/>
  <c r="AB65" i="1"/>
  <c r="AA65" i="1"/>
  <c r="Z65" i="1"/>
  <c r="Y65" i="1"/>
  <c r="X65" i="1"/>
  <c r="U65" i="1"/>
  <c r="T65" i="1"/>
  <c r="Q65" i="1"/>
  <c r="P65" i="1"/>
  <c r="O65" i="1"/>
  <c r="N65" i="1"/>
  <c r="M65" i="1"/>
  <c r="L65" i="1"/>
  <c r="J65" i="1"/>
  <c r="I65" i="1"/>
  <c r="H65" i="1"/>
  <c r="G65" i="1"/>
  <c r="F65" i="1"/>
  <c r="E65" i="1"/>
  <c r="C65" i="1" s="1"/>
  <c r="C59" i="1"/>
  <c r="C58" i="1"/>
  <c r="C57" i="1"/>
  <c r="C56" i="1"/>
  <c r="C55" i="1"/>
  <c r="AH54" i="1"/>
  <c r="AD54" i="1"/>
  <c r="AA54" i="1"/>
  <c r="Z54" i="1"/>
  <c r="Y54" i="1"/>
  <c r="X54" i="1"/>
  <c r="U54" i="1"/>
  <c r="T54" i="1"/>
  <c r="Q54" i="1"/>
  <c r="P54" i="1"/>
  <c r="O54" i="1"/>
  <c r="N54" i="1"/>
  <c r="M54" i="1"/>
  <c r="L54" i="1"/>
  <c r="J54" i="1"/>
  <c r="I54" i="1"/>
  <c r="H54" i="1"/>
  <c r="G54" i="1"/>
  <c r="F54" i="1"/>
  <c r="C53" i="1"/>
  <c r="C52" i="1"/>
  <c r="C51" i="1"/>
  <c r="C54" i="1" l="1"/>
  <c r="D70" i="1"/>
  <c r="D73" i="1"/>
  <c r="D72" i="1"/>
  <c r="D76" i="1"/>
</calcChain>
</file>

<file path=xl/sharedStrings.xml><?xml version="1.0" encoding="utf-8"?>
<sst xmlns="http://schemas.openxmlformats.org/spreadsheetml/2006/main" count="261" uniqueCount="203">
  <si>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</si>
  <si>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</si>
  <si>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</si>
  <si>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</si>
  <si>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</si>
  <si>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</si>
  <si>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</si>
  <si>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</si>
  <si>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</si>
  <si>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</si>
  <si>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</si>
  <si>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</si>
  <si>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</si>
  <si>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</si>
  <si>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</si>
  <si>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</si>
  <si>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</si>
  <si>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</si>
  <si>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</si>
  <si>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</si>
  <si>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</si>
  <si>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</si>
  <si>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</si>
  <si>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</si>
  <si>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</si>
  <si>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</si>
  <si>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</si>
  <si>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</si>
  <si>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</si>
  <si>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</si>
  <si>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</si>
  <si>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</si>
  <si>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</si>
  <si>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</si>
  <si>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</si>
  <si>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</si>
  <si>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</si>
  <si>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</si>
  <si>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</si>
  <si>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</si>
  <si>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</si>
  <si>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</si>
  <si>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</si>
  <si>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</si>
  <si>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</si>
  <si>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</si>
  <si>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</si>
  <si>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</si>
  <si>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</si>
  <si>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</si>
  <si>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</si>
  <si>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</si>
  <si>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</si>
  <si>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</si>
  <si>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</si>
  <si>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</si>
  <si>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</si>
  <si>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</si>
  <si>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</si>
  <si>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</si>
  <si>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</si>
  <si>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</si>
  <si>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</si>
  <si>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</si>
  <si>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</si>
  <si>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</si>
  <si>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</si>
  <si>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</si>
  <si>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</si>
  <si>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</si>
  <si>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</si>
  <si>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</si>
  <si>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</si>
  <si>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</si>
  <si>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</si>
  <si>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</si>
  <si>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</si>
  <si>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</si>
  <si>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</si>
  <si>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</si>
  <si>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</si>
  <si>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</si>
  <si>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</si>
  <si>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</si>
  <si>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</si>
  <si>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</si>
  <si>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</si>
  <si>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</si>
  <si>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</si>
  <si>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</si>
  <si>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</si>
  <si>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</si>
  <si>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</si>
  <si>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</si>
  <si>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</si>
  <si>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</si>
  <si>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</si>
  <si>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</si>
  <si>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</si>
  <si>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</si>
  <si>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</si>
  <si>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</si>
  <si>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</si>
  <si>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</si>
  <si>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</si>
  <si>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</si>
  <si>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</si>
  <si>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</si>
  <si>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</si>
  <si>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</si>
  <si>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</si>
  <si>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</si>
  <si>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</si>
  <si>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</si>
  <si>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</si>
  <si>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</si>
  <si>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</si>
  <si>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</si>
  <si>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</si>
  <si>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</si>
  <si>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</si>
  <si>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</si>
  <si>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</si>
  <si>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</si>
  <si>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</si>
  <si>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</si>
  <si>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</si>
  <si>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</si>
  <si>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</si>
  <si>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</si>
  <si>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</si>
  <si>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</si>
  <si>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</si>
  <si>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</si>
  <si>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</si>
  <si>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</si>
  <si>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</si>
  <si>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</si>
  <si>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</si>
  <si>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</si>
  <si>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</si>
  <si>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</si>
  <si>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</si>
  <si>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</si>
  <si>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</si>
  <si>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</si>
  <si>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</si>
  <si>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</si>
  <si>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</si>
  <si>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</si>
  <si>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</si>
  <si>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</si>
  <si>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</si>
  <si>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</si>
  <si>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</si>
  <si>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</si>
  <si>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</si>
  <si>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</si>
  <si>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</si>
  <si>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</si>
  <si>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</si>
  <si>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</si>
  <si>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</si>
  <si>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</si>
  <si>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</si>
  <si>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</si>
  <si>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</si>
  <si>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</si>
  <si>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</si>
  <si>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</si>
  <si>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</si>
  <si>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</si>
  <si>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</si>
  <si>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</si>
  <si>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в т.ч.пшеницы</t>
  </si>
  <si>
    <t>ржи</t>
  </si>
  <si>
    <t>овса</t>
  </si>
  <si>
    <t>ячменя</t>
  </si>
  <si>
    <t>КФХ Йель Андрей Анатольевич</t>
  </si>
  <si>
    <t>Работало комбайнов, ед</t>
  </si>
  <si>
    <t>горох</t>
  </si>
  <si>
    <t>ИП Михопаров С.Н.</t>
  </si>
  <si>
    <t>в % к плану</t>
  </si>
  <si>
    <t>фак.к.ед.</t>
  </si>
  <si>
    <t>План засыпки семян яровых зерновых культур, тонн</t>
  </si>
  <si>
    <t>Наличие семян, тонн (по данным ФГБУ "Россельхозцентр" по ЧР)</t>
  </si>
  <si>
    <t>в т.ч. кондиционных, тонн (ФГБУ "Россельхозцентр")</t>
  </si>
  <si>
    <t>%</t>
  </si>
  <si>
    <t>Протравлено семян, факт, тонн</t>
  </si>
  <si>
    <t>% к засыпке</t>
  </si>
  <si>
    <t>Площадь посева озимых культур на зерно , га</t>
  </si>
  <si>
    <t>Подкормлено озимых, га</t>
  </si>
  <si>
    <t>% к посеву</t>
  </si>
  <si>
    <t>Пробороновано озимых культур, га</t>
  </si>
  <si>
    <t>Подкормлено многолетних трав, га</t>
  </si>
  <si>
    <t>Пробороновано многолетних трав, га</t>
  </si>
  <si>
    <t>На соответ. период 2021 г.</t>
  </si>
  <si>
    <t>Всего период 2022 г.</t>
  </si>
  <si>
    <t>2022 г. к 2021 г., %</t>
  </si>
  <si>
    <t>Пробороновано зяби, га</t>
  </si>
  <si>
    <t>Культивация зяби, га</t>
  </si>
  <si>
    <t>Информация о сельскохозяйственных работах по состоянию на 26 апреля 2022 г. (сельскохозяйственные организации и крупные К(Ф)Х) по Красночетайскому району</t>
  </si>
  <si>
    <t>ООО "Пакша"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</si>
</sst>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48"/>
  <sheetViews>
    <sheetView tabSelected="1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F38" sqref="F38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3" t="s">
        <v>201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4" t="s">
        <v>3</v>
      </c>
      <c r="B4" s="127" t="s">
        <v>196</v>
      </c>
      <c r="C4" s="130" t="s">
        <v>197</v>
      </c>
      <c r="D4" s="130" t="s">
        <v>198</v>
      </c>
      <c r="E4" s="111" t="s">
        <v>4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3"/>
    </row>
    <row r="5" spans="1:34" s="2" customFormat="1" ht="17.25" hidden="1" customHeight="1" x14ac:dyDescent="0.25">
      <c r="A5" s="125"/>
      <c r="B5" s="128"/>
      <c r="C5" s="131"/>
      <c r="D5" s="131"/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6"/>
    </row>
    <row r="6" spans="1:34" s="2" customFormat="1" ht="17.45" customHeight="1" thickBot="1" x14ac:dyDescent="0.3">
      <c r="A6" s="125"/>
      <c r="B6" s="128"/>
      <c r="C6" s="131"/>
      <c r="D6" s="131"/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</row>
    <row r="7" spans="1:34" s="2" customFormat="1" ht="123" customHeight="1" x14ac:dyDescent="0.25">
      <c r="A7" s="125"/>
      <c r="B7" s="128"/>
      <c r="C7" s="131"/>
      <c r="D7" s="131"/>
      <c r="E7" s="109" t="s">
        <v>143</v>
      </c>
      <c r="F7" s="109" t="s">
        <v>144</v>
      </c>
      <c r="G7" s="109" t="s">
        <v>145</v>
      </c>
      <c r="H7" s="109" t="s">
        <v>146</v>
      </c>
      <c r="I7" s="109" t="s">
        <v>147</v>
      </c>
      <c r="J7" s="109" t="s">
        <v>148</v>
      </c>
      <c r="K7" s="109" t="s">
        <v>169</v>
      </c>
      <c r="L7" s="109" t="s">
        <v>168</v>
      </c>
      <c r="M7" s="109" t="s">
        <v>149</v>
      </c>
      <c r="N7" s="109" t="s">
        <v>150</v>
      </c>
      <c r="O7" s="109" t="s">
        <v>151</v>
      </c>
      <c r="P7" s="109" t="s">
        <v>152</v>
      </c>
      <c r="Q7" s="109" t="s">
        <v>153</v>
      </c>
      <c r="R7" s="109" t="s">
        <v>202</v>
      </c>
      <c r="S7" s="109" t="s">
        <v>165</v>
      </c>
      <c r="T7" s="109" t="s">
        <v>154</v>
      </c>
      <c r="U7" s="109" t="s">
        <v>155</v>
      </c>
      <c r="V7" s="109" t="s">
        <v>178</v>
      </c>
      <c r="W7" s="109" t="s">
        <v>181</v>
      </c>
      <c r="X7" s="109" t="s">
        <v>156</v>
      </c>
      <c r="Y7" s="109" t="s">
        <v>157</v>
      </c>
      <c r="Z7" s="109" t="s">
        <v>158</v>
      </c>
      <c r="AA7" s="109" t="s">
        <v>159</v>
      </c>
      <c r="AB7" s="109" t="s">
        <v>160</v>
      </c>
      <c r="AC7" s="109" t="s">
        <v>162</v>
      </c>
      <c r="AD7" s="109" t="s">
        <v>161</v>
      </c>
      <c r="AE7" s="109" t="s">
        <v>164</v>
      </c>
      <c r="AF7" s="109" t="s">
        <v>166</v>
      </c>
      <c r="AG7" s="109" t="s">
        <v>163</v>
      </c>
      <c r="AH7" s="109" t="s">
        <v>167</v>
      </c>
    </row>
    <row r="8" spans="1:34" s="2" customFormat="1" ht="24" customHeight="1" thickBot="1" x14ac:dyDescent="0.3">
      <c r="A8" s="126"/>
      <c r="B8" s="129"/>
      <c r="C8" s="132"/>
      <c r="D8" s="132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s="11" customFormat="1" ht="31.5" hidden="1" customHeight="1" x14ac:dyDescent="0.2">
      <c r="A9" s="94" t="s">
        <v>42</v>
      </c>
      <c r="B9" s="20">
        <v>4358</v>
      </c>
      <c r="C9" s="107">
        <f t="shared" ref="C9:C28" si="0">E9+F9+G9+H9+I9+J9+L9+M9+N9+O9+P9+Q9+R9+S9+T9+U9+X9+Y9+Z9+AA9+AB9+AC9+AD9+AE9+AF9+AH9</f>
        <v>5290.5999999999995</v>
      </c>
      <c r="D9" s="13">
        <f t="shared" ref="D9:D42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2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0">
        <v>55</v>
      </c>
      <c r="R9" s="48">
        <v>230</v>
      </c>
      <c r="S9" s="100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5" t="s">
        <v>184</v>
      </c>
      <c r="B10" s="20"/>
      <c r="C10" s="17">
        <f t="shared" si="0"/>
        <v>692</v>
      </c>
      <c r="D10" s="13" t="e">
        <f t="shared" si="1"/>
        <v>#DIV/0!</v>
      </c>
      <c r="E10" s="23">
        <v>692</v>
      </c>
      <c r="F10" s="23"/>
      <c r="G10" s="23"/>
      <c r="H10" s="23"/>
      <c r="I10" s="23">
        <f t="shared" ref="I10:AH10" si="2">I12+I13+I14</f>
        <v>0</v>
      </c>
      <c r="J10" s="23"/>
      <c r="K10" s="23">
        <f t="shared" si="2"/>
        <v>0</v>
      </c>
      <c r="L10" s="23"/>
      <c r="M10" s="23"/>
      <c r="N10" s="23"/>
      <c r="O10" s="23"/>
      <c r="P10" s="23"/>
      <c r="Q10" s="23"/>
      <c r="R10" s="23"/>
      <c r="S10" s="23"/>
      <c r="T10" s="23">
        <f t="shared" si="2"/>
        <v>0</v>
      </c>
      <c r="U10" s="23"/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/>
      <c r="AD10" s="23">
        <f t="shared" si="2"/>
        <v>0</v>
      </c>
      <c r="AE10" s="23">
        <f t="shared" si="2"/>
        <v>0</v>
      </c>
      <c r="AF10" s="48"/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185</v>
      </c>
      <c r="B11" s="99"/>
      <c r="C11" s="106">
        <v>787</v>
      </c>
      <c r="D11" s="13"/>
      <c r="E11" s="106">
        <v>787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 t="e">
        <f t="shared" ref="AE11:AH11" si="3">AE10/AE9</f>
        <v>#DIV/0!</v>
      </c>
      <c r="AF11" s="99"/>
      <c r="AG11" s="99" t="e">
        <f t="shared" si="3"/>
        <v>#DIV/0!</v>
      </c>
      <c r="AH11" s="99" t="e">
        <f t="shared" si="3"/>
        <v>#DIV/0!</v>
      </c>
    </row>
    <row r="12" spans="1:34" s="11" customFormat="1" ht="33" hidden="1" customHeight="1" x14ac:dyDescent="0.2">
      <c r="A12" s="95" t="s">
        <v>174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1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0">
        <v>15</v>
      </c>
      <c r="R12" s="48"/>
      <c r="S12" s="100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175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1"/>
      <c r="J13" s="23"/>
      <c r="K13" s="23"/>
      <c r="L13" s="23"/>
      <c r="M13" s="48"/>
      <c r="N13" s="48"/>
      <c r="O13" s="48"/>
      <c r="P13" s="48"/>
      <c r="Q13" s="100"/>
      <c r="R13" s="48"/>
      <c r="S13" s="100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176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1"/>
      <c r="J14" s="23"/>
      <c r="K14" s="23"/>
      <c r="L14" s="23"/>
      <c r="M14" s="48"/>
      <c r="N14" s="48"/>
      <c r="O14" s="48"/>
      <c r="P14" s="48"/>
      <c r="Q14" s="100"/>
      <c r="R14" s="48"/>
      <c r="S14" s="100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177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1"/>
      <c r="J15" s="23"/>
      <c r="K15" s="23"/>
      <c r="L15" s="23"/>
      <c r="M15" s="48"/>
      <c r="N15" s="48"/>
      <c r="O15" s="48"/>
      <c r="P15" s="48"/>
      <c r="Q15" s="100"/>
      <c r="R15" s="48"/>
      <c r="S15" s="100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5" t="s">
        <v>182</v>
      </c>
      <c r="B16" s="20"/>
      <c r="C16" s="17">
        <f t="shared" si="0"/>
        <v>0</v>
      </c>
      <c r="D16" s="13" t="e">
        <f t="shared" si="1"/>
        <v>#DIV/0!</v>
      </c>
      <c r="E16" s="23"/>
      <c r="F16" s="23"/>
      <c r="G16" s="23"/>
      <c r="H16" s="23"/>
      <c r="I16" s="23">
        <f t="shared" ref="I16:AH16" si="4">I18+I19+I20+I21</f>
        <v>0</v>
      </c>
      <c r="J16" s="23"/>
      <c r="K16" s="23">
        <f t="shared" si="4"/>
        <v>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/>
      <c r="AD16" s="23">
        <f t="shared" si="4"/>
        <v>0</v>
      </c>
      <c r="AE16" s="23">
        <f t="shared" si="4"/>
        <v>0</v>
      </c>
      <c r="AF16" s="48"/>
      <c r="AG16" s="23">
        <f t="shared" si="4"/>
        <v>0</v>
      </c>
      <c r="AH16" s="23">
        <f t="shared" si="4"/>
        <v>0</v>
      </c>
    </row>
    <row r="17" spans="1:34" s="11" customFormat="1" ht="30" customHeight="1" x14ac:dyDescent="0.2">
      <c r="A17" s="95" t="s">
        <v>186</v>
      </c>
      <c r="B17" s="99"/>
      <c r="C17" s="99">
        <f>C16/C9</f>
        <v>0</v>
      </c>
      <c r="D17" s="13"/>
      <c r="E17" s="99">
        <f t="shared" ref="E17:AH17" si="5">E16/E9</f>
        <v>0</v>
      </c>
      <c r="F17" s="99">
        <f t="shared" si="5"/>
        <v>0</v>
      </c>
      <c r="G17" s="99">
        <f t="shared" si="5"/>
        <v>0</v>
      </c>
      <c r="H17" s="99">
        <f t="shared" si="5"/>
        <v>0</v>
      </c>
      <c r="I17" s="99" t="e">
        <f t="shared" si="5"/>
        <v>#DIV/0!</v>
      </c>
      <c r="J17" s="99">
        <f t="shared" si="5"/>
        <v>0</v>
      </c>
      <c r="K17" s="99" t="e">
        <f t="shared" si="5"/>
        <v>#DIV/0!</v>
      </c>
      <c r="L17" s="99">
        <f t="shared" si="5"/>
        <v>0</v>
      </c>
      <c r="M17" s="99">
        <f t="shared" si="5"/>
        <v>0</v>
      </c>
      <c r="N17" s="99">
        <f t="shared" si="5"/>
        <v>0</v>
      </c>
      <c r="O17" s="99">
        <f t="shared" si="5"/>
        <v>0</v>
      </c>
      <c r="P17" s="99">
        <f t="shared" si="5"/>
        <v>0</v>
      </c>
      <c r="Q17" s="99">
        <f t="shared" si="5"/>
        <v>0</v>
      </c>
      <c r="R17" s="99">
        <f t="shared" si="5"/>
        <v>0</v>
      </c>
      <c r="S17" s="99">
        <f t="shared" si="5"/>
        <v>0</v>
      </c>
      <c r="T17" s="99" t="e">
        <f t="shared" si="5"/>
        <v>#DIV/0!</v>
      </c>
      <c r="U17" s="99">
        <f t="shared" si="5"/>
        <v>0</v>
      </c>
      <c r="V17" s="99" t="e">
        <f t="shared" si="5"/>
        <v>#DIV/0!</v>
      </c>
      <c r="W17" s="99"/>
      <c r="X17" s="99" t="e">
        <f t="shared" si="5"/>
        <v>#DIV/0!</v>
      </c>
      <c r="Y17" s="99" t="e">
        <f t="shared" si="5"/>
        <v>#DIV/0!</v>
      </c>
      <c r="Z17" s="99" t="e">
        <f t="shared" si="5"/>
        <v>#DIV/0!</v>
      </c>
      <c r="AA17" s="99" t="e">
        <f t="shared" si="5"/>
        <v>#DIV/0!</v>
      </c>
      <c r="AB17" s="99" t="e">
        <f t="shared" si="5"/>
        <v>#DIV/0!</v>
      </c>
      <c r="AC17" s="99">
        <f t="shared" si="5"/>
        <v>0</v>
      </c>
      <c r="AD17" s="99" t="e">
        <f t="shared" si="5"/>
        <v>#DIV/0!</v>
      </c>
      <c r="AE17" s="99" t="e">
        <f t="shared" si="5"/>
        <v>#DIV/0!</v>
      </c>
      <c r="AF17" s="99">
        <f t="shared" si="5"/>
        <v>0</v>
      </c>
      <c r="AG17" s="99" t="e">
        <f t="shared" si="5"/>
        <v>#DIV/0!</v>
      </c>
      <c r="AH17" s="99" t="e">
        <f t="shared" si="5"/>
        <v>#DIV/0!</v>
      </c>
    </row>
    <row r="18" spans="1:34" s="11" customFormat="1" ht="30.75" hidden="1" customHeight="1" x14ac:dyDescent="0.2">
      <c r="A18" s="95" t="s">
        <v>174</v>
      </c>
      <c r="B18" s="20">
        <v>2022</v>
      </c>
      <c r="C18" s="17">
        <f t="shared" si="0"/>
        <v>2739.4</v>
      </c>
      <c r="D18" s="13">
        <f t="shared" si="1"/>
        <v>1.3547972304648863</v>
      </c>
      <c r="E18" s="23">
        <v>854</v>
      </c>
      <c r="F18" s="23">
        <v>592</v>
      </c>
      <c r="G18" s="23">
        <v>304</v>
      </c>
      <c r="H18" s="23">
        <v>247</v>
      </c>
      <c r="I18" s="101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0">
        <v>15</v>
      </c>
      <c r="R18" s="48">
        <v>230</v>
      </c>
      <c r="S18" s="100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hidden="1" customHeight="1" x14ac:dyDescent="0.2">
      <c r="A19" s="95" t="s">
        <v>175</v>
      </c>
      <c r="B19" s="20"/>
      <c r="C19" s="17">
        <f t="shared" si="0"/>
        <v>77</v>
      </c>
      <c r="D19" s="105" t="e">
        <f t="shared" si="1"/>
        <v>#DIV/0!</v>
      </c>
      <c r="E19" s="23"/>
      <c r="F19" s="23"/>
      <c r="G19" s="23"/>
      <c r="H19" s="23">
        <v>77</v>
      </c>
      <c r="I19" s="101"/>
      <c r="J19" s="23"/>
      <c r="K19" s="23"/>
      <c r="L19" s="23"/>
      <c r="M19" s="48"/>
      <c r="N19" s="48"/>
      <c r="O19" s="48"/>
      <c r="P19" s="48"/>
      <c r="Q19" s="100"/>
      <c r="R19" s="48"/>
      <c r="S19" s="100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hidden="1" customHeight="1" x14ac:dyDescent="0.2">
      <c r="A20" s="95" t="s">
        <v>176</v>
      </c>
      <c r="B20" s="20">
        <v>685</v>
      </c>
      <c r="C20" s="48">
        <f t="shared" si="0"/>
        <v>629.20000000000005</v>
      </c>
      <c r="D20" s="105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1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0"/>
      <c r="R20" s="48"/>
      <c r="S20" s="100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hidden="1" customHeight="1" x14ac:dyDescent="0.2">
      <c r="A21" s="95" t="s">
        <v>177</v>
      </c>
      <c r="B21" s="20">
        <v>1499</v>
      </c>
      <c r="C21" s="17">
        <f t="shared" si="0"/>
        <v>1731</v>
      </c>
      <c r="D21" s="105">
        <f t="shared" si="1"/>
        <v>1.1547698465643763</v>
      </c>
      <c r="E21" s="23">
        <v>567</v>
      </c>
      <c r="F21" s="23">
        <v>320</v>
      </c>
      <c r="G21" s="23">
        <v>202</v>
      </c>
      <c r="H21" s="23">
        <v>150</v>
      </c>
      <c r="I21" s="101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0">
        <v>40</v>
      </c>
      <c r="R21" s="48"/>
      <c r="S21" s="100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hidden="1" customHeight="1" x14ac:dyDescent="0.2">
      <c r="A22" s="95" t="s">
        <v>180</v>
      </c>
      <c r="B22" s="20">
        <v>17</v>
      </c>
      <c r="C22" s="17">
        <f t="shared" si="0"/>
        <v>114</v>
      </c>
      <c r="D22" s="105">
        <f t="shared" si="1"/>
        <v>6.7058823529411766</v>
      </c>
      <c r="E22" s="23">
        <v>79</v>
      </c>
      <c r="F22" s="23"/>
      <c r="G22" s="23"/>
      <c r="H22" s="23">
        <v>35</v>
      </c>
      <c r="I22" s="101"/>
      <c r="J22" s="23"/>
      <c r="K22" s="23"/>
      <c r="L22" s="23"/>
      <c r="M22" s="48"/>
      <c r="N22" s="48"/>
      <c r="O22" s="48"/>
      <c r="P22" s="48"/>
      <c r="Q22" s="100"/>
      <c r="R22" s="48"/>
      <c r="S22" s="100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2.75" customHeight="1" x14ac:dyDescent="0.2">
      <c r="A23" s="108" t="s">
        <v>187</v>
      </c>
      <c r="B23" s="20"/>
      <c r="C23" s="17">
        <f t="shared" si="0"/>
        <v>0</v>
      </c>
      <c r="D23" s="13" t="e">
        <f t="shared" si="1"/>
        <v>#DIV/0!</v>
      </c>
      <c r="E23" s="23"/>
      <c r="F23" s="23"/>
      <c r="G23" s="23"/>
      <c r="H23" s="23"/>
      <c r="I23" s="23">
        <f t="shared" ref="I23:AH23" si="6">I24+I25+I26+I27</f>
        <v>0</v>
      </c>
      <c r="J23" s="23"/>
      <c r="K23" s="23">
        <f t="shared" si="6"/>
        <v>0</v>
      </c>
      <c r="L23" s="23"/>
      <c r="M23" s="23"/>
      <c r="N23" s="23"/>
      <c r="O23" s="23"/>
      <c r="P23" s="23"/>
      <c r="Q23" s="23"/>
      <c r="R23" s="23"/>
      <c r="S23" s="23"/>
      <c r="T23" s="23">
        <f t="shared" si="6"/>
        <v>0</v>
      </c>
      <c r="U23" s="23"/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/>
      <c r="AD23" s="23">
        <f t="shared" si="6"/>
        <v>0</v>
      </c>
      <c r="AE23" s="23">
        <f t="shared" si="6"/>
        <v>0</v>
      </c>
      <c r="AF23" s="23"/>
      <c r="AG23" s="23">
        <f t="shared" si="6"/>
        <v>0</v>
      </c>
      <c r="AH23" s="23">
        <f t="shared" si="6"/>
        <v>0</v>
      </c>
    </row>
    <row r="24" spans="1:34" s="11" customFormat="1" ht="30.75" hidden="1" customHeight="1" x14ac:dyDescent="0.2">
      <c r="A24" s="95" t="s">
        <v>174</v>
      </c>
      <c r="B24" s="20">
        <v>5975</v>
      </c>
      <c r="C24" s="17">
        <f t="shared" si="0"/>
        <v>5040</v>
      </c>
      <c r="D24" s="13">
        <f t="shared" si="1"/>
        <v>0.84351464435146439</v>
      </c>
      <c r="E24" s="23">
        <v>1950</v>
      </c>
      <c r="F24" s="23">
        <v>800</v>
      </c>
      <c r="G24" s="23">
        <v>600</v>
      </c>
      <c r="H24" s="23">
        <v>400</v>
      </c>
      <c r="I24" s="101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0">
        <v>30</v>
      </c>
      <c r="R24" s="48">
        <v>450</v>
      </c>
      <c r="S24" s="100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hidden="1" customHeight="1" x14ac:dyDescent="0.2">
      <c r="A25" s="95" t="s">
        <v>175</v>
      </c>
      <c r="B25" s="20"/>
      <c r="C25" s="17">
        <f t="shared" si="0"/>
        <v>150</v>
      </c>
      <c r="D25" s="105" t="e">
        <f t="shared" si="1"/>
        <v>#DIV/0!</v>
      </c>
      <c r="E25" s="20"/>
      <c r="F25" s="20"/>
      <c r="G25" s="20"/>
      <c r="H25" s="20">
        <v>150</v>
      </c>
      <c r="I25" s="103"/>
      <c r="J25" s="20"/>
      <c r="K25" s="20"/>
      <c r="L25" s="20"/>
      <c r="M25" s="17"/>
      <c r="N25" s="17"/>
      <c r="O25" s="17"/>
      <c r="P25" s="17"/>
      <c r="Q25" s="104"/>
      <c r="R25" s="17"/>
      <c r="S25" s="104"/>
      <c r="T25" s="17"/>
      <c r="U25" s="17"/>
      <c r="V25" s="17"/>
      <c r="W25" s="17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s="11" customFormat="1" ht="30.75" hidden="1" customHeight="1" x14ac:dyDescent="0.2">
      <c r="A26" s="95" t="s">
        <v>176</v>
      </c>
      <c r="B26" s="20">
        <v>1805</v>
      </c>
      <c r="C26" s="17">
        <f t="shared" si="0"/>
        <v>1409</v>
      </c>
      <c r="D26" s="105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3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4"/>
      <c r="R26" s="17"/>
      <c r="S26" s="104">
        <v>80</v>
      </c>
      <c r="T26" s="17"/>
      <c r="U26" s="17"/>
      <c r="V26" s="17"/>
      <c r="W26" s="17"/>
      <c r="X26" s="98"/>
      <c r="Y26" s="98"/>
      <c r="Z26" s="98"/>
      <c r="AA26" s="98"/>
      <c r="AB26" s="98"/>
      <c r="AC26" s="98"/>
      <c r="AD26" s="98"/>
      <c r="AE26" s="98"/>
      <c r="AF26" s="98">
        <v>2</v>
      </c>
      <c r="AG26" s="98"/>
      <c r="AH26" s="98"/>
    </row>
    <row r="27" spans="1:34" s="11" customFormat="1" ht="30.75" hidden="1" customHeight="1" x14ac:dyDescent="0.2">
      <c r="A27" s="95" t="s">
        <v>177</v>
      </c>
      <c r="B27" s="20">
        <v>4565</v>
      </c>
      <c r="C27" s="17">
        <f t="shared" si="0"/>
        <v>3874</v>
      </c>
      <c r="D27" s="105">
        <f t="shared" si="1"/>
        <v>0.84863088718510404</v>
      </c>
      <c r="E27" s="20">
        <v>1400</v>
      </c>
      <c r="F27" s="20">
        <v>600</v>
      </c>
      <c r="G27" s="20">
        <v>500</v>
      </c>
      <c r="H27" s="20">
        <v>350</v>
      </c>
      <c r="I27" s="103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4">
        <v>90</v>
      </c>
      <c r="R27" s="17"/>
      <c r="S27" s="104">
        <v>220</v>
      </c>
      <c r="T27" s="17"/>
      <c r="U27" s="17"/>
      <c r="V27" s="17"/>
      <c r="W27" s="17"/>
      <c r="X27" s="98"/>
      <c r="Y27" s="98"/>
      <c r="Z27" s="98"/>
      <c r="AA27" s="98"/>
      <c r="AB27" s="98"/>
      <c r="AC27" s="98"/>
      <c r="AD27" s="98"/>
      <c r="AE27" s="98"/>
      <c r="AF27" s="98">
        <v>4</v>
      </c>
      <c r="AG27" s="98"/>
      <c r="AH27" s="98"/>
    </row>
    <row r="28" spans="1:34" s="11" customFormat="1" ht="30.75" hidden="1" customHeight="1" x14ac:dyDescent="0.2">
      <c r="A28" s="95" t="s">
        <v>180</v>
      </c>
      <c r="B28" s="20"/>
      <c r="C28" s="17">
        <f t="shared" si="0"/>
        <v>165</v>
      </c>
      <c r="D28" s="105"/>
      <c r="E28" s="20">
        <v>115</v>
      </c>
      <c r="F28" s="20"/>
      <c r="G28" s="20"/>
      <c r="H28" s="20">
        <v>50</v>
      </c>
      <c r="I28" s="103"/>
      <c r="J28" s="20"/>
      <c r="K28" s="20"/>
      <c r="L28" s="20"/>
      <c r="M28" s="17"/>
      <c r="N28" s="17"/>
      <c r="O28" s="17"/>
      <c r="P28" s="17"/>
      <c r="Q28" s="104"/>
      <c r="R28" s="17"/>
      <c r="S28" s="104"/>
      <c r="T28" s="17"/>
      <c r="U28" s="17"/>
      <c r="V28" s="17"/>
      <c r="W28" s="17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34" s="11" customFormat="1" ht="30" customHeight="1" x14ac:dyDescent="0.2">
      <c r="A29" s="95" t="s">
        <v>188</v>
      </c>
      <c r="B29" s="17"/>
      <c r="C29" s="17" t="e">
        <f>C23/C16*10</f>
        <v>#DIV/0!</v>
      </c>
      <c r="D29" s="13"/>
      <c r="E29" s="17"/>
      <c r="F29" s="17" t="e">
        <f t="shared" ref="F29:AH29" si="7">F23/F16*10</f>
        <v>#DIV/0!</v>
      </c>
      <c r="G29" s="17"/>
      <c r="H29" s="17"/>
      <c r="I29" s="17" t="e">
        <f t="shared" si="7"/>
        <v>#DIV/0!</v>
      </c>
      <c r="J29" s="17" t="e">
        <f t="shared" si="7"/>
        <v>#DIV/0!</v>
      </c>
      <c r="K29" s="17" t="e">
        <f t="shared" si="7"/>
        <v>#DIV/0!</v>
      </c>
      <c r="L29" s="17" t="e">
        <f t="shared" si="7"/>
        <v>#DIV/0!</v>
      </c>
      <c r="M29" s="17" t="e">
        <f t="shared" si="7"/>
        <v>#DIV/0!</v>
      </c>
      <c r="N29" s="17" t="e">
        <f t="shared" si="7"/>
        <v>#DIV/0!</v>
      </c>
      <c r="O29" s="17" t="e">
        <f t="shared" si="7"/>
        <v>#DIV/0!</v>
      </c>
      <c r="P29" s="17" t="e">
        <f t="shared" si="7"/>
        <v>#DIV/0!</v>
      </c>
      <c r="Q29" s="17" t="e">
        <f t="shared" si="7"/>
        <v>#DIV/0!</v>
      </c>
      <c r="R29" s="17" t="e">
        <f t="shared" si="7"/>
        <v>#DIV/0!</v>
      </c>
      <c r="S29" s="17" t="e">
        <f t="shared" si="7"/>
        <v>#DIV/0!</v>
      </c>
      <c r="T29" s="17" t="e">
        <f t="shared" si="7"/>
        <v>#DIV/0!</v>
      </c>
      <c r="U29" s="17" t="e">
        <f t="shared" si="7"/>
        <v>#DIV/0!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/>
      <c r="AD29" s="17" t="e">
        <f t="shared" si="7"/>
        <v>#DIV/0!</v>
      </c>
      <c r="AE29" s="17" t="e">
        <f t="shared" si="7"/>
        <v>#DIV/0!</v>
      </c>
      <c r="AF29" s="17"/>
      <c r="AG29" s="17" t="e">
        <f t="shared" si="7"/>
        <v>#DIV/0!</v>
      </c>
      <c r="AH29" s="17" t="e">
        <f t="shared" si="7"/>
        <v>#DIV/0!</v>
      </c>
    </row>
    <row r="30" spans="1:34" s="11" customFormat="1" ht="30.75" hidden="1" customHeight="1" x14ac:dyDescent="0.2">
      <c r="A30" s="95" t="s">
        <v>44</v>
      </c>
      <c r="B30" s="17">
        <f t="shared" ref="B30:C33" si="8">B24/B18*10</f>
        <v>29.549950544015825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hidden="1" customHeight="1" x14ac:dyDescent="0.2">
      <c r="A31" s="95" t="s">
        <v>175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hidden="1" customHeight="1" x14ac:dyDescent="0.2">
      <c r="A32" s="95" t="s">
        <v>176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hidden="1" customHeight="1" x14ac:dyDescent="0.2">
      <c r="A33" s="95" t="s">
        <v>177</v>
      </c>
      <c r="B33" s="17">
        <f t="shared" si="8"/>
        <v>30.453635757171448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hidden="1" customHeight="1" x14ac:dyDescent="0.2">
      <c r="A34" s="95" t="s">
        <v>180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hidden="1" customHeight="1" x14ac:dyDescent="0.2">
      <c r="A35" s="95" t="s">
        <v>179</v>
      </c>
      <c r="B35" s="17">
        <v>14</v>
      </c>
      <c r="C35" s="17">
        <f t="shared" ref="C35:C38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189</v>
      </c>
      <c r="B36" s="17"/>
      <c r="C36" s="104"/>
      <c r="D36" s="13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5" t="s">
        <v>190</v>
      </c>
      <c r="B37" s="17">
        <v>1684</v>
      </c>
      <c r="C37" s="104">
        <f t="shared" si="13"/>
        <v>1784</v>
      </c>
      <c r="D37" s="105">
        <f t="shared" si="1"/>
        <v>1.0593824228028503</v>
      </c>
      <c r="E37" s="17">
        <v>611</v>
      </c>
      <c r="F37" s="17">
        <v>433</v>
      </c>
      <c r="G37" s="17">
        <v>230</v>
      </c>
      <c r="H37" s="17">
        <v>260</v>
      </c>
      <c r="I37" s="17"/>
      <c r="J37" s="17">
        <v>30</v>
      </c>
      <c r="K37" s="17"/>
      <c r="L37" s="17"/>
      <c r="M37" s="17">
        <v>50</v>
      </c>
      <c r="N37" s="17">
        <v>100</v>
      </c>
      <c r="O37" s="17">
        <v>40</v>
      </c>
      <c r="P37" s="17"/>
      <c r="Q37" s="17">
        <v>30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5" t="s">
        <v>191</v>
      </c>
      <c r="B38" s="17">
        <v>200</v>
      </c>
      <c r="C38" s="17">
        <f t="shared" si="13"/>
        <v>275</v>
      </c>
      <c r="D38" s="105">
        <f t="shared" si="1"/>
        <v>1.375</v>
      </c>
      <c r="E38" s="17">
        <v>150</v>
      </c>
      <c r="F38" s="17">
        <v>80</v>
      </c>
      <c r="G38" s="17"/>
      <c r="H38" s="17">
        <v>45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5" t="s">
        <v>192</v>
      </c>
      <c r="B39" s="99">
        <f>B38/B37</f>
        <v>0.11876484560570071</v>
      </c>
      <c r="C39" s="99">
        <f>C38/C37</f>
        <v>0.15414798206278027</v>
      </c>
      <c r="D39" s="1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f t="shared" ref="Q39:S39" si="14">Q38/Q37*10</f>
        <v>0</v>
      </c>
      <c r="R39" s="17" t="e">
        <f t="shared" si="14"/>
        <v>#DIV/0!</v>
      </c>
      <c r="S39" s="17" t="e">
        <f t="shared" si="14"/>
        <v>#DIV/0!</v>
      </c>
      <c r="T39" s="17" t="e">
        <f t="shared" ref="T39:AG39" si="15">T38/T37*10</f>
        <v>#DIV/0!</v>
      </c>
      <c r="U39" s="17"/>
      <c r="V39" s="17"/>
      <c r="W39" s="17"/>
      <c r="X39" s="17" t="e">
        <f t="shared" si="15"/>
        <v>#DIV/0!</v>
      </c>
      <c r="Y39" s="17" t="e">
        <f t="shared" si="15"/>
        <v>#DIV/0!</v>
      </c>
      <c r="Z39" s="17" t="e">
        <f t="shared" si="15"/>
        <v>#DIV/0!</v>
      </c>
      <c r="AA39" s="17" t="e">
        <f t="shared" si="15"/>
        <v>#DIV/0!</v>
      </c>
      <c r="AB39" s="17" t="e">
        <f t="shared" si="15"/>
        <v>#DIV/0!</v>
      </c>
      <c r="AC39" s="17" t="e">
        <f t="shared" si="15"/>
        <v>#DIV/0!</v>
      </c>
      <c r="AD39" s="17" t="e">
        <f t="shared" si="15"/>
        <v>#DIV/0!</v>
      </c>
      <c r="AE39" s="17" t="e">
        <f t="shared" si="15"/>
        <v>#DIV/0!</v>
      </c>
      <c r="AF39" s="17" t="e">
        <f t="shared" si="15"/>
        <v>#DIV/0!</v>
      </c>
      <c r="AG39" s="17" t="e">
        <f t="shared" si="15"/>
        <v>#DIV/0!</v>
      </c>
      <c r="AH39" s="17"/>
    </row>
    <row r="40" spans="1:34" s="11" customFormat="1" ht="30.75" customHeight="1" x14ac:dyDescent="0.2">
      <c r="A40" s="95" t="s">
        <v>193</v>
      </c>
      <c r="B40" s="17"/>
      <c r="C40" s="17">
        <f t="shared" ref="C40:C45" si="16">E40+F40+G40+H40+I40+J40+L40+M40+N40+O40+P40+Q40+R40+S40+T40+U40+X40+Y40+Z40+AA40+AB40+AC40+AD40+AE40+AF40+AH40</f>
        <v>20</v>
      </c>
      <c r="D40" s="13" t="e">
        <f t="shared" si="1"/>
        <v>#DIV/0!</v>
      </c>
      <c r="E40" s="17"/>
      <c r="F40" s="17"/>
      <c r="G40" s="17"/>
      <c r="H40" s="17">
        <v>20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5" t="s">
        <v>192</v>
      </c>
      <c r="B41" s="17"/>
      <c r="C41" s="99">
        <f>C40/C37</f>
        <v>1.1210762331838564E-2</v>
      </c>
      <c r="D41" s="13"/>
      <c r="E41" s="17"/>
      <c r="F41" s="17"/>
      <c r="G41" s="17"/>
      <c r="H41" s="17"/>
      <c r="I41" s="17"/>
      <c r="J41" s="17"/>
      <c r="K41" s="17"/>
      <c r="L41" s="17" t="e">
        <f>L40/#REF!*10</f>
        <v>#REF!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5" t="s">
        <v>194</v>
      </c>
      <c r="B42" s="17">
        <v>750</v>
      </c>
      <c r="C42" s="17">
        <f t="shared" si="16"/>
        <v>620</v>
      </c>
      <c r="D42" s="13">
        <f t="shared" si="1"/>
        <v>0.82666666666666666</v>
      </c>
      <c r="E42" s="17">
        <v>600</v>
      </c>
      <c r="F42" s="17"/>
      <c r="G42" s="17"/>
      <c r="H42" s="17"/>
      <c r="I42" s="17"/>
      <c r="J42" s="17"/>
      <c r="K42" s="17"/>
      <c r="L42" s="17"/>
      <c r="M42" s="17"/>
      <c r="N42" s="17">
        <v>20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5" t="s">
        <v>195</v>
      </c>
      <c r="B43" s="17">
        <v>275</v>
      </c>
      <c r="C43" s="17">
        <f t="shared" si="16"/>
        <v>110</v>
      </c>
      <c r="D43" s="13"/>
      <c r="E43" s="17"/>
      <c r="F43" s="17">
        <v>20</v>
      </c>
      <c r="G43" s="17"/>
      <c r="H43" s="17"/>
      <c r="I43" s="17"/>
      <c r="J43" s="17"/>
      <c r="K43" s="17"/>
      <c r="L43" s="17"/>
      <c r="M43" s="17"/>
      <c r="N43" s="17">
        <v>20</v>
      </c>
      <c r="O43" s="17"/>
      <c r="P43" s="17"/>
      <c r="Q43" s="17">
        <v>50</v>
      </c>
      <c r="R43" s="17"/>
      <c r="S43" s="17"/>
      <c r="T43" s="17">
        <v>10</v>
      </c>
      <c r="U43" s="17"/>
      <c r="V43" s="17"/>
      <c r="W43" s="17"/>
      <c r="X43" s="17">
        <v>5</v>
      </c>
      <c r="Y43" s="17">
        <v>5</v>
      </c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5" t="s">
        <v>199</v>
      </c>
      <c r="B44" s="17">
        <v>320</v>
      </c>
      <c r="C44" s="17">
        <f t="shared" si="16"/>
        <v>50</v>
      </c>
      <c r="D44" s="13"/>
      <c r="E44" s="17"/>
      <c r="F44" s="17">
        <v>50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5" t="s">
        <v>200</v>
      </c>
      <c r="B45" s="17"/>
      <c r="C45" s="17">
        <f t="shared" si="16"/>
        <v>0</v>
      </c>
      <c r="D45" s="13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26.25" hidden="1" customHeight="1" x14ac:dyDescent="0.2">
      <c r="A46" s="97" t="s">
        <v>183</v>
      </c>
      <c r="B46" s="20"/>
      <c r="C46" s="20" t="e">
        <f>#REF!*0.19</f>
        <v>#REF!</v>
      </c>
      <c r="D46" s="13"/>
      <c r="E46" s="20" t="e">
        <f>#REF!*0.19</f>
        <v>#REF!</v>
      </c>
      <c r="F46" s="20" t="e">
        <f>#REF!*0.19</f>
        <v>#REF!</v>
      </c>
      <c r="G46" s="20" t="e">
        <f>#REF!*0.19</f>
        <v>#REF!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8"/>
      <c r="Y46" s="98"/>
      <c r="Z46" s="98"/>
      <c r="AA46" s="98"/>
      <c r="AB46" s="98"/>
      <c r="AC46" s="98"/>
      <c r="AD46" s="98"/>
      <c r="AE46" s="98"/>
      <c r="AF46" s="93"/>
      <c r="AG46" s="98"/>
      <c r="AH46" s="98"/>
    </row>
    <row r="47" spans="1:34" s="11" customFormat="1" ht="30" hidden="1" customHeight="1" x14ac:dyDescent="0.2">
      <c r="A47" s="94" t="s">
        <v>170</v>
      </c>
      <c r="B47" s="20"/>
      <c r="C47" s="17">
        <f>E47+F47+G47+H47+I47+J47+L47+M47+N47+O47+P47+Q47+R47+S47+T47+U47+X47+Y47+Z47+AA47+AB47+AC47+AD47+AE47+AF47+AH47</f>
        <v>16</v>
      </c>
      <c r="D47" s="13" t="e">
        <f t="shared" ref="D47:D50" si="17">C47/B47</f>
        <v>#DIV/0!</v>
      </c>
      <c r="E47" s="22">
        <v>4</v>
      </c>
      <c r="F47" s="22">
        <v>3</v>
      </c>
      <c r="G47" s="22">
        <v>2</v>
      </c>
      <c r="H47" s="22">
        <v>3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1</v>
      </c>
      <c r="O47" s="22">
        <v>1</v>
      </c>
      <c r="P47" s="22">
        <v>1</v>
      </c>
      <c r="Q47" s="22">
        <v>1</v>
      </c>
      <c r="R47" s="22">
        <v>0</v>
      </c>
      <c r="S47" s="22">
        <v>0</v>
      </c>
      <c r="T47" s="22">
        <v>0</v>
      </c>
      <c r="U47" s="22">
        <v>0</v>
      </c>
      <c r="V47" s="22"/>
      <c r="W47" s="22"/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22">
        <v>0</v>
      </c>
      <c r="AG47" s="49">
        <v>0</v>
      </c>
      <c r="AH47" s="49"/>
    </row>
    <row r="48" spans="1:34" s="11" customFormat="1" ht="3" hidden="1" customHeight="1" x14ac:dyDescent="0.2">
      <c r="A48" s="94" t="s">
        <v>171</v>
      </c>
      <c r="B48" s="20"/>
      <c r="C48" s="20">
        <f t="shared" ref="C48:C49" si="18">SUM(E48:AH48)</f>
        <v>5</v>
      </c>
      <c r="D48" s="13" t="e">
        <f t="shared" si="17"/>
        <v>#DIV/0!</v>
      </c>
      <c r="E48" s="22">
        <v>2</v>
      </c>
      <c r="F48" s="22">
        <v>1</v>
      </c>
      <c r="G48" s="22">
        <v>0</v>
      </c>
      <c r="H48" s="22">
        <v>2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/>
      <c r="W48" s="22"/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22">
        <v>0</v>
      </c>
      <c r="AG48" s="49">
        <v>0</v>
      </c>
      <c r="AH48" s="49"/>
    </row>
    <row r="49" spans="1:35" s="11" customFormat="1" ht="30" hidden="1" customHeight="1" x14ac:dyDescent="0.2">
      <c r="A49" s="94" t="s">
        <v>172</v>
      </c>
      <c r="B49" s="20"/>
      <c r="C49" s="20">
        <f t="shared" si="18"/>
        <v>3</v>
      </c>
      <c r="D49" s="13" t="e">
        <f t="shared" si="17"/>
        <v>#DIV/0!</v>
      </c>
      <c r="E49" s="22">
        <v>1</v>
      </c>
      <c r="F49" s="22">
        <v>1</v>
      </c>
      <c r="G49" s="22">
        <v>0</v>
      </c>
      <c r="H49" s="22">
        <v>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/>
      <c r="W49" s="22"/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22">
        <v>0</v>
      </c>
      <c r="AG49" s="49">
        <v>0</v>
      </c>
      <c r="AH49" s="49"/>
    </row>
    <row r="50" spans="1:35" s="11" customFormat="1" ht="30" hidden="1" customHeight="1" x14ac:dyDescent="0.2">
      <c r="A50" s="95" t="s">
        <v>173</v>
      </c>
      <c r="B50" s="20">
        <v>0</v>
      </c>
      <c r="C50" s="20">
        <f>SUM(E50:AH50)</f>
        <v>8</v>
      </c>
      <c r="D50" s="13" t="e">
        <f t="shared" si="17"/>
        <v>#DIV/0!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1</v>
      </c>
      <c r="K50" s="22">
        <v>1</v>
      </c>
      <c r="L50" s="22">
        <v>1</v>
      </c>
      <c r="M50" s="22">
        <v>1</v>
      </c>
      <c r="N50" s="22">
        <v>0</v>
      </c>
      <c r="O50" s="22">
        <v>0</v>
      </c>
      <c r="P50" s="22">
        <v>0</v>
      </c>
      <c r="Q50" s="22">
        <v>0</v>
      </c>
      <c r="R50" s="22">
        <v>1</v>
      </c>
      <c r="S50" s="22">
        <v>1</v>
      </c>
      <c r="T50" s="22">
        <v>0</v>
      </c>
      <c r="U50" s="22">
        <v>1</v>
      </c>
      <c r="V50" s="22"/>
      <c r="W50" s="22"/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1</v>
      </c>
      <c r="AD50" s="49"/>
      <c r="AE50" s="49"/>
      <c r="AF50" s="22"/>
      <c r="AG50" s="49"/>
      <c r="AH50" s="49"/>
    </row>
    <row r="51" spans="1:35" s="2" customFormat="1" ht="30" hidden="1" customHeight="1" x14ac:dyDescent="0.25">
      <c r="A51" s="10" t="s">
        <v>120</v>
      </c>
      <c r="B51" s="20">
        <v>214447</v>
      </c>
      <c r="C51" s="20">
        <f>SUM(E51:AH51)</f>
        <v>185988.6</v>
      </c>
      <c r="D51" s="13"/>
      <c r="E51" s="9">
        <v>8532</v>
      </c>
      <c r="F51" s="9">
        <v>6006</v>
      </c>
      <c r="G51" s="9">
        <v>13990</v>
      </c>
      <c r="H51" s="9">
        <v>11277.6</v>
      </c>
      <c r="I51" s="90">
        <v>5725</v>
      </c>
      <c r="J51" s="9">
        <v>11939</v>
      </c>
      <c r="K51" s="9"/>
      <c r="L51" s="9">
        <v>8497</v>
      </c>
      <c r="M51" s="9">
        <v>10048</v>
      </c>
      <c r="N51" s="9">
        <v>10249</v>
      </c>
      <c r="O51" s="9">
        <v>3000</v>
      </c>
      <c r="P51" s="9">
        <v>6210</v>
      </c>
      <c r="Q51" s="9">
        <v>7930</v>
      </c>
      <c r="R51" s="9"/>
      <c r="S51" s="9"/>
      <c r="T51" s="9">
        <v>9997</v>
      </c>
      <c r="U51" s="9">
        <v>10907</v>
      </c>
      <c r="V51" s="9"/>
      <c r="W51" s="9"/>
      <c r="X51" s="90">
        <v>12107</v>
      </c>
      <c r="Y51" s="9">
        <v>9823</v>
      </c>
      <c r="Z51" s="9">
        <v>7715</v>
      </c>
      <c r="AA51" s="9">
        <v>2158</v>
      </c>
      <c r="AB51" s="90">
        <v>6364</v>
      </c>
      <c r="AC51" s="90"/>
      <c r="AD51" s="9">
        <v>13864</v>
      </c>
      <c r="AE51" s="9"/>
      <c r="AF51" s="9"/>
      <c r="AG51" s="9"/>
      <c r="AH51" s="9">
        <v>9650</v>
      </c>
      <c r="AI51" s="18"/>
    </row>
    <row r="52" spans="1:35" s="2" customFormat="1" ht="30" hidden="1" customHeight="1" x14ac:dyDescent="0.25">
      <c r="A52" s="27" t="s">
        <v>118</v>
      </c>
      <c r="B52" s="20">
        <v>94</v>
      </c>
      <c r="C52" s="20">
        <f>SUM(E52:AH52)</f>
        <v>0</v>
      </c>
      <c r="D52" s="1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8"/>
    </row>
    <row r="53" spans="1:35" s="2" customFormat="1" ht="30" hidden="1" customHeight="1" x14ac:dyDescent="0.25">
      <c r="A53" s="15" t="s">
        <v>141</v>
      </c>
      <c r="B53" s="20"/>
      <c r="C53" s="20">
        <f>SUM(E53:AH53)</f>
        <v>6024</v>
      </c>
      <c r="D53" s="13"/>
      <c r="E53" s="9"/>
      <c r="F53" s="9">
        <v>720</v>
      </c>
      <c r="G53" s="9"/>
      <c r="H53" s="9"/>
      <c r="I53" s="9"/>
      <c r="J53" s="9"/>
      <c r="K53" s="9"/>
      <c r="L53" s="9">
        <v>525</v>
      </c>
      <c r="M53" s="9">
        <v>568</v>
      </c>
      <c r="N53" s="9"/>
      <c r="O53" s="9">
        <v>20</v>
      </c>
      <c r="P53" s="9"/>
      <c r="Q53" s="9"/>
      <c r="R53" s="9"/>
      <c r="S53" s="9"/>
      <c r="T53" s="9">
        <v>747</v>
      </c>
      <c r="U53" s="9"/>
      <c r="V53" s="9"/>
      <c r="W53" s="9"/>
      <c r="X53" s="9"/>
      <c r="Y53" s="9"/>
      <c r="Z53" s="9">
        <v>250</v>
      </c>
      <c r="AA53" s="9">
        <v>612</v>
      </c>
      <c r="AB53" s="9"/>
      <c r="AC53" s="9"/>
      <c r="AD53" s="9">
        <v>2392</v>
      </c>
      <c r="AE53" s="9"/>
      <c r="AF53" s="9"/>
      <c r="AG53" s="9"/>
      <c r="AH53" s="9">
        <v>190</v>
      </c>
      <c r="AI53" s="18"/>
    </row>
    <row r="54" spans="1:35" s="2" customFormat="1" ht="30" hidden="1" customHeight="1" x14ac:dyDescent="0.25">
      <c r="A54" s="16" t="s">
        <v>5</v>
      </c>
      <c r="B54" s="28">
        <f>B52/B51</f>
        <v>4.3833674520977209E-4</v>
      </c>
      <c r="C54" s="28">
        <f>C52/C51</f>
        <v>0</v>
      </c>
      <c r="D54" s="13"/>
      <c r="E54" s="30">
        <f>E52/E51</f>
        <v>0</v>
      </c>
      <c r="F54" s="30">
        <f t="shared" ref="F54:AH54" si="19">F52/F51</f>
        <v>0</v>
      </c>
      <c r="G54" s="30">
        <f t="shared" si="19"/>
        <v>0</v>
      </c>
      <c r="H54" s="30">
        <f t="shared" si="19"/>
        <v>0</v>
      </c>
      <c r="I54" s="30">
        <f t="shared" si="19"/>
        <v>0</v>
      </c>
      <c r="J54" s="30">
        <f t="shared" si="19"/>
        <v>0</v>
      </c>
      <c r="K54" s="30"/>
      <c r="L54" s="30">
        <f t="shared" si="19"/>
        <v>0</v>
      </c>
      <c r="M54" s="30">
        <f t="shared" si="19"/>
        <v>0</v>
      </c>
      <c r="N54" s="30">
        <f t="shared" si="19"/>
        <v>0</v>
      </c>
      <c r="O54" s="30">
        <f t="shared" si="19"/>
        <v>0</v>
      </c>
      <c r="P54" s="30">
        <f t="shared" si="19"/>
        <v>0</v>
      </c>
      <c r="Q54" s="30">
        <f t="shared" si="19"/>
        <v>0</v>
      </c>
      <c r="R54" s="30"/>
      <c r="S54" s="30"/>
      <c r="T54" s="30">
        <f t="shared" si="19"/>
        <v>0</v>
      </c>
      <c r="U54" s="30">
        <f t="shared" si="19"/>
        <v>0</v>
      </c>
      <c r="V54" s="30"/>
      <c r="W54" s="30"/>
      <c r="X54" s="30">
        <f t="shared" si="19"/>
        <v>0</v>
      </c>
      <c r="Y54" s="30">
        <f t="shared" si="19"/>
        <v>0</v>
      </c>
      <c r="Z54" s="30">
        <f t="shared" si="19"/>
        <v>0</v>
      </c>
      <c r="AA54" s="30">
        <f t="shared" si="19"/>
        <v>0</v>
      </c>
      <c r="AB54" s="30"/>
      <c r="AC54" s="30"/>
      <c r="AD54" s="30">
        <f t="shared" si="19"/>
        <v>0</v>
      </c>
      <c r="AE54" s="30"/>
      <c r="AF54" s="30"/>
      <c r="AG54" s="30"/>
      <c r="AH54" s="30">
        <f t="shared" si="19"/>
        <v>0</v>
      </c>
      <c r="AI54" s="19"/>
    </row>
    <row r="55" spans="1:35" s="2" customFormat="1" ht="30" hidden="1" customHeight="1" x14ac:dyDescent="0.25">
      <c r="A55" s="16" t="s">
        <v>119</v>
      </c>
      <c r="B55" s="20">
        <v>60</v>
      </c>
      <c r="C55" s="20">
        <f>SUM(E55:AH55)</f>
        <v>0</v>
      </c>
      <c r="D55" s="13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9"/>
    </row>
    <row r="56" spans="1:35" s="2" customFormat="1" ht="30" hidden="1" customHeight="1" x14ac:dyDescent="0.25">
      <c r="A56" s="16" t="s">
        <v>6</v>
      </c>
      <c r="B56" s="20">
        <v>30</v>
      </c>
      <c r="C56" s="20">
        <f>SUM(E56:AH56)</f>
        <v>0</v>
      </c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19"/>
    </row>
    <row r="57" spans="1:35" s="2" customFormat="1" ht="30" hidden="1" customHeight="1" x14ac:dyDescent="0.25">
      <c r="A57" s="16" t="s">
        <v>7</v>
      </c>
      <c r="B57" s="20"/>
      <c r="C57" s="20">
        <f>SUM(E57:AH57)</f>
        <v>0</v>
      </c>
      <c r="D57" s="13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9"/>
    </row>
    <row r="58" spans="1:35" s="2" customFormat="1" ht="30" hidden="1" customHeight="1" x14ac:dyDescent="0.25">
      <c r="A58" s="16" t="s">
        <v>8</v>
      </c>
      <c r="B58" s="20"/>
      <c r="C58" s="20">
        <f>SUM(E58:AH58)</f>
        <v>0</v>
      </c>
      <c r="D58" s="1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9"/>
    </row>
    <row r="59" spans="1:35" s="2" customFormat="1" ht="30" hidden="1" customHeight="1" x14ac:dyDescent="0.25">
      <c r="A59" s="16" t="s">
        <v>9</v>
      </c>
      <c r="B59" s="20"/>
      <c r="C59" s="20">
        <f>SUM(E59:AH59)</f>
        <v>1762</v>
      </c>
      <c r="D59" s="13"/>
      <c r="E59" s="22">
        <v>15</v>
      </c>
      <c r="F59" s="22"/>
      <c r="G59" s="22">
        <v>205</v>
      </c>
      <c r="H59" s="22">
        <v>73</v>
      </c>
      <c r="I59" s="22">
        <v>55</v>
      </c>
      <c r="J59" s="22">
        <v>220</v>
      </c>
      <c r="K59" s="22"/>
      <c r="L59" s="22">
        <v>40</v>
      </c>
      <c r="M59" s="22">
        <v>97</v>
      </c>
      <c r="N59" s="22"/>
      <c r="O59" s="22"/>
      <c r="P59" s="22"/>
      <c r="Q59" s="22">
        <v>85</v>
      </c>
      <c r="R59" s="22"/>
      <c r="S59" s="22"/>
      <c r="T59" s="22">
        <v>200</v>
      </c>
      <c r="U59" s="22"/>
      <c r="V59" s="22"/>
      <c r="W59" s="22"/>
      <c r="X59" s="22">
        <v>12</v>
      </c>
      <c r="Y59" s="22">
        <v>100</v>
      </c>
      <c r="Z59" s="22">
        <v>30</v>
      </c>
      <c r="AA59" s="22"/>
      <c r="AB59" s="22"/>
      <c r="AC59" s="22"/>
      <c r="AD59" s="22">
        <v>630</v>
      </c>
      <c r="AE59" s="22"/>
      <c r="AF59" s="22"/>
      <c r="AG59" s="22"/>
      <c r="AH59" s="22"/>
      <c r="AI59" s="19"/>
    </row>
    <row r="60" spans="1:35" s="2" customFormat="1" ht="30" hidden="1" customHeight="1" x14ac:dyDescent="0.25">
      <c r="A60" s="15" t="s">
        <v>10</v>
      </c>
      <c r="B60" s="20"/>
      <c r="C60" s="20">
        <f t="shared" ref="C60:C71" si="20">SUM(E60:AH60)</f>
        <v>0</v>
      </c>
      <c r="D60" s="13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9"/>
    </row>
    <row r="61" spans="1:35" s="2" customFormat="1" ht="30" hidden="1" customHeight="1" outlineLevel="1" x14ac:dyDescent="0.25">
      <c r="A61" s="15" t="s">
        <v>121</v>
      </c>
      <c r="B61" s="20"/>
      <c r="C61" s="20">
        <f t="shared" si="20"/>
        <v>0</v>
      </c>
      <c r="D61" s="13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9"/>
    </row>
    <row r="62" spans="1:35" s="2" customFormat="1" ht="30" hidden="1" customHeight="1" outlineLevel="1" x14ac:dyDescent="0.25">
      <c r="A62" s="15" t="s">
        <v>122</v>
      </c>
      <c r="B62" s="20"/>
      <c r="C62" s="20">
        <f t="shared" si="20"/>
        <v>0</v>
      </c>
      <c r="D62" s="13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9"/>
    </row>
    <row r="63" spans="1:35" s="2" customFormat="1" ht="30" hidden="1" customHeight="1" x14ac:dyDescent="0.25">
      <c r="A63" s="10" t="s">
        <v>11</v>
      </c>
      <c r="B63" s="20"/>
      <c r="C63" s="20">
        <f t="shared" si="20"/>
        <v>0</v>
      </c>
      <c r="D63" s="13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8"/>
    </row>
    <row r="64" spans="1:35" s="2" customFormat="1" ht="30" hidden="1" customHeight="1" x14ac:dyDescent="0.25">
      <c r="A64" s="27" t="s">
        <v>12</v>
      </c>
      <c r="B64" s="20"/>
      <c r="C64" s="20">
        <f t="shared" si="20"/>
        <v>158</v>
      </c>
      <c r="D64" s="13"/>
      <c r="E64" s="29"/>
      <c r="F64" s="29"/>
      <c r="G64" s="29">
        <v>96</v>
      </c>
      <c r="H64" s="29">
        <v>13</v>
      </c>
      <c r="I64" s="29"/>
      <c r="J64" s="29"/>
      <c r="K64" s="29"/>
      <c r="L64" s="29">
        <v>2</v>
      </c>
      <c r="M64" s="29">
        <v>43</v>
      </c>
      <c r="N64" s="29"/>
      <c r="O64" s="29">
        <v>1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>
        <v>3</v>
      </c>
      <c r="AA64" s="29"/>
      <c r="AB64" s="29"/>
      <c r="AC64" s="29"/>
      <c r="AD64" s="29"/>
      <c r="AE64" s="29"/>
      <c r="AF64" s="29"/>
      <c r="AG64" s="29"/>
      <c r="AH64" s="29"/>
      <c r="AI64" s="18"/>
    </row>
    <row r="65" spans="1:35" s="2" customFormat="1" ht="30" hidden="1" customHeight="1" x14ac:dyDescent="0.25">
      <c r="A65" s="16" t="s">
        <v>5</v>
      </c>
      <c r="B65" s="28" t="e">
        <f>B64/B63</f>
        <v>#DIV/0!</v>
      </c>
      <c r="C65" s="20" t="e">
        <f t="shared" si="20"/>
        <v>#DIV/0!</v>
      </c>
      <c r="D65" s="13"/>
      <c r="E65" s="30" t="e">
        <f t="shared" ref="E65:AH65" si="21">E64/E63</f>
        <v>#DIV/0!</v>
      </c>
      <c r="F65" s="30" t="e">
        <f t="shared" si="21"/>
        <v>#DIV/0!</v>
      </c>
      <c r="G65" s="30" t="e">
        <f t="shared" si="21"/>
        <v>#DIV/0!</v>
      </c>
      <c r="H65" s="30" t="e">
        <f t="shared" si="21"/>
        <v>#DIV/0!</v>
      </c>
      <c r="I65" s="30" t="e">
        <f t="shared" si="21"/>
        <v>#DIV/0!</v>
      </c>
      <c r="J65" s="30" t="e">
        <f t="shared" si="21"/>
        <v>#DIV/0!</v>
      </c>
      <c r="K65" s="30"/>
      <c r="L65" s="30" t="e">
        <f t="shared" si="21"/>
        <v>#DIV/0!</v>
      </c>
      <c r="M65" s="30" t="e">
        <f t="shared" si="21"/>
        <v>#DIV/0!</v>
      </c>
      <c r="N65" s="30" t="e">
        <f t="shared" si="21"/>
        <v>#DIV/0!</v>
      </c>
      <c r="O65" s="30" t="e">
        <f t="shared" si="21"/>
        <v>#DIV/0!</v>
      </c>
      <c r="P65" s="30" t="e">
        <f t="shared" si="21"/>
        <v>#DIV/0!</v>
      </c>
      <c r="Q65" s="30" t="e">
        <f t="shared" si="21"/>
        <v>#DIV/0!</v>
      </c>
      <c r="R65" s="30"/>
      <c r="S65" s="30"/>
      <c r="T65" s="30" t="e">
        <f t="shared" si="21"/>
        <v>#DIV/0!</v>
      </c>
      <c r="U65" s="30" t="e">
        <f t="shared" si="21"/>
        <v>#DIV/0!</v>
      </c>
      <c r="V65" s="30"/>
      <c r="W65" s="30"/>
      <c r="X65" s="30" t="e">
        <f t="shared" si="21"/>
        <v>#DIV/0!</v>
      </c>
      <c r="Y65" s="30" t="e">
        <f t="shared" si="21"/>
        <v>#DIV/0!</v>
      </c>
      <c r="Z65" s="30" t="e">
        <f t="shared" si="21"/>
        <v>#DIV/0!</v>
      </c>
      <c r="AA65" s="30" t="e">
        <f t="shared" si="21"/>
        <v>#DIV/0!</v>
      </c>
      <c r="AB65" s="30" t="e">
        <f t="shared" si="21"/>
        <v>#DIV/0!</v>
      </c>
      <c r="AC65" s="30"/>
      <c r="AD65" s="30" t="e">
        <f t="shared" si="21"/>
        <v>#DIV/0!</v>
      </c>
      <c r="AE65" s="30"/>
      <c r="AF65" s="30"/>
      <c r="AG65" s="30"/>
      <c r="AH65" s="30" t="e">
        <f t="shared" si="21"/>
        <v>#DIV/0!</v>
      </c>
      <c r="AI65" s="19"/>
    </row>
    <row r="66" spans="1:35" s="2" customFormat="1" ht="30" hidden="1" customHeight="1" outlineLevel="1" x14ac:dyDescent="0.25">
      <c r="A66" s="15" t="s">
        <v>13</v>
      </c>
      <c r="B66" s="20"/>
      <c r="C66" s="20">
        <f t="shared" si="20"/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9"/>
    </row>
    <row r="67" spans="1:35" s="2" customFormat="1" ht="30" hidden="1" customHeight="1" x14ac:dyDescent="0.25">
      <c r="A67" s="10" t="s">
        <v>113</v>
      </c>
      <c r="B67" s="20"/>
      <c r="C67" s="20">
        <f t="shared" si="20"/>
        <v>0</v>
      </c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8"/>
    </row>
    <row r="68" spans="1:35" s="2" customFormat="1" ht="26.45" hidden="1" customHeight="1" x14ac:dyDescent="0.25">
      <c r="A68" s="27" t="s">
        <v>114</v>
      </c>
      <c r="B68" s="23"/>
      <c r="C68" s="23">
        <f t="shared" si="20"/>
        <v>140.5</v>
      </c>
      <c r="D68" s="8"/>
      <c r="E68" s="22">
        <v>8</v>
      </c>
      <c r="F68" s="22"/>
      <c r="G68" s="22"/>
      <c r="H68" s="22"/>
      <c r="I68" s="22"/>
      <c r="J68" s="22"/>
      <c r="K68" s="22"/>
      <c r="L68" s="22">
        <v>13.5</v>
      </c>
      <c r="M68" s="22">
        <v>55</v>
      </c>
      <c r="N68" s="22"/>
      <c r="O68" s="49"/>
      <c r="P68" s="22"/>
      <c r="Q68" s="22"/>
      <c r="R68" s="22"/>
      <c r="S68" s="22"/>
      <c r="T68" s="22"/>
      <c r="U68" s="22"/>
      <c r="V68" s="22"/>
      <c r="W68" s="22"/>
      <c r="X68" s="22"/>
      <c r="Y68" s="22">
        <v>12</v>
      </c>
      <c r="Z68" s="22"/>
      <c r="AA68" s="22"/>
      <c r="AB68" s="22"/>
      <c r="AC68" s="22"/>
      <c r="AD68" s="22">
        <v>52</v>
      </c>
      <c r="AE68" s="22"/>
      <c r="AF68" s="22"/>
      <c r="AG68" s="22"/>
      <c r="AH68" s="22"/>
      <c r="AI68" s="18"/>
    </row>
    <row r="69" spans="1:35" s="2" customFormat="1" ht="30" hidden="1" customHeight="1" x14ac:dyDescent="0.25">
      <c r="A69" s="12" t="s">
        <v>142</v>
      </c>
      <c r="B69" s="23"/>
      <c r="C69" s="23">
        <f t="shared" si="20"/>
        <v>0</v>
      </c>
      <c r="D69" s="8"/>
      <c r="E69" s="22"/>
      <c r="F69" s="22"/>
      <c r="G69" s="22"/>
      <c r="H69" s="49"/>
      <c r="I69" s="22"/>
      <c r="J69" s="22"/>
      <c r="K69" s="22"/>
      <c r="L69" s="22"/>
      <c r="M69" s="22"/>
      <c r="N69" s="49"/>
      <c r="O69" s="49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18"/>
    </row>
    <row r="70" spans="1:35" s="2" customFormat="1" ht="30" hidden="1" customHeight="1" x14ac:dyDescent="0.25">
      <c r="A70" s="12" t="s">
        <v>5</v>
      </c>
      <c r="B70" s="28"/>
      <c r="C70" s="23">
        <f t="shared" si="20"/>
        <v>0</v>
      </c>
      <c r="D70" s="8" t="e">
        <f t="shared" ref="D70:D100" si="22">C70/B70</f>
        <v>#DIV/0!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19"/>
    </row>
    <row r="71" spans="1:35" s="2" customFormat="1" ht="30" hidden="1" customHeight="1" x14ac:dyDescent="0.25">
      <c r="A71" s="16" t="s">
        <v>14</v>
      </c>
      <c r="B71" s="20"/>
      <c r="C71" s="23">
        <f t="shared" si="20"/>
        <v>255</v>
      </c>
      <c r="D71" s="13"/>
      <c r="E71" s="29"/>
      <c r="F71" s="29"/>
      <c r="G71" s="29">
        <v>170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>
        <v>85</v>
      </c>
      <c r="AA71" s="29"/>
      <c r="AB71" s="29"/>
      <c r="AC71" s="29"/>
      <c r="AD71" s="29"/>
      <c r="AE71" s="29"/>
      <c r="AF71" s="29"/>
      <c r="AG71" s="29"/>
      <c r="AH71" s="29"/>
      <c r="AI71" s="18"/>
    </row>
    <row r="72" spans="1:35" s="2" customFormat="1" ht="30" hidden="1" customHeight="1" outlineLevel="1" x14ac:dyDescent="0.25">
      <c r="A72" s="15" t="s">
        <v>15</v>
      </c>
      <c r="B72" s="20"/>
      <c r="C72" s="20">
        <f t="shared" ref="C72:C85" si="23">SUM(E72:AH72)</f>
        <v>0</v>
      </c>
      <c r="D72" s="13" t="e">
        <f t="shared" si="22"/>
        <v>#DIV/0!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outlineLevel="1" x14ac:dyDescent="0.25">
      <c r="A73" s="15" t="s">
        <v>16</v>
      </c>
      <c r="B73" s="20"/>
      <c r="C73" s="20">
        <f t="shared" si="23"/>
        <v>0</v>
      </c>
      <c r="D73" s="13" t="e">
        <f t="shared" si="22"/>
        <v>#DIV/0!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9"/>
    </row>
    <row r="74" spans="1:35" s="2" customFormat="1" ht="30" hidden="1" customHeight="1" x14ac:dyDescent="0.25">
      <c r="A74" s="16" t="s">
        <v>17</v>
      </c>
      <c r="B74" s="20"/>
      <c r="C74" s="20">
        <f t="shared" si="23"/>
        <v>4011</v>
      </c>
      <c r="D74" s="13"/>
      <c r="E74" s="32">
        <v>2010</v>
      </c>
      <c r="F74" s="32"/>
      <c r="G74" s="32"/>
      <c r="H74" s="32"/>
      <c r="I74" s="32"/>
      <c r="J74" s="32">
        <v>107</v>
      </c>
      <c r="K74" s="32"/>
      <c r="L74" s="32"/>
      <c r="M74" s="32">
        <v>70</v>
      </c>
      <c r="N74" s="32">
        <v>50</v>
      </c>
      <c r="O74" s="32"/>
      <c r="P74" s="32"/>
      <c r="Q74" s="32">
        <v>10</v>
      </c>
      <c r="R74" s="32"/>
      <c r="S74" s="32"/>
      <c r="T74" s="32">
        <v>1135</v>
      </c>
      <c r="U74" s="32"/>
      <c r="V74" s="32"/>
      <c r="W74" s="32"/>
      <c r="X74" s="32"/>
      <c r="Y74" s="32">
        <v>250</v>
      </c>
      <c r="Z74" s="32"/>
      <c r="AA74" s="32"/>
      <c r="AB74" s="32"/>
      <c r="AC74" s="32"/>
      <c r="AD74" s="32">
        <v>329</v>
      </c>
      <c r="AE74" s="32"/>
      <c r="AF74" s="32"/>
      <c r="AG74" s="32"/>
      <c r="AH74" s="32">
        <v>50</v>
      </c>
      <c r="AI74" s="19"/>
    </row>
    <row r="75" spans="1:35" s="2" customFormat="1" ht="30" hidden="1" customHeight="1" x14ac:dyDescent="0.25">
      <c r="A75" s="16" t="s">
        <v>18</v>
      </c>
      <c r="B75" s="20"/>
      <c r="C75" s="20">
        <f t="shared" si="23"/>
        <v>2084</v>
      </c>
      <c r="D75" s="13"/>
      <c r="E75" s="32"/>
      <c r="F75" s="32">
        <v>6</v>
      </c>
      <c r="G75" s="32"/>
      <c r="H75" s="32">
        <v>668</v>
      </c>
      <c r="I75" s="32"/>
      <c r="J75" s="32">
        <v>730</v>
      </c>
      <c r="K75" s="32"/>
      <c r="L75" s="32">
        <v>80</v>
      </c>
      <c r="M75" s="32">
        <v>180</v>
      </c>
      <c r="N75" s="32"/>
      <c r="O75" s="32"/>
      <c r="P75" s="32"/>
      <c r="Q75" s="32"/>
      <c r="R75" s="32"/>
      <c r="S75" s="32"/>
      <c r="T75" s="32">
        <v>120</v>
      </c>
      <c r="U75" s="32"/>
      <c r="V75" s="32"/>
      <c r="W75" s="32"/>
      <c r="X75" s="32"/>
      <c r="Y75" s="32"/>
      <c r="Z75" s="32"/>
      <c r="AA75" s="32"/>
      <c r="AB75" s="32"/>
      <c r="AC75" s="32"/>
      <c r="AD75" s="32">
        <v>300</v>
      </c>
      <c r="AE75" s="32"/>
      <c r="AF75" s="32"/>
      <c r="AG75" s="32"/>
      <c r="AH75" s="32"/>
      <c r="AI75" s="19"/>
    </row>
    <row r="76" spans="1:35" s="2" customFormat="1" ht="30" hidden="1" customHeight="1" x14ac:dyDescent="0.25">
      <c r="A76" s="16" t="s">
        <v>19</v>
      </c>
      <c r="B76" s="20"/>
      <c r="C76" s="20">
        <f t="shared" si="23"/>
        <v>0</v>
      </c>
      <c r="D76" s="13" t="e">
        <f t="shared" si="22"/>
        <v>#DIV/0!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19"/>
    </row>
    <row r="77" spans="1:35" s="2" customFormat="1" ht="30" hidden="1" customHeight="1" x14ac:dyDescent="0.25">
      <c r="A77" s="16" t="s">
        <v>20</v>
      </c>
      <c r="B77" s="20"/>
      <c r="C77" s="20">
        <f t="shared" si="23"/>
        <v>180</v>
      </c>
      <c r="D77" s="13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>
        <v>180</v>
      </c>
      <c r="AA77" s="32"/>
      <c r="AB77" s="32"/>
      <c r="AC77" s="32"/>
      <c r="AD77" s="32"/>
      <c r="AE77" s="32"/>
      <c r="AF77" s="32"/>
      <c r="AG77" s="32"/>
      <c r="AH77" s="32"/>
      <c r="AI77" s="19"/>
    </row>
    <row r="78" spans="1:35" s="2" customFormat="1" ht="30" hidden="1" customHeight="1" x14ac:dyDescent="0.25">
      <c r="A78" s="16" t="s">
        <v>21</v>
      </c>
      <c r="B78" s="20"/>
      <c r="C78" s="20">
        <f t="shared" si="23"/>
        <v>3763</v>
      </c>
      <c r="D78" s="13"/>
      <c r="E78" s="32"/>
      <c r="F78" s="32"/>
      <c r="G78" s="32">
        <v>572</v>
      </c>
      <c r="H78" s="32">
        <v>79</v>
      </c>
      <c r="I78" s="32">
        <v>91</v>
      </c>
      <c r="J78" s="32">
        <v>100</v>
      </c>
      <c r="K78" s="32"/>
      <c r="L78" s="32"/>
      <c r="M78" s="32">
        <v>437</v>
      </c>
      <c r="N78" s="32"/>
      <c r="O78" s="32">
        <v>26</v>
      </c>
      <c r="P78" s="32">
        <v>15</v>
      </c>
      <c r="Q78" s="32">
        <v>10</v>
      </c>
      <c r="R78" s="32"/>
      <c r="S78" s="32"/>
      <c r="T78" s="32">
        <v>80</v>
      </c>
      <c r="U78" s="32"/>
      <c r="V78" s="32"/>
      <c r="W78" s="32"/>
      <c r="X78" s="32">
        <v>15</v>
      </c>
      <c r="Y78" s="32">
        <v>90</v>
      </c>
      <c r="Z78" s="32">
        <v>153</v>
      </c>
      <c r="AA78" s="32"/>
      <c r="AB78" s="32">
        <v>296</v>
      </c>
      <c r="AC78" s="32"/>
      <c r="AD78" s="32">
        <v>1699</v>
      </c>
      <c r="AE78" s="32"/>
      <c r="AF78" s="32"/>
      <c r="AG78" s="32"/>
      <c r="AH78" s="32">
        <v>100</v>
      </c>
      <c r="AI78" s="19"/>
    </row>
    <row r="79" spans="1:35" s="2" customFormat="1" ht="30" hidden="1" customHeight="1" x14ac:dyDescent="0.25">
      <c r="A79" s="16" t="s">
        <v>22</v>
      </c>
      <c r="B79" s="20"/>
      <c r="C79" s="20">
        <f t="shared" si="23"/>
        <v>0</v>
      </c>
      <c r="D79" s="13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19"/>
    </row>
    <row r="80" spans="1:35" s="2" customFormat="1" ht="30" hidden="1" customHeight="1" x14ac:dyDescent="0.25">
      <c r="A80" s="16" t="s">
        <v>23</v>
      </c>
      <c r="B80" s="20"/>
      <c r="C80" s="20">
        <f t="shared" si="23"/>
        <v>0</v>
      </c>
      <c r="D80" s="1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19"/>
    </row>
    <row r="81" spans="1:35" s="2" customFormat="1" ht="30" hidden="1" customHeight="1" x14ac:dyDescent="0.25">
      <c r="A81" s="16" t="s">
        <v>24</v>
      </c>
      <c r="B81" s="20"/>
      <c r="C81" s="20">
        <f t="shared" si="23"/>
        <v>70</v>
      </c>
      <c r="D81" s="13"/>
      <c r="E81" s="20"/>
      <c r="F81" s="20"/>
      <c r="G81" s="20"/>
      <c r="H81" s="34"/>
      <c r="I81" s="20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>
        <v>70</v>
      </c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19"/>
    </row>
    <row r="82" spans="1:35" s="2" customFormat="1" ht="30" hidden="1" customHeight="1" x14ac:dyDescent="0.25">
      <c r="A82" s="16" t="s">
        <v>25</v>
      </c>
      <c r="B82" s="20"/>
      <c r="C82" s="20">
        <f t="shared" si="23"/>
        <v>292</v>
      </c>
      <c r="D82" s="13"/>
      <c r="E82" s="32"/>
      <c r="F82" s="32"/>
      <c r="G82" s="32"/>
      <c r="H82" s="32">
        <v>90</v>
      </c>
      <c r="I82" s="32">
        <v>202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19"/>
    </row>
    <row r="83" spans="1:35" s="2" customFormat="1" ht="30" hidden="1" customHeight="1" x14ac:dyDescent="0.25">
      <c r="A83" s="16" t="s">
        <v>26</v>
      </c>
      <c r="B83" s="20"/>
      <c r="C83" s="20">
        <f t="shared" si="23"/>
        <v>0</v>
      </c>
      <c r="D83" s="13" t="e">
        <f t="shared" si="22"/>
        <v>#DIV/0!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19"/>
    </row>
    <row r="84" spans="1:35" s="2" customFormat="1" ht="30" hidden="1" customHeight="1" x14ac:dyDescent="0.25">
      <c r="A84" s="16" t="s">
        <v>27</v>
      </c>
      <c r="B84" s="20"/>
      <c r="C84" s="17">
        <f t="shared" si="23"/>
        <v>20</v>
      </c>
      <c r="D84" s="13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>
        <v>10</v>
      </c>
      <c r="V84" s="32"/>
      <c r="W84" s="32"/>
      <c r="X84" s="32">
        <v>10</v>
      </c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19"/>
    </row>
    <row r="85" spans="1:35" ht="30" hidden="1" customHeight="1" x14ac:dyDescent="0.25">
      <c r="A85" s="10" t="s">
        <v>28</v>
      </c>
      <c r="B85" s="20"/>
      <c r="C85" s="20">
        <f t="shared" si="23"/>
        <v>0</v>
      </c>
      <c r="D85" s="13" t="e">
        <f t="shared" si="22"/>
        <v>#DIV/0!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5" ht="30" hidden="1" customHeight="1" x14ac:dyDescent="0.25">
      <c r="A86" s="27" t="s">
        <v>29</v>
      </c>
      <c r="B86" s="20"/>
      <c r="C86" s="20">
        <f>SUM(E86:AH86)</f>
        <v>0</v>
      </c>
      <c r="D86" s="13" t="e">
        <f t="shared" si="22"/>
        <v>#DIV/0!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1:35" ht="30" hidden="1" customHeight="1" x14ac:dyDescent="0.25">
      <c r="A87" s="12" t="s">
        <v>5</v>
      </c>
      <c r="B87" s="28"/>
      <c r="C87" s="20">
        <f>SUM(E87:AH87)</f>
        <v>0</v>
      </c>
      <c r="D87" s="13" t="e">
        <f t="shared" si="22"/>
        <v>#DIV/0!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5" ht="30" hidden="1" customHeight="1" x14ac:dyDescent="0.25">
      <c r="A88" s="12" t="s">
        <v>30</v>
      </c>
      <c r="B88" s="28"/>
      <c r="C88" s="20">
        <f>SUM(E88:AH88)</f>
        <v>0</v>
      </c>
      <c r="D88" s="13" t="e">
        <f t="shared" si="22"/>
        <v>#DIV/0!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5" ht="30" hidden="1" customHeight="1" x14ac:dyDescent="0.25">
      <c r="A89" s="12"/>
      <c r="B89" s="28"/>
      <c r="C89" s="34"/>
      <c r="D89" s="13" t="e">
        <f t="shared" si="22"/>
        <v>#DIV/0!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1:35" s="4" customFormat="1" ht="30" hidden="1" customHeight="1" x14ac:dyDescent="0.25">
      <c r="A90" s="71" t="s">
        <v>31</v>
      </c>
      <c r="B90" s="35"/>
      <c r="C90" s="35">
        <f>SUM(E90:AH90)</f>
        <v>0</v>
      </c>
      <c r="D90" s="13" t="e">
        <f t="shared" si="22"/>
        <v>#DIV/0!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</row>
    <row r="91" spans="1:35" ht="30" hidden="1" customHeight="1" x14ac:dyDescent="0.25">
      <c r="A91" s="12"/>
      <c r="B91" s="28"/>
      <c r="C91" s="34"/>
      <c r="D91" s="13" t="e">
        <f t="shared" si="22"/>
        <v>#DIV/0!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1:35" ht="7.9" hidden="1" customHeight="1" x14ac:dyDescent="0.25">
      <c r="A92" s="12"/>
      <c r="B92" s="28"/>
      <c r="C92" s="17"/>
      <c r="D92" s="13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5" s="38" customFormat="1" ht="30" hidden="1" customHeight="1" x14ac:dyDescent="0.25">
      <c r="A93" s="12" t="s">
        <v>32</v>
      </c>
      <c r="B93" s="37"/>
      <c r="C93" s="37">
        <f>SUM(E93:AH93)</f>
        <v>-61929</v>
      </c>
      <c r="D93" s="13"/>
      <c r="E93" s="91">
        <f>(E52-E94)</f>
        <v>-2925</v>
      </c>
      <c r="F93" s="91">
        <f t="shared" ref="F93:AH93" si="24">(F52-F94)</f>
        <v>-2253</v>
      </c>
      <c r="G93" s="91">
        <f t="shared" si="24"/>
        <v>-8550</v>
      </c>
      <c r="H93" s="91">
        <f t="shared" si="24"/>
        <v>-3688</v>
      </c>
      <c r="I93" s="91">
        <f t="shared" si="24"/>
        <v>-2300</v>
      </c>
      <c r="J93" s="91">
        <f t="shared" si="24"/>
        <v>-3800</v>
      </c>
      <c r="K93" s="91"/>
      <c r="L93" s="91">
        <f t="shared" si="24"/>
        <v>-2592</v>
      </c>
      <c r="M93" s="91">
        <f t="shared" si="24"/>
        <v>-5121</v>
      </c>
      <c r="N93" s="91">
        <f t="shared" si="24"/>
        <v>-2780</v>
      </c>
      <c r="O93" s="91">
        <f t="shared" si="24"/>
        <v>-1095</v>
      </c>
      <c r="P93" s="91">
        <f t="shared" si="24"/>
        <v>-660</v>
      </c>
      <c r="Q93" s="91">
        <f t="shared" si="24"/>
        <v>-708</v>
      </c>
      <c r="R93" s="91"/>
      <c r="S93" s="91"/>
      <c r="T93" s="91">
        <f t="shared" si="24"/>
        <v>-3875</v>
      </c>
      <c r="U93" s="91">
        <f t="shared" si="24"/>
        <v>-2330</v>
      </c>
      <c r="V93" s="91"/>
      <c r="W93" s="91"/>
      <c r="X93" s="91">
        <f t="shared" si="24"/>
        <v>-3205</v>
      </c>
      <c r="Y93" s="91">
        <f t="shared" si="24"/>
        <v>-1074</v>
      </c>
      <c r="Z93" s="91">
        <f t="shared" si="24"/>
        <v>-2210</v>
      </c>
      <c r="AA93" s="91">
        <f t="shared" si="24"/>
        <v>-798</v>
      </c>
      <c r="AB93" s="91">
        <f t="shared" si="24"/>
        <v>-1755</v>
      </c>
      <c r="AC93" s="91"/>
      <c r="AD93" s="91">
        <f t="shared" si="24"/>
        <v>-9000</v>
      </c>
      <c r="AE93" s="91"/>
      <c r="AF93" s="91"/>
      <c r="AG93" s="91"/>
      <c r="AH93" s="91">
        <f t="shared" si="24"/>
        <v>-1210</v>
      </c>
    </row>
    <row r="94" spans="1:35" ht="30.6" hidden="1" customHeight="1" x14ac:dyDescent="0.25">
      <c r="A94" s="12" t="s">
        <v>33</v>
      </c>
      <c r="B94" s="20"/>
      <c r="C94" s="20">
        <f>SUM(E94:AH94)</f>
        <v>61929</v>
      </c>
      <c r="D94" s="13"/>
      <c r="E94" s="9">
        <v>2925</v>
      </c>
      <c r="F94" s="9">
        <v>2253</v>
      </c>
      <c r="G94" s="9">
        <v>8550</v>
      </c>
      <c r="H94" s="9">
        <v>3688</v>
      </c>
      <c r="I94" s="9">
        <v>2300</v>
      </c>
      <c r="J94" s="9">
        <v>3800</v>
      </c>
      <c r="K94" s="9"/>
      <c r="L94" s="9">
        <v>2592</v>
      </c>
      <c r="M94" s="9">
        <v>5121</v>
      </c>
      <c r="N94" s="9">
        <v>2780</v>
      </c>
      <c r="O94" s="9">
        <v>1095</v>
      </c>
      <c r="P94" s="9">
        <v>660</v>
      </c>
      <c r="Q94" s="9">
        <v>708</v>
      </c>
      <c r="R94" s="9"/>
      <c r="S94" s="9"/>
      <c r="T94" s="9">
        <v>3875</v>
      </c>
      <c r="U94" s="9">
        <v>2330</v>
      </c>
      <c r="V94" s="9"/>
      <c r="W94" s="9"/>
      <c r="X94" s="9">
        <v>3205</v>
      </c>
      <c r="Y94" s="9">
        <v>1074</v>
      </c>
      <c r="Z94" s="9">
        <v>2210</v>
      </c>
      <c r="AA94" s="9">
        <v>798</v>
      </c>
      <c r="AB94" s="9">
        <v>1755</v>
      </c>
      <c r="AC94" s="9"/>
      <c r="AD94" s="9">
        <v>9000</v>
      </c>
      <c r="AE94" s="9"/>
      <c r="AF94" s="9"/>
      <c r="AG94" s="9"/>
      <c r="AH94" s="9">
        <v>1210</v>
      </c>
      <c r="AI94" s="18"/>
    </row>
    <row r="95" spans="1:35" ht="30" hidden="1" customHeight="1" x14ac:dyDescent="0.25">
      <c r="A95" s="12"/>
      <c r="B95" s="28"/>
      <c r="C95" s="20"/>
      <c r="D95" s="13" t="e">
        <f t="shared" si="22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5" s="38" customFormat="1" ht="30" hidden="1" customHeight="1" x14ac:dyDescent="0.25">
      <c r="A96" s="12" t="s">
        <v>34</v>
      </c>
      <c r="B96" s="37"/>
      <c r="C96" s="37"/>
      <c r="D96" s="13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1:34" ht="30" hidden="1" customHeight="1" x14ac:dyDescent="0.25">
      <c r="A97" s="12" t="s">
        <v>35</v>
      </c>
      <c r="B97" s="29"/>
      <c r="C97" s="23">
        <f>SUM(E97:AH97)</f>
        <v>0</v>
      </c>
      <c r="D97" s="13" t="e">
        <f t="shared" si="22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1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1:34" ht="30" hidden="1" customHeight="1" x14ac:dyDescent="0.25">
      <c r="A98" s="39" t="s">
        <v>36</v>
      </c>
      <c r="B98" s="40"/>
      <c r="C98" s="40"/>
      <c r="D98" s="13" t="e">
        <f t="shared" si="22"/>
        <v>#DIV/0!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</row>
    <row r="99" spans="1:34" ht="30" hidden="1" customHeight="1" x14ac:dyDescent="0.25">
      <c r="A99" s="12" t="s">
        <v>37</v>
      </c>
      <c r="B99" s="36"/>
      <c r="C99" s="36"/>
      <c r="D99" s="13" t="e">
        <f t="shared" si="22"/>
        <v>#DIV/0!</v>
      </c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</row>
    <row r="100" spans="1:34" ht="30" hidden="1" customHeight="1" x14ac:dyDescent="0.25">
      <c r="A100" s="12" t="s">
        <v>38</v>
      </c>
      <c r="B100" s="24"/>
      <c r="C100" s="24" t="e">
        <f>C99/C98</f>
        <v>#DIV/0!</v>
      </c>
      <c r="D100" s="13" t="e">
        <f t="shared" si="22"/>
        <v>#DIV/0!</v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</row>
    <row r="101" spans="1:34" ht="30" hidden="1" customHeight="1" x14ac:dyDescent="0.25">
      <c r="A101" s="39" t="s">
        <v>125</v>
      </c>
      <c r="B101" s="74"/>
      <c r="C101" s="74"/>
      <c r="D101" s="42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:34" s="11" customFormat="1" ht="30" hidden="1" customHeight="1" outlineLevel="1" x14ac:dyDescent="0.2">
      <c r="A102" s="43" t="s">
        <v>39</v>
      </c>
      <c r="B102" s="20"/>
      <c r="C102" s="23"/>
      <c r="D102" s="13" t="e">
        <f t="shared" ref="D102:D139" si="25">C102/B102</f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s="11" customFormat="1" ht="30" hidden="1" customHeight="1" outlineLevel="1" x14ac:dyDescent="0.2">
      <c r="A103" s="43" t="s">
        <v>44</v>
      </c>
      <c r="B103" s="34"/>
      <c r="C103" s="22"/>
      <c r="D103" s="1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11" customFormat="1" ht="30" hidden="1" customHeight="1" outlineLevel="1" x14ac:dyDescent="0.2">
      <c r="A104" s="43" t="s">
        <v>106</v>
      </c>
      <c r="B104" s="34"/>
      <c r="C104" s="22"/>
      <c r="D104" s="1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11" customFormat="1" ht="30" hidden="1" customHeight="1" outlineLevel="1" x14ac:dyDescent="0.2">
      <c r="A105" s="43" t="s">
        <v>107</v>
      </c>
      <c r="B105" s="34"/>
      <c r="C105" s="22"/>
      <c r="D105" s="1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45" customFormat="1" ht="34.9" hidden="1" customHeight="1" outlineLevel="1" x14ac:dyDescent="0.2">
      <c r="A106" s="12" t="s">
        <v>40</v>
      </c>
      <c r="B106" s="34"/>
      <c r="C106" s="22"/>
      <c r="D106" s="1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45" customFormat="1" ht="33" hidden="1" customHeight="1" outlineLevel="1" x14ac:dyDescent="0.2">
      <c r="A107" s="12" t="s">
        <v>41</v>
      </c>
      <c r="B107" s="34"/>
      <c r="C107" s="22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11" customFormat="1" ht="34.15" hidden="1" customHeight="1" outlineLevel="1" x14ac:dyDescent="0.2">
      <c r="A108" s="10" t="s">
        <v>42</v>
      </c>
      <c r="B108" s="23"/>
      <c r="C108" s="23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11" customFormat="1" ht="30" hidden="1" customHeight="1" x14ac:dyDescent="0.2">
      <c r="A109" s="27" t="s">
        <v>43</v>
      </c>
      <c r="B109" s="20"/>
      <c r="C109" s="23"/>
      <c r="D109" s="13" t="e">
        <f t="shared" si="25"/>
        <v>#DIV/0!</v>
      </c>
      <c r="E109" s="34"/>
      <c r="F109" s="34"/>
      <c r="G109" s="34"/>
      <c r="H109" s="34"/>
      <c r="I109" s="34"/>
      <c r="J109" s="34"/>
      <c r="K109" s="93"/>
      <c r="L109" s="34"/>
      <c r="M109" s="34"/>
      <c r="N109" s="34"/>
      <c r="O109" s="34"/>
      <c r="P109" s="34"/>
      <c r="Q109" s="34"/>
      <c r="R109" s="93"/>
      <c r="S109" s="93"/>
      <c r="T109" s="34"/>
      <c r="U109" s="34"/>
      <c r="V109" s="93"/>
      <c r="W109" s="93"/>
      <c r="X109" s="34"/>
      <c r="Y109" s="34"/>
      <c r="Z109" s="34"/>
      <c r="AA109" s="34"/>
      <c r="AB109" s="34"/>
      <c r="AC109" s="93"/>
      <c r="AD109" s="34"/>
      <c r="AE109" s="93"/>
      <c r="AF109" s="93"/>
      <c r="AG109" s="93"/>
      <c r="AH109" s="34"/>
    </row>
    <row r="110" spans="1:34" s="11" customFormat="1" ht="30" hidden="1" customHeight="1" x14ac:dyDescent="0.2">
      <c r="A110" s="12" t="s">
        <v>131</v>
      </c>
      <c r="B110" s="24" t="e">
        <f>B109/B108</f>
        <v>#DIV/0!</v>
      </c>
      <c r="C110" s="24" t="e">
        <f>C109/C108</f>
        <v>#DIV/0!</v>
      </c>
      <c r="D110" s="13"/>
      <c r="E110" s="24" t="e">
        <f>E109/E108</f>
        <v>#DIV/0!</v>
      </c>
      <c r="F110" s="24" t="e">
        <f>F109/F108</f>
        <v>#DIV/0!</v>
      </c>
      <c r="G110" s="24" t="e">
        <f t="shared" ref="G110:AH110" si="26">G109/G108</f>
        <v>#DIV/0!</v>
      </c>
      <c r="H110" s="24" t="e">
        <f t="shared" si="26"/>
        <v>#DIV/0!</v>
      </c>
      <c r="I110" s="24" t="e">
        <f t="shared" si="26"/>
        <v>#DIV/0!</v>
      </c>
      <c r="J110" s="24" t="e">
        <f t="shared" si="26"/>
        <v>#DIV/0!</v>
      </c>
      <c r="K110" s="24"/>
      <c r="L110" s="24" t="e">
        <f t="shared" si="26"/>
        <v>#DIV/0!</v>
      </c>
      <c r="M110" s="24" t="e">
        <f t="shared" si="26"/>
        <v>#DIV/0!</v>
      </c>
      <c r="N110" s="24" t="e">
        <f t="shared" si="26"/>
        <v>#DIV/0!</v>
      </c>
      <c r="O110" s="24" t="e">
        <f t="shared" si="26"/>
        <v>#DIV/0!</v>
      </c>
      <c r="P110" s="24" t="e">
        <f t="shared" si="26"/>
        <v>#DIV/0!</v>
      </c>
      <c r="Q110" s="24" t="e">
        <f t="shared" si="26"/>
        <v>#DIV/0!</v>
      </c>
      <c r="R110" s="24"/>
      <c r="S110" s="24"/>
      <c r="T110" s="24" t="e">
        <f t="shared" si="26"/>
        <v>#DIV/0!</v>
      </c>
      <c r="U110" s="24" t="e">
        <f t="shared" si="26"/>
        <v>#DIV/0!</v>
      </c>
      <c r="V110" s="24"/>
      <c r="W110" s="24"/>
      <c r="X110" s="24" t="e">
        <f t="shared" si="26"/>
        <v>#DIV/0!</v>
      </c>
      <c r="Y110" s="24" t="e">
        <f t="shared" si="26"/>
        <v>#DIV/0!</v>
      </c>
      <c r="Z110" s="24" t="e">
        <f t="shared" si="26"/>
        <v>#DIV/0!</v>
      </c>
      <c r="AA110" s="24" t="e">
        <f t="shared" si="26"/>
        <v>#DIV/0!</v>
      </c>
      <c r="AB110" s="24" t="e">
        <f t="shared" si="26"/>
        <v>#DIV/0!</v>
      </c>
      <c r="AC110" s="24"/>
      <c r="AD110" s="24" t="e">
        <f t="shared" si="26"/>
        <v>#DIV/0!</v>
      </c>
      <c r="AE110" s="24"/>
      <c r="AF110" s="24"/>
      <c r="AG110" s="24"/>
      <c r="AH110" s="24" t="e">
        <f t="shared" si="26"/>
        <v>#DIV/0!</v>
      </c>
    </row>
    <row r="111" spans="1:34" s="87" customFormat="1" ht="31.9" hidden="1" customHeight="1" x14ac:dyDescent="0.2">
      <c r="A111" s="85" t="s">
        <v>48</v>
      </c>
      <c r="B111" s="88">
        <f>B108-B109</f>
        <v>0</v>
      </c>
      <c r="C111" s="88">
        <f>C108-C109</f>
        <v>0</v>
      </c>
      <c r="D111" s="88"/>
      <c r="E111" s="88">
        <f t="shared" ref="E111:AH111" si="27">E108-E109</f>
        <v>0</v>
      </c>
      <c r="F111" s="88">
        <f t="shared" si="27"/>
        <v>0</v>
      </c>
      <c r="G111" s="88">
        <f t="shared" si="27"/>
        <v>0</v>
      </c>
      <c r="H111" s="88">
        <f t="shared" si="27"/>
        <v>0</v>
      </c>
      <c r="I111" s="88">
        <f t="shared" si="27"/>
        <v>0</v>
      </c>
      <c r="J111" s="88">
        <f t="shared" si="27"/>
        <v>0</v>
      </c>
      <c r="K111" s="88"/>
      <c r="L111" s="88">
        <f t="shared" si="27"/>
        <v>0</v>
      </c>
      <c r="M111" s="88">
        <f t="shared" si="27"/>
        <v>0</v>
      </c>
      <c r="N111" s="88">
        <f t="shared" si="27"/>
        <v>0</v>
      </c>
      <c r="O111" s="88">
        <f t="shared" si="27"/>
        <v>0</v>
      </c>
      <c r="P111" s="88">
        <f t="shared" si="27"/>
        <v>0</v>
      </c>
      <c r="Q111" s="88">
        <f t="shared" si="27"/>
        <v>0</v>
      </c>
      <c r="R111" s="88"/>
      <c r="S111" s="88"/>
      <c r="T111" s="88">
        <f t="shared" si="27"/>
        <v>0</v>
      </c>
      <c r="U111" s="88">
        <f t="shared" si="27"/>
        <v>0</v>
      </c>
      <c r="V111" s="88"/>
      <c r="W111" s="88"/>
      <c r="X111" s="88">
        <f t="shared" si="27"/>
        <v>0</v>
      </c>
      <c r="Y111" s="88">
        <f t="shared" si="27"/>
        <v>0</v>
      </c>
      <c r="Z111" s="88">
        <f t="shared" si="27"/>
        <v>0</v>
      </c>
      <c r="AA111" s="88">
        <f t="shared" si="27"/>
        <v>0</v>
      </c>
      <c r="AB111" s="88">
        <f t="shared" si="27"/>
        <v>0</v>
      </c>
      <c r="AC111" s="88"/>
      <c r="AD111" s="88">
        <f t="shared" si="27"/>
        <v>0</v>
      </c>
      <c r="AE111" s="88"/>
      <c r="AF111" s="88"/>
      <c r="AG111" s="88"/>
      <c r="AH111" s="88">
        <f t="shared" si="27"/>
        <v>0</v>
      </c>
    </row>
    <row r="112" spans="1:34" s="11" customFormat="1" ht="30" hidden="1" customHeight="1" x14ac:dyDescent="0.2">
      <c r="A112" s="10" t="s">
        <v>44</v>
      </c>
      <c r="B112" s="34"/>
      <c r="C112" s="22">
        <f t="shared" ref="C112:C115" si="28">SUM(E112:AH112)</f>
        <v>0</v>
      </c>
      <c r="D112" s="13" t="e">
        <f t="shared" si="25"/>
        <v>#DIV/0!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11" customFormat="1" ht="30" hidden="1" customHeight="1" x14ac:dyDescent="0.2">
      <c r="A113" s="10" t="s">
        <v>45</v>
      </c>
      <c r="B113" s="34"/>
      <c r="C113" s="22">
        <f t="shared" si="28"/>
        <v>0</v>
      </c>
      <c r="D113" s="13" t="e">
        <f t="shared" si="25"/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11" customFormat="1" ht="30" hidden="1" customHeight="1" x14ac:dyDescent="0.2">
      <c r="A114" s="10" t="s">
        <v>46</v>
      </c>
      <c r="B114" s="34"/>
      <c r="C114" s="22">
        <f t="shared" si="28"/>
        <v>0</v>
      </c>
      <c r="D114" s="13" t="e">
        <f t="shared" si="25"/>
        <v>#DIV/0!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11" customFormat="1" ht="30" hidden="1" customHeight="1" x14ac:dyDescent="0.2">
      <c r="A115" s="10" t="s">
        <v>47</v>
      </c>
      <c r="B115" s="34"/>
      <c r="C115" s="22">
        <f t="shared" si="28"/>
        <v>0</v>
      </c>
      <c r="D115" s="13" t="e">
        <f t="shared" si="25"/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s="11" customFormat="1" ht="30" hidden="1" customHeight="1" x14ac:dyDescent="0.2">
      <c r="A116" s="27" t="s">
        <v>49</v>
      </c>
      <c r="B116" s="23"/>
      <c r="C116" s="23">
        <f>SUM(E116:AH116)</f>
        <v>0</v>
      </c>
      <c r="D116" s="13" t="e">
        <f t="shared" si="25"/>
        <v>#DIV/0!</v>
      </c>
      <c r="E116" s="34"/>
      <c r="F116" s="34"/>
      <c r="G116" s="34"/>
      <c r="H116" s="34"/>
      <c r="I116" s="34"/>
      <c r="J116" s="34"/>
      <c r="K116" s="93"/>
      <c r="L116" s="34"/>
      <c r="M116" s="34"/>
      <c r="N116" s="34"/>
      <c r="O116" s="34"/>
      <c r="P116" s="34"/>
      <c r="Q116" s="34"/>
      <c r="R116" s="93"/>
      <c r="S116" s="93"/>
      <c r="T116" s="34"/>
      <c r="U116" s="34"/>
      <c r="V116" s="93"/>
      <c r="W116" s="93"/>
      <c r="X116" s="34"/>
      <c r="Y116" s="34"/>
      <c r="Z116" s="34"/>
      <c r="AA116" s="34"/>
      <c r="AB116" s="34"/>
      <c r="AC116" s="93"/>
      <c r="AD116" s="34"/>
      <c r="AE116" s="93"/>
      <c r="AF116" s="93"/>
      <c r="AG116" s="93"/>
      <c r="AH116" s="34"/>
    </row>
    <row r="117" spans="1:34" s="11" customFormat="1" ht="31.15" hidden="1" customHeight="1" x14ac:dyDescent="0.2">
      <c r="A117" s="12" t="s">
        <v>131</v>
      </c>
      <c r="B117" s="24" t="e">
        <f>B116/B108</f>
        <v>#DIV/0!</v>
      </c>
      <c r="C117" s="24" t="e">
        <f>C116/C108</f>
        <v>#DIV/0!</v>
      </c>
      <c r="D117" s="24"/>
      <c r="E117" s="24" t="e">
        <f t="shared" ref="E117:AH117" si="29">E116/E108</f>
        <v>#DIV/0!</v>
      </c>
      <c r="F117" s="24" t="e">
        <f t="shared" si="29"/>
        <v>#DIV/0!</v>
      </c>
      <c r="G117" s="24" t="e">
        <f t="shared" si="29"/>
        <v>#DIV/0!</v>
      </c>
      <c r="H117" s="24" t="e">
        <f t="shared" si="29"/>
        <v>#DIV/0!</v>
      </c>
      <c r="I117" s="24" t="e">
        <f t="shared" si="29"/>
        <v>#DIV/0!</v>
      </c>
      <c r="J117" s="24" t="e">
        <f t="shared" si="29"/>
        <v>#DIV/0!</v>
      </c>
      <c r="K117" s="24"/>
      <c r="L117" s="24" t="e">
        <f t="shared" si="29"/>
        <v>#DIV/0!</v>
      </c>
      <c r="M117" s="24" t="e">
        <f t="shared" si="29"/>
        <v>#DIV/0!</v>
      </c>
      <c r="N117" s="24" t="e">
        <f t="shared" si="29"/>
        <v>#DIV/0!</v>
      </c>
      <c r="O117" s="24" t="e">
        <f t="shared" si="29"/>
        <v>#DIV/0!</v>
      </c>
      <c r="P117" s="24" t="e">
        <f t="shared" si="29"/>
        <v>#DIV/0!</v>
      </c>
      <c r="Q117" s="24" t="e">
        <f t="shared" si="29"/>
        <v>#DIV/0!</v>
      </c>
      <c r="R117" s="24"/>
      <c r="S117" s="24"/>
      <c r="T117" s="24" t="e">
        <f t="shared" si="29"/>
        <v>#DIV/0!</v>
      </c>
      <c r="U117" s="24" t="e">
        <f t="shared" si="29"/>
        <v>#DIV/0!</v>
      </c>
      <c r="V117" s="24"/>
      <c r="W117" s="24"/>
      <c r="X117" s="24" t="e">
        <f t="shared" si="29"/>
        <v>#DIV/0!</v>
      </c>
      <c r="Y117" s="24" t="e">
        <f t="shared" si="29"/>
        <v>#DIV/0!</v>
      </c>
      <c r="Z117" s="24" t="e">
        <f t="shared" si="29"/>
        <v>#DIV/0!</v>
      </c>
      <c r="AA117" s="24" t="e">
        <f t="shared" si="29"/>
        <v>#DIV/0!</v>
      </c>
      <c r="AB117" s="24" t="e">
        <f t="shared" si="29"/>
        <v>#DIV/0!</v>
      </c>
      <c r="AC117" s="24"/>
      <c r="AD117" s="24" t="e">
        <f t="shared" si="29"/>
        <v>#DIV/0!</v>
      </c>
      <c r="AE117" s="24"/>
      <c r="AF117" s="24"/>
      <c r="AG117" s="24"/>
      <c r="AH117" s="24" t="e">
        <f t="shared" si="29"/>
        <v>#DIV/0!</v>
      </c>
    </row>
    <row r="118" spans="1:34" s="11" customFormat="1" ht="30" hidden="1" customHeight="1" x14ac:dyDescent="0.2">
      <c r="A118" s="10" t="s">
        <v>44</v>
      </c>
      <c r="B118" s="34"/>
      <c r="C118" s="22">
        <f t="shared" ref="C118:C128" si="30">SUM(E118:AH118)</f>
        <v>0</v>
      </c>
      <c r="D118" s="13" t="e">
        <f t="shared" si="25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x14ac:dyDescent="0.2">
      <c r="A119" s="10" t="s">
        <v>45</v>
      </c>
      <c r="B119" s="34"/>
      <c r="C119" s="22">
        <f t="shared" si="30"/>
        <v>0</v>
      </c>
      <c r="D119" s="13" t="e">
        <f t="shared" si="25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11" customFormat="1" ht="30" hidden="1" customHeight="1" x14ac:dyDescent="0.2">
      <c r="A120" s="10" t="s">
        <v>46</v>
      </c>
      <c r="B120" s="34"/>
      <c r="C120" s="22">
        <f t="shared" si="30"/>
        <v>0</v>
      </c>
      <c r="D120" s="13" t="e">
        <f t="shared" si="25"/>
        <v>#DIV/0!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11" customFormat="1" ht="30" hidden="1" customHeight="1" x14ac:dyDescent="0.2">
      <c r="A121" s="10" t="s">
        <v>47</v>
      </c>
      <c r="B121" s="34"/>
      <c r="C121" s="22">
        <f t="shared" si="30"/>
        <v>0</v>
      </c>
      <c r="D121" s="13" t="e">
        <f t="shared" si="25"/>
        <v>#DIV/0!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75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s="45" customFormat="1" ht="48" hidden="1" customHeight="1" x14ac:dyDescent="0.2">
      <c r="A122" s="12" t="s">
        <v>139</v>
      </c>
      <c r="B122" s="34"/>
      <c r="C122" s="22">
        <v>595200</v>
      </c>
      <c r="D122" s="14" t="e">
        <f t="shared" si="25"/>
        <v>#DIV/0!</v>
      </c>
      <c r="E122" s="34"/>
      <c r="F122" s="34"/>
      <c r="G122" s="34"/>
      <c r="H122" s="34"/>
      <c r="I122" s="34"/>
      <c r="J122" s="34"/>
      <c r="K122" s="93"/>
      <c r="L122" s="34"/>
      <c r="M122" s="34"/>
      <c r="N122" s="34"/>
      <c r="O122" s="34"/>
      <c r="P122" s="34"/>
      <c r="Q122" s="34"/>
      <c r="R122" s="93"/>
      <c r="S122" s="93"/>
      <c r="T122" s="34"/>
      <c r="U122" s="34"/>
      <c r="V122" s="93"/>
      <c r="W122" s="93"/>
      <c r="X122" s="34"/>
      <c r="Y122" s="34"/>
      <c r="Z122" s="34"/>
      <c r="AA122" s="34"/>
      <c r="AB122" s="34"/>
      <c r="AC122" s="93"/>
      <c r="AD122" s="34"/>
      <c r="AE122" s="93"/>
      <c r="AF122" s="93"/>
      <c r="AG122" s="93"/>
      <c r="AH122" s="34"/>
    </row>
    <row r="123" spans="1:34" s="11" customFormat="1" ht="30" hidden="1" customHeight="1" x14ac:dyDescent="0.2">
      <c r="A123" s="27" t="s">
        <v>140</v>
      </c>
      <c r="B123" s="23"/>
      <c r="C123" s="23">
        <f t="shared" si="30"/>
        <v>0</v>
      </c>
      <c r="D123" s="13" t="e">
        <f t="shared" si="25"/>
        <v>#DIV/0!</v>
      </c>
      <c r="E123" s="34"/>
      <c r="F123" s="34"/>
      <c r="G123" s="34"/>
      <c r="H123" s="34"/>
      <c r="I123" s="34"/>
      <c r="J123" s="34"/>
      <c r="K123" s="93"/>
      <c r="L123" s="34"/>
      <c r="M123" s="34"/>
      <c r="N123" s="34"/>
      <c r="O123" s="34"/>
      <c r="P123" s="34"/>
      <c r="Q123" s="34"/>
      <c r="R123" s="93"/>
      <c r="S123" s="93"/>
      <c r="T123" s="34"/>
      <c r="U123" s="34"/>
      <c r="V123" s="93"/>
      <c r="W123" s="93"/>
      <c r="X123" s="34"/>
      <c r="Y123" s="34"/>
      <c r="Z123" s="34"/>
      <c r="AA123" s="34"/>
      <c r="AB123" s="34"/>
      <c r="AC123" s="93"/>
      <c r="AD123" s="34"/>
      <c r="AE123" s="93"/>
      <c r="AF123" s="93"/>
      <c r="AG123" s="93"/>
      <c r="AH123" s="34"/>
    </row>
    <row r="124" spans="1:34" s="11" customFormat="1" ht="27" hidden="1" customHeight="1" x14ac:dyDescent="0.2">
      <c r="A124" s="12" t="s">
        <v>5</v>
      </c>
      <c r="B124" s="25" t="e">
        <f>B123/B122</f>
        <v>#DIV/0!</v>
      </c>
      <c r="C124" s="25">
        <f>C123/C122</f>
        <v>0</v>
      </c>
      <c r="D124" s="8"/>
      <c r="E124" s="25" t="e">
        <f t="shared" ref="E124:AH124" si="31">E123/E122</f>
        <v>#DIV/0!</v>
      </c>
      <c r="F124" s="25" t="e">
        <f t="shared" si="31"/>
        <v>#DIV/0!</v>
      </c>
      <c r="G124" s="25" t="e">
        <f t="shared" si="31"/>
        <v>#DIV/0!</v>
      </c>
      <c r="H124" s="25" t="e">
        <f t="shared" si="31"/>
        <v>#DIV/0!</v>
      </c>
      <c r="I124" s="25" t="e">
        <f t="shared" si="31"/>
        <v>#DIV/0!</v>
      </c>
      <c r="J124" s="25" t="e">
        <f t="shared" si="31"/>
        <v>#DIV/0!</v>
      </c>
      <c r="K124" s="92"/>
      <c r="L124" s="25" t="e">
        <f t="shared" si="31"/>
        <v>#DIV/0!</v>
      </c>
      <c r="M124" s="25" t="e">
        <f t="shared" si="31"/>
        <v>#DIV/0!</v>
      </c>
      <c r="N124" s="25" t="e">
        <f t="shared" si="31"/>
        <v>#DIV/0!</v>
      </c>
      <c r="O124" s="25" t="e">
        <f t="shared" si="31"/>
        <v>#DIV/0!</v>
      </c>
      <c r="P124" s="25" t="e">
        <f t="shared" si="31"/>
        <v>#DIV/0!</v>
      </c>
      <c r="Q124" s="25" t="e">
        <f t="shared" si="31"/>
        <v>#DIV/0!</v>
      </c>
      <c r="R124" s="92"/>
      <c r="S124" s="92"/>
      <c r="T124" s="25" t="e">
        <f t="shared" si="31"/>
        <v>#DIV/0!</v>
      </c>
      <c r="U124" s="25" t="e">
        <f t="shared" si="31"/>
        <v>#DIV/0!</v>
      </c>
      <c r="V124" s="92"/>
      <c r="W124" s="92"/>
      <c r="X124" s="25" t="e">
        <f t="shared" si="31"/>
        <v>#DIV/0!</v>
      </c>
      <c r="Y124" s="25" t="e">
        <f t="shared" si="31"/>
        <v>#DIV/0!</v>
      </c>
      <c r="Z124" s="25" t="e">
        <f t="shared" si="31"/>
        <v>#DIV/0!</v>
      </c>
      <c r="AA124" s="25" t="e">
        <f t="shared" si="31"/>
        <v>#DIV/0!</v>
      </c>
      <c r="AB124" s="25" t="e">
        <f t="shared" si="31"/>
        <v>#DIV/0!</v>
      </c>
      <c r="AC124" s="92"/>
      <c r="AD124" s="25" t="e">
        <f t="shared" si="31"/>
        <v>#DIV/0!</v>
      </c>
      <c r="AE124" s="92"/>
      <c r="AF124" s="92"/>
      <c r="AG124" s="92"/>
      <c r="AH124" s="25" t="e">
        <f t="shared" si="31"/>
        <v>#DIV/0!</v>
      </c>
    </row>
    <row r="125" spans="1:34" s="11" customFormat="1" ht="30" hidden="1" customHeight="1" x14ac:dyDescent="0.2">
      <c r="A125" s="10" t="s">
        <v>44</v>
      </c>
      <c r="B125" s="22"/>
      <c r="C125" s="22">
        <f t="shared" si="30"/>
        <v>0</v>
      </c>
      <c r="D125" s="13" t="e">
        <f t="shared" si="25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11" customFormat="1" ht="30" hidden="1" customHeight="1" x14ac:dyDescent="0.2">
      <c r="A126" s="10" t="s">
        <v>45</v>
      </c>
      <c r="B126" s="22"/>
      <c r="C126" s="22">
        <f t="shared" si="30"/>
        <v>0</v>
      </c>
      <c r="D126" s="13" t="e">
        <f t="shared" si="25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1.15" hidden="1" customHeight="1" x14ac:dyDescent="0.2">
      <c r="A127" s="10" t="s">
        <v>46</v>
      </c>
      <c r="B127" s="22"/>
      <c r="C127" s="22">
        <f t="shared" si="30"/>
        <v>0</v>
      </c>
      <c r="D127" s="13" t="e">
        <f t="shared" si="25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11" customFormat="1" ht="31.15" hidden="1" customHeight="1" x14ac:dyDescent="0.2">
      <c r="A128" s="10" t="s">
        <v>47</v>
      </c>
      <c r="B128" s="34"/>
      <c r="C128" s="22">
        <f t="shared" si="30"/>
        <v>0</v>
      </c>
      <c r="D128" s="13" t="e">
        <f t="shared" si="25"/>
        <v>#DIV/0!</v>
      </c>
      <c r="E128" s="21"/>
      <c r="F128" s="21"/>
      <c r="G128" s="46"/>
      <c r="H128" s="46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75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5" s="11" customFormat="1" ht="31.15" hidden="1" customHeight="1" x14ac:dyDescent="0.2">
      <c r="A129" s="27" t="s">
        <v>50</v>
      </c>
      <c r="B129" s="48" t="e">
        <f>B123/B116*10</f>
        <v>#DIV/0!</v>
      </c>
      <c r="C129" s="48" t="e">
        <f>C123/C116*10</f>
        <v>#DIV/0!</v>
      </c>
      <c r="D129" s="13" t="e">
        <f t="shared" si="25"/>
        <v>#DIV/0!</v>
      </c>
      <c r="E129" s="49" t="e">
        <f t="shared" ref="E129:AH129" si="32">E123/E116*10</f>
        <v>#DIV/0!</v>
      </c>
      <c r="F129" s="49" t="e">
        <f t="shared" si="32"/>
        <v>#DIV/0!</v>
      </c>
      <c r="G129" s="49" t="e">
        <f t="shared" si="32"/>
        <v>#DIV/0!</v>
      </c>
      <c r="H129" s="49" t="e">
        <f t="shared" si="32"/>
        <v>#DIV/0!</v>
      </c>
      <c r="I129" s="49" t="e">
        <f t="shared" si="32"/>
        <v>#DIV/0!</v>
      </c>
      <c r="J129" s="49" t="e">
        <f t="shared" si="32"/>
        <v>#DIV/0!</v>
      </c>
      <c r="K129" s="49"/>
      <c r="L129" s="49" t="e">
        <f t="shared" si="32"/>
        <v>#DIV/0!</v>
      </c>
      <c r="M129" s="49" t="e">
        <f t="shared" si="32"/>
        <v>#DIV/0!</v>
      </c>
      <c r="N129" s="49" t="e">
        <f t="shared" si="32"/>
        <v>#DIV/0!</v>
      </c>
      <c r="O129" s="49" t="e">
        <f t="shared" si="32"/>
        <v>#DIV/0!</v>
      </c>
      <c r="P129" s="49" t="e">
        <f t="shared" si="32"/>
        <v>#DIV/0!</v>
      </c>
      <c r="Q129" s="49" t="e">
        <f t="shared" si="32"/>
        <v>#DIV/0!</v>
      </c>
      <c r="R129" s="49"/>
      <c r="S129" s="49"/>
      <c r="T129" s="49" t="e">
        <f t="shared" si="32"/>
        <v>#DIV/0!</v>
      </c>
      <c r="U129" s="49" t="e">
        <f t="shared" si="32"/>
        <v>#DIV/0!</v>
      </c>
      <c r="V129" s="49"/>
      <c r="W129" s="49"/>
      <c r="X129" s="49" t="e">
        <f t="shared" si="32"/>
        <v>#DIV/0!</v>
      </c>
      <c r="Y129" s="49" t="e">
        <f t="shared" si="32"/>
        <v>#DIV/0!</v>
      </c>
      <c r="Z129" s="49" t="e">
        <f t="shared" si="32"/>
        <v>#DIV/0!</v>
      </c>
      <c r="AA129" s="49" t="e">
        <f t="shared" si="32"/>
        <v>#DIV/0!</v>
      </c>
      <c r="AB129" s="49" t="e">
        <f t="shared" si="32"/>
        <v>#DIV/0!</v>
      </c>
      <c r="AC129" s="49"/>
      <c r="AD129" s="49" t="e">
        <f t="shared" si="32"/>
        <v>#DIV/0!</v>
      </c>
      <c r="AE129" s="49"/>
      <c r="AF129" s="49"/>
      <c r="AG129" s="49"/>
      <c r="AH129" s="49" t="e">
        <f t="shared" si="32"/>
        <v>#DIV/0!</v>
      </c>
    </row>
    <row r="130" spans="1:35" s="11" customFormat="1" ht="30" hidden="1" customHeight="1" x14ac:dyDescent="0.2">
      <c r="A130" s="10" t="s">
        <v>44</v>
      </c>
      <c r="B130" s="49" t="e">
        <f t="shared" ref="B130:E133" si="33">B125/B118*10</f>
        <v>#DIV/0!</v>
      </c>
      <c r="C130" s="49" t="e">
        <f t="shared" si="33"/>
        <v>#DIV/0!</v>
      </c>
      <c r="D130" s="13" t="e">
        <f t="shared" si="25"/>
        <v>#DIV/0!</v>
      </c>
      <c r="E130" s="49" t="e">
        <f t="shared" ref="E130:AH130" si="34">E125/E118*10</f>
        <v>#DIV/0!</v>
      </c>
      <c r="F130" s="49" t="e">
        <f t="shared" si="34"/>
        <v>#DIV/0!</v>
      </c>
      <c r="G130" s="49" t="e">
        <f t="shared" si="34"/>
        <v>#DIV/0!</v>
      </c>
      <c r="H130" s="49" t="e">
        <f t="shared" si="34"/>
        <v>#DIV/0!</v>
      </c>
      <c r="I130" s="49" t="e">
        <f t="shared" si="34"/>
        <v>#DIV/0!</v>
      </c>
      <c r="J130" s="49" t="e">
        <f t="shared" si="34"/>
        <v>#DIV/0!</v>
      </c>
      <c r="K130" s="49"/>
      <c r="L130" s="49" t="e">
        <f t="shared" si="34"/>
        <v>#DIV/0!</v>
      </c>
      <c r="M130" s="49" t="e">
        <f t="shared" si="34"/>
        <v>#DIV/0!</v>
      </c>
      <c r="N130" s="49" t="e">
        <f t="shared" si="34"/>
        <v>#DIV/0!</v>
      </c>
      <c r="O130" s="49" t="e">
        <f t="shared" si="34"/>
        <v>#DIV/0!</v>
      </c>
      <c r="P130" s="49" t="e">
        <f t="shared" si="34"/>
        <v>#DIV/0!</v>
      </c>
      <c r="Q130" s="49" t="e">
        <f t="shared" si="34"/>
        <v>#DIV/0!</v>
      </c>
      <c r="R130" s="49"/>
      <c r="S130" s="49"/>
      <c r="T130" s="49" t="e">
        <f t="shared" si="34"/>
        <v>#DIV/0!</v>
      </c>
      <c r="U130" s="49" t="e">
        <f t="shared" si="34"/>
        <v>#DIV/0!</v>
      </c>
      <c r="V130" s="49"/>
      <c r="W130" s="49"/>
      <c r="X130" s="49" t="e">
        <f t="shared" si="34"/>
        <v>#DIV/0!</v>
      </c>
      <c r="Y130" s="49" t="e">
        <f t="shared" si="34"/>
        <v>#DIV/0!</v>
      </c>
      <c r="Z130" s="49" t="e">
        <f t="shared" si="34"/>
        <v>#DIV/0!</v>
      </c>
      <c r="AA130" s="49" t="e">
        <f t="shared" si="34"/>
        <v>#DIV/0!</v>
      </c>
      <c r="AB130" s="49" t="e">
        <f t="shared" si="34"/>
        <v>#DIV/0!</v>
      </c>
      <c r="AC130" s="49"/>
      <c r="AD130" s="49" t="e">
        <f t="shared" si="34"/>
        <v>#DIV/0!</v>
      </c>
      <c r="AE130" s="49"/>
      <c r="AF130" s="49"/>
      <c r="AG130" s="49"/>
      <c r="AH130" s="49" t="e">
        <f t="shared" si="34"/>
        <v>#DIV/0!</v>
      </c>
    </row>
    <row r="131" spans="1:35" s="11" customFormat="1" ht="30" hidden="1" customHeight="1" x14ac:dyDescent="0.2">
      <c r="A131" s="10" t="s">
        <v>45</v>
      </c>
      <c r="B131" s="49" t="e">
        <f t="shared" si="33"/>
        <v>#DIV/0!</v>
      </c>
      <c r="C131" s="49" t="e">
        <f t="shared" si="33"/>
        <v>#DIV/0!</v>
      </c>
      <c r="D131" s="13" t="e">
        <f t="shared" si="25"/>
        <v>#DIV/0!</v>
      </c>
      <c r="E131" s="49"/>
      <c r="F131" s="49" t="e">
        <f t="shared" ref="F131:N132" si="35">F126/F119*10</f>
        <v>#DIV/0!</v>
      </c>
      <c r="G131" s="49" t="e">
        <f t="shared" si="35"/>
        <v>#DIV/0!</v>
      </c>
      <c r="H131" s="49" t="e">
        <f t="shared" si="35"/>
        <v>#DIV/0!</v>
      </c>
      <c r="I131" s="49" t="e">
        <f t="shared" si="35"/>
        <v>#DIV/0!</v>
      </c>
      <c r="J131" s="49" t="e">
        <f t="shared" si="35"/>
        <v>#DIV/0!</v>
      </c>
      <c r="K131" s="49"/>
      <c r="L131" s="49" t="e">
        <f t="shared" si="35"/>
        <v>#DIV/0!</v>
      </c>
      <c r="M131" s="49" t="e">
        <f t="shared" si="35"/>
        <v>#DIV/0!</v>
      </c>
      <c r="N131" s="49" t="e">
        <f t="shared" si="35"/>
        <v>#DIV/0!</v>
      </c>
      <c r="O131" s="49"/>
      <c r="P131" s="49" t="e">
        <f>P126/P119*10</f>
        <v>#DIV/0!</v>
      </c>
      <c r="Q131" s="49" t="e">
        <f>Q126/Q119*10</f>
        <v>#DIV/0!</v>
      </c>
      <c r="R131" s="49"/>
      <c r="S131" s="49"/>
      <c r="T131" s="49"/>
      <c r="U131" s="49" t="e">
        <f t="shared" ref="U131:Z132" si="36">U126/U119*10</f>
        <v>#DIV/0!</v>
      </c>
      <c r="V131" s="49"/>
      <c r="W131" s="49"/>
      <c r="X131" s="49" t="e">
        <f t="shared" si="36"/>
        <v>#DIV/0!</v>
      </c>
      <c r="Y131" s="49" t="e">
        <f t="shared" si="36"/>
        <v>#DIV/0!</v>
      </c>
      <c r="Z131" s="49" t="e">
        <f t="shared" si="36"/>
        <v>#DIV/0!</v>
      </c>
      <c r="AA131" s="49"/>
      <c r="AB131" s="49"/>
      <c r="AC131" s="49"/>
      <c r="AD131" s="49" t="e">
        <f>AD126/AD119*10</f>
        <v>#DIV/0!</v>
      </c>
      <c r="AE131" s="49"/>
      <c r="AF131" s="49"/>
      <c r="AG131" s="49"/>
      <c r="AH131" s="49" t="e">
        <f>AH126/AH119*10</f>
        <v>#DIV/0!</v>
      </c>
    </row>
    <row r="132" spans="1:35" s="11" customFormat="1" ht="30" hidden="1" customHeight="1" x14ac:dyDescent="0.2">
      <c r="A132" s="10" t="s">
        <v>46</v>
      </c>
      <c r="B132" s="49" t="e">
        <f t="shared" si="33"/>
        <v>#DIV/0!</v>
      </c>
      <c r="C132" s="49" t="e">
        <f t="shared" si="33"/>
        <v>#DIV/0!</v>
      </c>
      <c r="D132" s="13" t="e">
        <f t="shared" si="25"/>
        <v>#DIV/0!</v>
      </c>
      <c r="E132" s="49" t="e">
        <f>E127/E120*10</f>
        <v>#DIV/0!</v>
      </c>
      <c r="F132" s="49" t="e">
        <f t="shared" si="35"/>
        <v>#DIV/0!</v>
      </c>
      <c r="G132" s="49" t="e">
        <f t="shared" si="35"/>
        <v>#DIV/0!</v>
      </c>
      <c r="H132" s="49" t="e">
        <f t="shared" si="35"/>
        <v>#DIV/0!</v>
      </c>
      <c r="I132" s="49" t="e">
        <f t="shared" si="35"/>
        <v>#DIV/0!</v>
      </c>
      <c r="J132" s="49" t="e">
        <f t="shared" si="35"/>
        <v>#DIV/0!</v>
      </c>
      <c r="K132" s="49"/>
      <c r="L132" s="49" t="e">
        <f t="shared" si="35"/>
        <v>#DIV/0!</v>
      </c>
      <c r="M132" s="49" t="e">
        <f t="shared" si="35"/>
        <v>#DIV/0!</v>
      </c>
      <c r="N132" s="49" t="e">
        <f t="shared" si="35"/>
        <v>#DIV/0!</v>
      </c>
      <c r="O132" s="49" t="e">
        <f>O127/O120*10</f>
        <v>#DIV/0!</v>
      </c>
      <c r="P132" s="49" t="e">
        <f>P127/P120*10</f>
        <v>#DIV/0!</v>
      </c>
      <c r="Q132" s="49" t="e">
        <f>Q127/Q120*10</f>
        <v>#DIV/0!</v>
      </c>
      <c r="R132" s="49"/>
      <c r="S132" s="49"/>
      <c r="T132" s="49" t="e">
        <f>T127/T120*10</f>
        <v>#DIV/0!</v>
      </c>
      <c r="U132" s="49" t="e">
        <f t="shared" si="36"/>
        <v>#DIV/0!</v>
      </c>
      <c r="V132" s="49"/>
      <c r="W132" s="49"/>
      <c r="X132" s="49" t="e">
        <f t="shared" si="36"/>
        <v>#DIV/0!</v>
      </c>
      <c r="Y132" s="49" t="e">
        <f t="shared" si="36"/>
        <v>#DIV/0!</v>
      </c>
      <c r="Z132" s="49" t="e">
        <f t="shared" si="36"/>
        <v>#DIV/0!</v>
      </c>
      <c r="AA132" s="49" t="e">
        <f>AA127/AA120*10</f>
        <v>#DIV/0!</v>
      </c>
      <c r="AB132" s="49" t="e">
        <f>AB127/AB120*10</f>
        <v>#DIV/0!</v>
      </c>
      <c r="AC132" s="49"/>
      <c r="AD132" s="49" t="e">
        <f>AD127/AD120*10</f>
        <v>#DIV/0!</v>
      </c>
      <c r="AE132" s="49"/>
      <c r="AF132" s="49"/>
      <c r="AG132" s="49"/>
      <c r="AH132" s="49" t="e">
        <f>AH127/AH120*10</f>
        <v>#DIV/0!</v>
      </c>
    </row>
    <row r="133" spans="1:35" s="11" customFormat="1" ht="30" hidden="1" customHeight="1" x14ac:dyDescent="0.2">
      <c r="A133" s="10" t="s">
        <v>47</v>
      </c>
      <c r="B133" s="49" t="e">
        <f t="shared" si="33"/>
        <v>#DIV/0!</v>
      </c>
      <c r="C133" s="49" t="e">
        <f t="shared" si="33"/>
        <v>#DIV/0!</v>
      </c>
      <c r="D133" s="13" t="e">
        <f t="shared" si="25"/>
        <v>#DIV/0!</v>
      </c>
      <c r="E133" s="49" t="e">
        <f t="shared" si="33"/>
        <v>#DIV/0!</v>
      </c>
      <c r="F133" s="49"/>
      <c r="G133" s="49">
        <v>10</v>
      </c>
      <c r="H133" s="49"/>
      <c r="I133" s="49" t="e">
        <f>I128/I121*10</f>
        <v>#DIV/0!</v>
      </c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 t="e">
        <f>T128/T121*10</f>
        <v>#DIV/0!</v>
      </c>
      <c r="U133" s="49" t="e">
        <f>U128/U121*10</f>
        <v>#DIV/0!</v>
      </c>
      <c r="V133" s="49"/>
      <c r="W133" s="49"/>
      <c r="X133" s="49"/>
      <c r="Y133" s="49"/>
      <c r="Z133" s="49" t="e">
        <f>Z128/Z121*10</f>
        <v>#DIV/0!</v>
      </c>
      <c r="AA133" s="49"/>
      <c r="AB133" s="49" t="e">
        <f>AB128/AB121*10</f>
        <v>#DIV/0!</v>
      </c>
      <c r="AC133" s="49"/>
      <c r="AD133" s="49"/>
      <c r="AE133" s="49"/>
      <c r="AF133" s="49"/>
      <c r="AG133" s="49"/>
      <c r="AH133" s="49"/>
    </row>
    <row r="134" spans="1:35" s="11" customFormat="1" ht="30" hidden="1" customHeight="1" outlineLevel="1" x14ac:dyDescent="0.2">
      <c r="A134" s="50" t="s">
        <v>110</v>
      </c>
      <c r="B134" s="20"/>
      <c r="C134" s="22">
        <f>SUM(E134:AH134)</f>
        <v>0</v>
      </c>
      <c r="D134" s="13"/>
      <c r="E134" s="33"/>
      <c r="F134" s="32"/>
      <c r="G134" s="53"/>
      <c r="H134" s="32"/>
      <c r="I134" s="32"/>
      <c r="J134" s="32"/>
      <c r="K134" s="32"/>
      <c r="L134" s="32"/>
      <c r="M134" s="49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49"/>
      <c r="Y134" s="22"/>
      <c r="Z134" s="89"/>
      <c r="AA134" s="89"/>
      <c r="AB134" s="89"/>
      <c r="AC134" s="89"/>
      <c r="AD134" s="22"/>
      <c r="AE134" s="22"/>
      <c r="AF134" s="22"/>
      <c r="AG134" s="22"/>
      <c r="AH134" s="32"/>
    </row>
    <row r="135" spans="1:35" s="11" customFormat="1" ht="30" hidden="1" customHeight="1" x14ac:dyDescent="0.2">
      <c r="A135" s="27" t="s">
        <v>111</v>
      </c>
      <c r="B135" s="20"/>
      <c r="C135" s="22">
        <f>SUM(E135:AH135)</f>
        <v>0</v>
      </c>
      <c r="D135" s="13"/>
      <c r="E135" s="33"/>
      <c r="F135" s="32"/>
      <c r="G135" s="32"/>
      <c r="H135" s="32"/>
      <c r="I135" s="32"/>
      <c r="J135" s="32"/>
      <c r="K135" s="32"/>
      <c r="L135" s="32"/>
      <c r="M135" s="49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49"/>
      <c r="Y135" s="22"/>
      <c r="Z135" s="89"/>
      <c r="AA135" s="89"/>
      <c r="AB135" s="89"/>
      <c r="AC135" s="89"/>
      <c r="AD135" s="22"/>
      <c r="AE135" s="22"/>
      <c r="AF135" s="22"/>
      <c r="AG135" s="22"/>
      <c r="AH135" s="32"/>
    </row>
    <row r="136" spans="1:35" s="11" customFormat="1" ht="30" hidden="1" customHeight="1" x14ac:dyDescent="0.2">
      <c r="A136" s="27" t="s">
        <v>50</v>
      </c>
      <c r="B136" s="55"/>
      <c r="C136" s="55" t="e">
        <f>C135/C134*10</f>
        <v>#DIV/0!</v>
      </c>
      <c r="D136" s="53"/>
      <c r="E136" s="53"/>
      <c r="F136" s="53"/>
      <c r="G136" s="53"/>
      <c r="H136" s="53" t="e">
        <f>H135/H134*10</f>
        <v>#DIV/0!</v>
      </c>
      <c r="I136" s="53"/>
      <c r="J136" s="53"/>
      <c r="K136" s="53"/>
      <c r="L136" s="53"/>
      <c r="M136" s="53"/>
      <c r="N136" s="53" t="e">
        <f>N135/N134*10</f>
        <v>#DIV/0!</v>
      </c>
      <c r="O136" s="53"/>
      <c r="P136" s="53"/>
      <c r="Q136" s="53" t="e">
        <f>Q135/Q134*10</f>
        <v>#DIV/0!</v>
      </c>
      <c r="R136" s="53"/>
      <c r="S136" s="53"/>
      <c r="T136" s="53"/>
      <c r="U136" s="49" t="e">
        <f>U135/U134*10</f>
        <v>#DIV/0!</v>
      </c>
      <c r="V136" s="49"/>
      <c r="W136" s="49"/>
      <c r="X136" s="49"/>
      <c r="Y136" s="49" t="e">
        <f>Y135/Y134*10</f>
        <v>#DIV/0!</v>
      </c>
      <c r="Z136" s="53"/>
      <c r="AA136" s="53"/>
      <c r="AB136" s="53"/>
      <c r="AC136" s="53"/>
      <c r="AD136" s="49" t="e">
        <f>AD135/AD134*10</f>
        <v>#DIV/0!</v>
      </c>
      <c r="AE136" s="49"/>
      <c r="AF136" s="49"/>
      <c r="AG136" s="49"/>
      <c r="AH136" s="33"/>
    </row>
    <row r="137" spans="1:35" s="11" customFormat="1" ht="30" hidden="1" customHeight="1" x14ac:dyDescent="0.2">
      <c r="A137" s="50" t="s">
        <v>51</v>
      </c>
      <c r="B137" s="51"/>
      <c r="C137" s="51">
        <f>SUM(E137:AH137)</f>
        <v>0</v>
      </c>
      <c r="D137" s="13" t="e">
        <f t="shared" si="25"/>
        <v>#DIV/0!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</row>
    <row r="138" spans="1:35" s="11" customFormat="1" ht="30" hidden="1" customHeight="1" x14ac:dyDescent="0.2">
      <c r="A138" s="27" t="s">
        <v>52</v>
      </c>
      <c r="B138" s="23"/>
      <c r="C138" s="23">
        <f>SUM(E138:AH138)</f>
        <v>0</v>
      </c>
      <c r="D138" s="13" t="e">
        <f t="shared" si="25"/>
        <v>#DIV/0!</v>
      </c>
      <c r="E138" s="21"/>
      <c r="F138" s="21"/>
      <c r="G138" s="21"/>
      <c r="H138" s="21"/>
      <c r="I138" s="21"/>
      <c r="J138" s="21"/>
      <c r="K138" s="21"/>
      <c r="L138" s="22"/>
      <c r="M138" s="22"/>
      <c r="N138" s="22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5" s="11" customFormat="1" ht="30" hidden="1" customHeight="1" x14ac:dyDescent="0.2">
      <c r="A139" s="27" t="s">
        <v>53</v>
      </c>
      <c r="B139" s="49"/>
      <c r="C139" s="49" t="e">
        <f>C137/C138</f>
        <v>#DIV/0!</v>
      </c>
      <c r="D139" s="13" t="e">
        <f t="shared" si="25"/>
        <v>#DIV/0!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5" s="11" customFormat="1" ht="30" hidden="1" customHeight="1" x14ac:dyDescent="0.2">
      <c r="A140" s="10" t="s">
        <v>54</v>
      </c>
      <c r="B140" s="23"/>
      <c r="C140" s="23"/>
      <c r="D140" s="13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</row>
    <row r="141" spans="1:35" s="11" customFormat="1" ht="27" hidden="1" customHeight="1" x14ac:dyDescent="0.2">
      <c r="A141" s="12" t="s">
        <v>55</v>
      </c>
      <c r="B141" s="20"/>
      <c r="C141" s="23">
        <f>SUM(E141:AH141)</f>
        <v>0</v>
      </c>
      <c r="D141" s="13"/>
      <c r="E141" s="46"/>
      <c r="F141" s="46"/>
      <c r="G141" s="46"/>
      <c r="H141" s="46"/>
      <c r="I141" s="46"/>
      <c r="J141" s="46"/>
      <c r="K141" s="46"/>
      <c r="L141" s="46"/>
      <c r="M141" s="22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9"/>
      <c r="Z141" s="46"/>
      <c r="AA141" s="46"/>
      <c r="AB141" s="46"/>
      <c r="AC141" s="46"/>
      <c r="AD141" s="46"/>
      <c r="AE141" s="46"/>
      <c r="AF141" s="46"/>
      <c r="AG141" s="46"/>
      <c r="AH141" s="46"/>
    </row>
    <row r="142" spans="1:35" s="11" customFormat="1" ht="31.9" hidden="1" customHeight="1" outlineLevel="1" x14ac:dyDescent="0.2">
      <c r="A142" s="12" t="s">
        <v>56</v>
      </c>
      <c r="B142" s="23"/>
      <c r="C142" s="23"/>
      <c r="D142" s="13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69"/>
    </row>
    <row r="143" spans="1:35" s="11" customFormat="1" ht="30" hidden="1" customHeight="1" outlineLevel="1" x14ac:dyDescent="0.2">
      <c r="A143" s="50" t="s">
        <v>57</v>
      </c>
      <c r="B143" s="20"/>
      <c r="C143" s="23">
        <f>SUM(E143:AH143)</f>
        <v>0</v>
      </c>
      <c r="D143" s="13" t="e">
        <f t="shared" ref="D143:D183" si="37">C143/B143</f>
        <v>#DIV/0!</v>
      </c>
      <c r="E143" s="34"/>
      <c r="F143" s="34"/>
      <c r="G143" s="34"/>
      <c r="H143" s="34"/>
      <c r="I143" s="34"/>
      <c r="J143" s="34"/>
      <c r="K143" s="93"/>
      <c r="L143" s="34"/>
      <c r="M143" s="34"/>
      <c r="N143" s="34"/>
      <c r="O143" s="34"/>
      <c r="P143" s="34"/>
      <c r="Q143" s="34"/>
      <c r="R143" s="93"/>
      <c r="S143" s="93"/>
      <c r="T143" s="34"/>
      <c r="U143" s="34"/>
      <c r="V143" s="93"/>
      <c r="W143" s="93"/>
      <c r="X143" s="34"/>
      <c r="Y143" s="34"/>
      <c r="Z143" s="34"/>
      <c r="AA143" s="34"/>
      <c r="AB143" s="34"/>
      <c r="AC143" s="93"/>
      <c r="AD143" s="34"/>
      <c r="AE143" s="93"/>
      <c r="AF143" s="93"/>
      <c r="AG143" s="93"/>
      <c r="AH143" s="34"/>
    </row>
    <row r="144" spans="1:35" s="11" customFormat="1" ht="19.149999999999999" hidden="1" customHeight="1" x14ac:dyDescent="0.2">
      <c r="A144" s="12" t="s">
        <v>135</v>
      </c>
      <c r="B144" s="28" t="e">
        <f>B143/B142</f>
        <v>#DIV/0!</v>
      </c>
      <c r="C144" s="28" t="e">
        <f>C143/C142</f>
        <v>#DIV/0!</v>
      </c>
      <c r="D144" s="13"/>
      <c r="E144" s="30" t="e">
        <f t="shared" ref="E144:AH144" si="38">E143/E142</f>
        <v>#DIV/0!</v>
      </c>
      <c r="F144" s="30" t="e">
        <f t="shared" si="38"/>
        <v>#DIV/0!</v>
      </c>
      <c r="G144" s="30" t="e">
        <f t="shared" si="38"/>
        <v>#DIV/0!</v>
      </c>
      <c r="H144" s="30" t="e">
        <f t="shared" si="38"/>
        <v>#DIV/0!</v>
      </c>
      <c r="I144" s="30" t="e">
        <f t="shared" si="38"/>
        <v>#DIV/0!</v>
      </c>
      <c r="J144" s="30" t="e">
        <f t="shared" si="38"/>
        <v>#DIV/0!</v>
      </c>
      <c r="K144" s="30"/>
      <c r="L144" s="30" t="e">
        <f t="shared" si="38"/>
        <v>#DIV/0!</v>
      </c>
      <c r="M144" s="30" t="e">
        <f t="shared" si="38"/>
        <v>#DIV/0!</v>
      </c>
      <c r="N144" s="30" t="e">
        <f t="shared" si="38"/>
        <v>#DIV/0!</v>
      </c>
      <c r="O144" s="30" t="e">
        <f t="shared" si="38"/>
        <v>#DIV/0!</v>
      </c>
      <c r="P144" s="30" t="e">
        <f t="shared" si="38"/>
        <v>#DIV/0!</v>
      </c>
      <c r="Q144" s="30" t="e">
        <f t="shared" si="38"/>
        <v>#DIV/0!</v>
      </c>
      <c r="R144" s="30"/>
      <c r="S144" s="30"/>
      <c r="T144" s="30" t="e">
        <f t="shared" si="38"/>
        <v>#DIV/0!</v>
      </c>
      <c r="U144" s="30" t="e">
        <f t="shared" si="38"/>
        <v>#DIV/0!</v>
      </c>
      <c r="V144" s="30"/>
      <c r="W144" s="30"/>
      <c r="X144" s="30" t="e">
        <f t="shared" si="38"/>
        <v>#DIV/0!</v>
      </c>
      <c r="Y144" s="30" t="e">
        <f t="shared" si="38"/>
        <v>#DIV/0!</v>
      </c>
      <c r="Z144" s="30" t="e">
        <f t="shared" si="38"/>
        <v>#DIV/0!</v>
      </c>
      <c r="AA144" s="30" t="e">
        <f t="shared" si="38"/>
        <v>#DIV/0!</v>
      </c>
      <c r="AB144" s="30" t="e">
        <f t="shared" si="38"/>
        <v>#DIV/0!</v>
      </c>
      <c r="AC144" s="30"/>
      <c r="AD144" s="30" t="e">
        <f t="shared" si="38"/>
        <v>#DIV/0!</v>
      </c>
      <c r="AE144" s="30"/>
      <c r="AF144" s="30"/>
      <c r="AG144" s="30"/>
      <c r="AH144" s="30" t="e">
        <f t="shared" si="38"/>
        <v>#DIV/0!</v>
      </c>
    </row>
    <row r="145" spans="1:34" s="87" customFormat="1" ht="21" hidden="1" customHeight="1" x14ac:dyDescent="0.2">
      <c r="A145" s="85" t="s">
        <v>48</v>
      </c>
      <c r="B145" s="86">
        <f>B142-B143</f>
        <v>0</v>
      </c>
      <c r="C145" s="86">
        <f>C142-C143</f>
        <v>0</v>
      </c>
      <c r="D145" s="86"/>
      <c r="E145" s="86">
        <f t="shared" ref="E145:AH145" si="39">E142-E143</f>
        <v>0</v>
      </c>
      <c r="F145" s="86">
        <f t="shared" si="39"/>
        <v>0</v>
      </c>
      <c r="G145" s="86">
        <f t="shared" si="39"/>
        <v>0</v>
      </c>
      <c r="H145" s="86">
        <f t="shared" si="39"/>
        <v>0</v>
      </c>
      <c r="I145" s="86">
        <f t="shared" si="39"/>
        <v>0</v>
      </c>
      <c r="J145" s="86">
        <f t="shared" si="39"/>
        <v>0</v>
      </c>
      <c r="K145" s="86"/>
      <c r="L145" s="86">
        <f t="shared" si="39"/>
        <v>0</v>
      </c>
      <c r="M145" s="86">
        <f t="shared" si="39"/>
        <v>0</v>
      </c>
      <c r="N145" s="86">
        <f t="shared" si="39"/>
        <v>0</v>
      </c>
      <c r="O145" s="86">
        <f t="shared" si="39"/>
        <v>0</v>
      </c>
      <c r="P145" s="86">
        <f t="shared" si="39"/>
        <v>0</v>
      </c>
      <c r="Q145" s="86">
        <f t="shared" si="39"/>
        <v>0</v>
      </c>
      <c r="R145" s="86"/>
      <c r="S145" s="86"/>
      <c r="T145" s="86">
        <f t="shared" si="39"/>
        <v>0</v>
      </c>
      <c r="U145" s="86">
        <f t="shared" si="39"/>
        <v>0</v>
      </c>
      <c r="V145" s="86"/>
      <c r="W145" s="86"/>
      <c r="X145" s="86">
        <f t="shared" si="39"/>
        <v>0</v>
      </c>
      <c r="Y145" s="86">
        <f t="shared" si="39"/>
        <v>0</v>
      </c>
      <c r="Z145" s="86">
        <f t="shared" si="39"/>
        <v>0</v>
      </c>
      <c r="AA145" s="86">
        <f t="shared" si="39"/>
        <v>0</v>
      </c>
      <c r="AB145" s="86">
        <f t="shared" si="39"/>
        <v>0</v>
      </c>
      <c r="AC145" s="86"/>
      <c r="AD145" s="86">
        <f t="shared" si="39"/>
        <v>0</v>
      </c>
      <c r="AE145" s="86"/>
      <c r="AF145" s="86"/>
      <c r="AG145" s="86"/>
      <c r="AH145" s="86">
        <f t="shared" si="39"/>
        <v>0</v>
      </c>
    </row>
    <row r="146" spans="1:34" s="11" customFormat="1" ht="22.9" hidden="1" customHeight="1" x14ac:dyDescent="0.2">
      <c r="A146" s="12" t="s">
        <v>137</v>
      </c>
      <c r="B146" s="34"/>
      <c r="C146" s="22"/>
      <c r="D146" s="14" t="e">
        <f t="shared" si="37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58</v>
      </c>
      <c r="B147" s="20"/>
      <c r="C147" s="23">
        <f>SUM(E147:AH147)</f>
        <v>0</v>
      </c>
      <c r="D147" s="13" t="e">
        <f t="shared" si="37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31.15" hidden="1" customHeight="1" x14ac:dyDescent="0.2">
      <c r="A148" s="12" t="s">
        <v>5</v>
      </c>
      <c r="B148" s="13" t="e">
        <f>B147/B146</f>
        <v>#DIV/0!</v>
      </c>
      <c r="C148" s="8" t="e">
        <f>C147/C146</f>
        <v>#DIV/0!</v>
      </c>
      <c r="D148" s="13"/>
      <c r="E148" s="24" t="e">
        <f t="shared" ref="E148:AH148" si="40">E147/E146</f>
        <v>#DIV/0!</v>
      </c>
      <c r="F148" s="24" t="e">
        <f t="shared" si="40"/>
        <v>#DIV/0!</v>
      </c>
      <c r="G148" s="24" t="e">
        <f t="shared" si="40"/>
        <v>#DIV/0!</v>
      </c>
      <c r="H148" s="24" t="e">
        <f t="shared" si="40"/>
        <v>#DIV/0!</v>
      </c>
      <c r="I148" s="24" t="e">
        <f t="shared" si="40"/>
        <v>#DIV/0!</v>
      </c>
      <c r="J148" s="24" t="e">
        <f t="shared" si="40"/>
        <v>#DIV/0!</v>
      </c>
      <c r="K148" s="24"/>
      <c r="L148" s="24" t="e">
        <f t="shared" si="40"/>
        <v>#DIV/0!</v>
      </c>
      <c r="M148" s="24" t="e">
        <f t="shared" si="40"/>
        <v>#DIV/0!</v>
      </c>
      <c r="N148" s="24" t="e">
        <f t="shared" si="40"/>
        <v>#DIV/0!</v>
      </c>
      <c r="O148" s="24" t="e">
        <f t="shared" si="40"/>
        <v>#DIV/0!</v>
      </c>
      <c r="P148" s="24" t="e">
        <f t="shared" si="40"/>
        <v>#DIV/0!</v>
      </c>
      <c r="Q148" s="24" t="e">
        <f t="shared" si="40"/>
        <v>#DIV/0!</v>
      </c>
      <c r="R148" s="24"/>
      <c r="S148" s="24"/>
      <c r="T148" s="24" t="e">
        <f t="shared" si="40"/>
        <v>#DIV/0!</v>
      </c>
      <c r="U148" s="24" t="e">
        <f t="shared" si="40"/>
        <v>#DIV/0!</v>
      </c>
      <c r="V148" s="24"/>
      <c r="W148" s="24"/>
      <c r="X148" s="24" t="e">
        <f t="shared" si="40"/>
        <v>#DIV/0!</v>
      </c>
      <c r="Y148" s="24" t="e">
        <f t="shared" si="40"/>
        <v>#DIV/0!</v>
      </c>
      <c r="Z148" s="24" t="e">
        <f t="shared" si="40"/>
        <v>#DIV/0!</v>
      </c>
      <c r="AA148" s="24" t="e">
        <f t="shared" si="40"/>
        <v>#DIV/0!</v>
      </c>
      <c r="AB148" s="24" t="e">
        <f t="shared" si="40"/>
        <v>#DIV/0!</v>
      </c>
      <c r="AC148" s="24"/>
      <c r="AD148" s="24" t="e">
        <f t="shared" si="40"/>
        <v>#DIV/0!</v>
      </c>
      <c r="AE148" s="24"/>
      <c r="AF148" s="24"/>
      <c r="AG148" s="24"/>
      <c r="AH148" s="24" t="e">
        <f t="shared" si="40"/>
        <v>#DIV/0!</v>
      </c>
    </row>
    <row r="149" spans="1:34" s="11" customFormat="1" ht="30" hidden="1" customHeight="1" x14ac:dyDescent="0.2">
      <c r="A149" s="27" t="s">
        <v>50</v>
      </c>
      <c r="B149" s="55" t="e">
        <f>B147/B143*10</f>
        <v>#DIV/0!</v>
      </c>
      <c r="C149" s="55" t="e">
        <f>C147/C143*10</f>
        <v>#DIV/0!</v>
      </c>
      <c r="D149" s="13" t="e">
        <f t="shared" si="37"/>
        <v>#DIV/0!</v>
      </c>
      <c r="E149" s="53" t="e">
        <f t="shared" ref="E149:Q149" si="41">E147/E143*10</f>
        <v>#DIV/0!</v>
      </c>
      <c r="F149" s="53" t="e">
        <f t="shared" si="41"/>
        <v>#DIV/0!</v>
      </c>
      <c r="G149" s="53" t="e">
        <f t="shared" si="41"/>
        <v>#DIV/0!</v>
      </c>
      <c r="H149" s="53" t="e">
        <f t="shared" si="41"/>
        <v>#DIV/0!</v>
      </c>
      <c r="I149" s="53" t="e">
        <f t="shared" si="41"/>
        <v>#DIV/0!</v>
      </c>
      <c r="J149" s="53" t="e">
        <f t="shared" si="41"/>
        <v>#DIV/0!</v>
      </c>
      <c r="K149" s="53"/>
      <c r="L149" s="53" t="e">
        <f t="shared" si="41"/>
        <v>#DIV/0!</v>
      </c>
      <c r="M149" s="53" t="e">
        <f t="shared" si="41"/>
        <v>#DIV/0!</v>
      </c>
      <c r="N149" s="53" t="e">
        <f t="shared" si="41"/>
        <v>#DIV/0!</v>
      </c>
      <c r="O149" s="53" t="e">
        <f t="shared" si="41"/>
        <v>#DIV/0!</v>
      </c>
      <c r="P149" s="53" t="e">
        <f t="shared" si="41"/>
        <v>#DIV/0!</v>
      </c>
      <c r="Q149" s="53" t="e">
        <f t="shared" si="41"/>
        <v>#DIV/0!</v>
      </c>
      <c r="R149" s="53"/>
      <c r="S149" s="53"/>
      <c r="T149" s="53" t="e">
        <f t="shared" ref="T149:AA149" si="42">T147/T143*10</f>
        <v>#DIV/0!</v>
      </c>
      <c r="U149" s="53" t="e">
        <f t="shared" si="42"/>
        <v>#DIV/0!</v>
      </c>
      <c r="V149" s="53"/>
      <c r="W149" s="53"/>
      <c r="X149" s="53" t="e">
        <f t="shared" si="42"/>
        <v>#DIV/0!</v>
      </c>
      <c r="Y149" s="53" t="e">
        <f t="shared" si="42"/>
        <v>#DIV/0!</v>
      </c>
      <c r="Z149" s="53" t="e">
        <f t="shared" si="42"/>
        <v>#DIV/0!</v>
      </c>
      <c r="AA149" s="53" t="e">
        <f t="shared" si="42"/>
        <v>#DIV/0!</v>
      </c>
      <c r="AB149" s="53" t="e">
        <f>AB147/AB143*10</f>
        <v>#DIV/0!</v>
      </c>
      <c r="AC149" s="53"/>
      <c r="AD149" s="53" t="e">
        <f>AD147/AD143*10</f>
        <v>#DIV/0!</v>
      </c>
      <c r="AE149" s="53"/>
      <c r="AF149" s="53"/>
      <c r="AG149" s="53"/>
      <c r="AH149" s="53" t="e">
        <f>AH147/AH143*10</f>
        <v>#DIV/0!</v>
      </c>
    </row>
    <row r="150" spans="1:34" s="11" customFormat="1" ht="30" hidden="1" customHeight="1" outlineLevel="1" x14ac:dyDescent="0.2">
      <c r="A150" s="10" t="s">
        <v>59</v>
      </c>
      <c r="B150" s="7"/>
      <c r="C150" s="23">
        <f>E150+F150+G150+H150+I150+J150+L150+M150+N150+O150+P150+Q150+T150+U150+X150+Y150+Z150+AA150+AB150+AD150+AH150</f>
        <v>0</v>
      </c>
      <c r="D150" s="13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</row>
    <row r="151" spans="1:34" s="11" customFormat="1" ht="30" hidden="1" customHeight="1" x14ac:dyDescent="0.2">
      <c r="A151" s="10" t="s">
        <v>60</v>
      </c>
      <c r="B151" s="52"/>
      <c r="C151" s="23">
        <f>SUM(E151:AH151)</f>
        <v>0</v>
      </c>
      <c r="D151" s="13"/>
      <c r="E151" s="53"/>
      <c r="F151" s="53"/>
      <c r="G151" s="54"/>
      <c r="H151" s="53"/>
      <c r="I151" s="53"/>
      <c r="J151" s="53"/>
      <c r="K151" s="53"/>
      <c r="L151" s="53"/>
      <c r="M151" s="22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49"/>
      <c r="Z151" s="53"/>
      <c r="AA151" s="53"/>
      <c r="AB151" s="53"/>
      <c r="AC151" s="53"/>
      <c r="AD151" s="52"/>
      <c r="AE151" s="52"/>
      <c r="AF151" s="52"/>
      <c r="AG151" s="52"/>
      <c r="AH151" s="53"/>
    </row>
    <row r="152" spans="1:34" s="11" customFormat="1" ht="30" hidden="1" customHeight="1" outlineLevel="1" x14ac:dyDescent="0.2">
      <c r="A152" s="10" t="s">
        <v>61</v>
      </c>
      <c r="B152" s="51"/>
      <c r="C152" s="51">
        <f>C150-C151</f>
        <v>0</v>
      </c>
      <c r="D152" s="13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</row>
    <row r="153" spans="1:34" s="11" customFormat="1" ht="30" hidden="1" customHeight="1" outlineLevel="1" x14ac:dyDescent="0.2">
      <c r="A153" s="50" t="s">
        <v>126</v>
      </c>
      <c r="B153" s="20"/>
      <c r="C153" s="23">
        <f>SUM(E153:AH153)</f>
        <v>0</v>
      </c>
      <c r="D153" s="13" t="e">
        <f t="shared" si="37"/>
        <v>#DIV/0!</v>
      </c>
      <c r="E153" s="34"/>
      <c r="F153" s="34"/>
      <c r="G153" s="34"/>
      <c r="H153" s="34"/>
      <c r="I153" s="34"/>
      <c r="J153" s="34"/>
      <c r="K153" s="93"/>
      <c r="L153" s="34"/>
      <c r="M153" s="34"/>
      <c r="N153" s="34"/>
      <c r="O153" s="34"/>
      <c r="P153" s="34"/>
      <c r="Q153" s="34"/>
      <c r="R153" s="93"/>
      <c r="S153" s="93"/>
      <c r="T153" s="34"/>
      <c r="U153" s="34"/>
      <c r="V153" s="93"/>
      <c r="W153" s="93"/>
      <c r="X153" s="34"/>
      <c r="Y153" s="34"/>
      <c r="Z153" s="34"/>
      <c r="AA153" s="34"/>
      <c r="AB153" s="34"/>
      <c r="AC153" s="93"/>
      <c r="AD153" s="34"/>
      <c r="AE153" s="93"/>
      <c r="AF153" s="93"/>
      <c r="AG153" s="93"/>
      <c r="AH153" s="34"/>
    </row>
    <row r="154" spans="1:34" s="11" customFormat="1" ht="27" hidden="1" customHeight="1" x14ac:dyDescent="0.2">
      <c r="A154" s="12" t="s">
        <v>135</v>
      </c>
      <c r="B154" s="28" t="e">
        <f>B153/B152</f>
        <v>#DIV/0!</v>
      </c>
      <c r="C154" s="28" t="e">
        <f>C153/C152</f>
        <v>#DIV/0!</v>
      </c>
      <c r="D154" s="13"/>
      <c r="E154" s="24" t="e">
        <f>E153/E152</f>
        <v>#DIV/0!</v>
      </c>
      <c r="F154" s="24" t="e">
        <f t="shared" ref="F154:AH154" si="43">F153/F152</f>
        <v>#DIV/0!</v>
      </c>
      <c r="G154" s="24" t="e">
        <f t="shared" si="43"/>
        <v>#DIV/0!</v>
      </c>
      <c r="H154" s="24" t="e">
        <f t="shared" si="43"/>
        <v>#DIV/0!</v>
      </c>
      <c r="I154" s="24" t="e">
        <f t="shared" si="43"/>
        <v>#DIV/0!</v>
      </c>
      <c r="J154" s="24" t="e">
        <f t="shared" si="43"/>
        <v>#DIV/0!</v>
      </c>
      <c r="K154" s="24"/>
      <c r="L154" s="24" t="e">
        <f t="shared" si="43"/>
        <v>#DIV/0!</v>
      </c>
      <c r="M154" s="24" t="e">
        <f t="shared" si="43"/>
        <v>#DIV/0!</v>
      </c>
      <c r="N154" s="24" t="e">
        <f t="shared" si="43"/>
        <v>#DIV/0!</v>
      </c>
      <c r="O154" s="24" t="e">
        <f t="shared" si="43"/>
        <v>#DIV/0!</v>
      </c>
      <c r="P154" s="24" t="e">
        <f t="shared" si="43"/>
        <v>#DIV/0!</v>
      </c>
      <c r="Q154" s="24" t="e">
        <f t="shared" si="43"/>
        <v>#DIV/0!</v>
      </c>
      <c r="R154" s="24"/>
      <c r="S154" s="24"/>
      <c r="T154" s="24"/>
      <c r="U154" s="24" t="e">
        <f t="shared" si="43"/>
        <v>#DIV/0!</v>
      </c>
      <c r="V154" s="24"/>
      <c r="W154" s="24"/>
      <c r="X154" s="24" t="e">
        <f t="shared" si="43"/>
        <v>#DIV/0!</v>
      </c>
      <c r="Y154" s="24" t="e">
        <f t="shared" si="43"/>
        <v>#DIV/0!</v>
      </c>
      <c r="Z154" s="24" t="e">
        <f t="shared" si="43"/>
        <v>#DIV/0!</v>
      </c>
      <c r="AA154" s="24" t="e">
        <f t="shared" si="43"/>
        <v>#DIV/0!</v>
      </c>
      <c r="AB154" s="24" t="e">
        <f t="shared" si="43"/>
        <v>#DIV/0!</v>
      </c>
      <c r="AC154" s="24"/>
      <c r="AD154" s="24" t="e">
        <f t="shared" si="43"/>
        <v>#DIV/0!</v>
      </c>
      <c r="AE154" s="24"/>
      <c r="AF154" s="24"/>
      <c r="AG154" s="24"/>
      <c r="AH154" s="24" t="e">
        <f t="shared" si="43"/>
        <v>#DIV/0!</v>
      </c>
    </row>
    <row r="155" spans="1:34" s="11" customFormat="1" ht="31.15" hidden="1" customHeight="1" x14ac:dyDescent="0.2">
      <c r="A155" s="12" t="s">
        <v>138</v>
      </c>
      <c r="B155" s="34"/>
      <c r="C155" s="34"/>
      <c r="D155" s="14" t="e">
        <f t="shared" si="37"/>
        <v>#DIV/0!</v>
      </c>
      <c r="E155" s="34"/>
      <c r="F155" s="34"/>
      <c r="G155" s="34"/>
      <c r="H155" s="34"/>
      <c r="I155" s="34"/>
      <c r="J155" s="34"/>
      <c r="K155" s="93"/>
      <c r="L155" s="34"/>
      <c r="M155" s="34"/>
      <c r="N155" s="34"/>
      <c r="O155" s="34"/>
      <c r="P155" s="34"/>
      <c r="Q155" s="34"/>
      <c r="R155" s="93"/>
      <c r="S155" s="93"/>
      <c r="T155" s="34"/>
      <c r="U155" s="34"/>
      <c r="V155" s="93"/>
      <c r="W155" s="93"/>
      <c r="X155" s="34"/>
      <c r="Y155" s="34"/>
      <c r="Z155" s="34"/>
      <c r="AA155" s="34"/>
      <c r="AB155" s="34"/>
      <c r="AC155" s="93"/>
      <c r="AD155" s="34"/>
      <c r="AE155" s="93"/>
      <c r="AF155" s="93"/>
      <c r="AG155" s="93"/>
      <c r="AH155" s="34"/>
    </row>
    <row r="156" spans="1:34" s="11" customFormat="1" ht="30" hidden="1" customHeight="1" x14ac:dyDescent="0.2">
      <c r="A156" s="27" t="s">
        <v>62</v>
      </c>
      <c r="B156" s="20"/>
      <c r="C156" s="23">
        <f>SUM(E156:AH156)</f>
        <v>0</v>
      </c>
      <c r="D156" s="13" t="e">
        <f t="shared" si="37"/>
        <v>#DIV/0!</v>
      </c>
      <c r="E156" s="34"/>
      <c r="F156" s="34"/>
      <c r="G156" s="34"/>
      <c r="H156" s="34"/>
      <c r="I156" s="34"/>
      <c r="J156" s="34"/>
      <c r="K156" s="93"/>
      <c r="L156" s="34"/>
      <c r="M156" s="34"/>
      <c r="N156" s="34"/>
      <c r="O156" s="34"/>
      <c r="P156" s="34"/>
      <c r="Q156" s="34"/>
      <c r="R156" s="93"/>
      <c r="S156" s="93"/>
      <c r="T156" s="34"/>
      <c r="U156" s="34"/>
      <c r="V156" s="93"/>
      <c r="W156" s="93"/>
      <c r="X156" s="34"/>
      <c r="Y156" s="34"/>
      <c r="Z156" s="34"/>
      <c r="AA156" s="34"/>
      <c r="AB156" s="34"/>
      <c r="AC156" s="93"/>
      <c r="AD156" s="34"/>
      <c r="AE156" s="93"/>
      <c r="AF156" s="93"/>
      <c r="AG156" s="93"/>
      <c r="AH156" s="34"/>
    </row>
    <row r="157" spans="1:34" s="11" customFormat="1" ht="30" hidden="1" customHeight="1" x14ac:dyDescent="0.2">
      <c r="A157" s="12" t="s">
        <v>5</v>
      </c>
      <c r="B157" s="25" t="e">
        <f>B156/B155</f>
        <v>#DIV/0!</v>
      </c>
      <c r="C157" s="25" t="e">
        <f>C156/C155</f>
        <v>#DIV/0!</v>
      </c>
      <c r="D157" s="8"/>
      <c r="E157" s="25" t="e">
        <f t="shared" ref="E157:N157" si="44">E156/E155</f>
        <v>#DIV/0!</v>
      </c>
      <c r="F157" s="25" t="e">
        <f t="shared" si="44"/>
        <v>#DIV/0!</v>
      </c>
      <c r="G157" s="25" t="e">
        <f t="shared" si="44"/>
        <v>#DIV/0!</v>
      </c>
      <c r="H157" s="25" t="e">
        <f t="shared" si="44"/>
        <v>#DIV/0!</v>
      </c>
      <c r="I157" s="25" t="e">
        <f t="shared" si="44"/>
        <v>#DIV/0!</v>
      </c>
      <c r="J157" s="25" t="e">
        <f t="shared" si="44"/>
        <v>#DIV/0!</v>
      </c>
      <c r="K157" s="92"/>
      <c r="L157" s="25" t="e">
        <f t="shared" si="44"/>
        <v>#DIV/0!</v>
      </c>
      <c r="M157" s="25" t="e">
        <f t="shared" si="44"/>
        <v>#DIV/0!</v>
      </c>
      <c r="N157" s="25" t="e">
        <f t="shared" si="44"/>
        <v>#DIV/0!</v>
      </c>
      <c r="O157" s="25"/>
      <c r="P157" s="25" t="e">
        <f>P156/P155</f>
        <v>#DIV/0!</v>
      </c>
      <c r="Q157" s="25" t="e">
        <f>Q156/Q155</f>
        <v>#DIV/0!</v>
      </c>
      <c r="R157" s="92"/>
      <c r="S157" s="92"/>
      <c r="T157" s="25"/>
      <c r="U157" s="25" t="e">
        <f>U156/U155</f>
        <v>#DIV/0!</v>
      </c>
      <c r="V157" s="92"/>
      <c r="W157" s="92"/>
      <c r="X157" s="25" t="e">
        <f>X156/X155</f>
        <v>#DIV/0!</v>
      </c>
      <c r="Y157" s="25" t="e">
        <f>Y156/Y155</f>
        <v>#DIV/0!</v>
      </c>
      <c r="Z157" s="25" t="e">
        <f>Z156/Z155</f>
        <v>#DIV/0!</v>
      </c>
      <c r="AA157" s="25"/>
      <c r="AB157" s="25" t="e">
        <f>AB156/AB155</f>
        <v>#DIV/0!</v>
      </c>
      <c r="AC157" s="92"/>
      <c r="AD157" s="25" t="e">
        <f>AD156/AD155</f>
        <v>#DIV/0!</v>
      </c>
      <c r="AE157" s="92"/>
      <c r="AF157" s="92"/>
      <c r="AG157" s="92"/>
      <c r="AH157" s="25" t="e">
        <f>AH156/AH155</f>
        <v>#DIV/0!</v>
      </c>
    </row>
    <row r="158" spans="1:34" s="11" customFormat="1" ht="30" hidden="1" customHeight="1" x14ac:dyDescent="0.2">
      <c r="A158" s="27" t="s">
        <v>50</v>
      </c>
      <c r="B158" s="55" t="e">
        <f>B156/B153*10</f>
        <v>#DIV/0!</v>
      </c>
      <c r="C158" s="55" t="e">
        <f>C156/C153*10</f>
        <v>#DIV/0!</v>
      </c>
      <c r="D158" s="13" t="e">
        <f t="shared" si="37"/>
        <v>#DIV/0!</v>
      </c>
      <c r="E158" s="53" t="e">
        <f>E156/E153*10</f>
        <v>#DIV/0!</v>
      </c>
      <c r="F158" s="53" t="e">
        <f>F156/F153*10</f>
        <v>#DIV/0!</v>
      </c>
      <c r="G158" s="53" t="e">
        <f>G156/G153*10</f>
        <v>#DIV/0!</v>
      </c>
      <c r="H158" s="53" t="e">
        <f t="shared" ref="H158:O158" si="45">H156/H153*10</f>
        <v>#DIV/0!</v>
      </c>
      <c r="I158" s="53" t="e">
        <f t="shared" si="45"/>
        <v>#DIV/0!</v>
      </c>
      <c r="J158" s="53" t="e">
        <f t="shared" si="45"/>
        <v>#DIV/0!</v>
      </c>
      <c r="K158" s="53"/>
      <c r="L158" s="53" t="e">
        <f t="shared" si="45"/>
        <v>#DIV/0!</v>
      </c>
      <c r="M158" s="53" t="e">
        <f t="shared" si="45"/>
        <v>#DIV/0!</v>
      </c>
      <c r="N158" s="53" t="e">
        <f t="shared" si="45"/>
        <v>#DIV/0!</v>
      </c>
      <c r="O158" s="53" t="e">
        <f t="shared" si="45"/>
        <v>#DIV/0!</v>
      </c>
      <c r="P158" s="53" t="e">
        <f>P156/P153*10</f>
        <v>#DIV/0!</v>
      </c>
      <c r="Q158" s="53" t="e">
        <f>Q156/Q153*10</f>
        <v>#DIV/0!</v>
      </c>
      <c r="R158" s="53"/>
      <c r="S158" s="53"/>
      <c r="T158" s="53"/>
      <c r="U158" s="53" t="e">
        <f t="shared" ref="U158:AH158" si="46">U156/U153*10</f>
        <v>#DIV/0!</v>
      </c>
      <c r="V158" s="53"/>
      <c r="W158" s="53"/>
      <c r="X158" s="53" t="e">
        <f t="shared" si="46"/>
        <v>#DIV/0!</v>
      </c>
      <c r="Y158" s="53" t="e">
        <f t="shared" si="46"/>
        <v>#DIV/0!</v>
      </c>
      <c r="Z158" s="53" t="e">
        <f t="shared" si="46"/>
        <v>#DIV/0!</v>
      </c>
      <c r="AA158" s="53" t="e">
        <f t="shared" si="46"/>
        <v>#DIV/0!</v>
      </c>
      <c r="AB158" s="53" t="e">
        <f t="shared" si="46"/>
        <v>#DIV/0!</v>
      </c>
      <c r="AC158" s="53"/>
      <c r="AD158" s="53" t="e">
        <f t="shared" si="46"/>
        <v>#DIV/0!</v>
      </c>
      <c r="AE158" s="53"/>
      <c r="AF158" s="53"/>
      <c r="AG158" s="53"/>
      <c r="AH158" s="53" t="e">
        <f t="shared" si="46"/>
        <v>#DIV/0!</v>
      </c>
    </row>
    <row r="159" spans="1:34" s="11" customFormat="1" ht="30" hidden="1" customHeight="1" outlineLevel="1" x14ac:dyDescent="0.2">
      <c r="A159" s="50" t="s">
        <v>127</v>
      </c>
      <c r="B159" s="20"/>
      <c r="C159" s="23">
        <f>SUM(E159:AH159)</f>
        <v>0</v>
      </c>
      <c r="D159" s="13" t="e">
        <f t="shared" si="37"/>
        <v>#DIV/0!</v>
      </c>
      <c r="E159" s="33"/>
      <c r="F159" s="32"/>
      <c r="G159" s="5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56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</row>
    <row r="160" spans="1:34" s="11" customFormat="1" ht="30" hidden="1" customHeight="1" x14ac:dyDescent="0.2">
      <c r="A160" s="27" t="s">
        <v>128</v>
      </c>
      <c r="B160" s="20"/>
      <c r="C160" s="23">
        <f>SUM(E160:AH160)</f>
        <v>0</v>
      </c>
      <c r="D160" s="13" t="e">
        <f t="shared" si="37"/>
        <v>#DIV/0!</v>
      </c>
      <c r="E160" s="33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56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</row>
    <row r="161" spans="1:34" s="11" customFormat="1" ht="30" hidden="1" customHeight="1" x14ac:dyDescent="0.2">
      <c r="A161" s="27" t="s">
        <v>50</v>
      </c>
      <c r="B161" s="55" t="e">
        <f>B160/B159*10</f>
        <v>#DIV/0!</v>
      </c>
      <c r="C161" s="55" t="e">
        <f>C160/C159*10</f>
        <v>#DIV/0!</v>
      </c>
      <c r="D161" s="13" t="e">
        <f t="shared" si="37"/>
        <v>#DIV/0!</v>
      </c>
      <c r="E161" s="33"/>
      <c r="F161" s="53"/>
      <c r="G161" s="53" t="e">
        <f>G160/G159*10</f>
        <v>#DIV/0!</v>
      </c>
      <c r="H161" s="53"/>
      <c r="I161" s="53"/>
      <c r="J161" s="53"/>
      <c r="K161" s="53"/>
      <c r="L161" s="53"/>
      <c r="M161" s="53" t="e">
        <f>M160/M159*10</f>
        <v>#DIV/0!</v>
      </c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33"/>
      <c r="AB161" s="53"/>
      <c r="AC161" s="53"/>
      <c r="AD161" s="33"/>
      <c r="AE161" s="33"/>
      <c r="AF161" s="33"/>
      <c r="AG161" s="33"/>
      <c r="AH161" s="53" t="e">
        <f>AH160/AH159*10</f>
        <v>#DIV/0!</v>
      </c>
    </row>
    <row r="162" spans="1:34" s="11" customFormat="1" ht="30" hidden="1" customHeight="1" outlineLevel="1" x14ac:dyDescent="0.2">
      <c r="A162" s="50" t="s">
        <v>63</v>
      </c>
      <c r="B162" s="17"/>
      <c r="C162" s="48">
        <f>SUM(E162:AH162)</f>
        <v>0</v>
      </c>
      <c r="D162" s="13" t="e">
        <f t="shared" si="37"/>
        <v>#DIV/0!</v>
      </c>
      <c r="E162" s="33"/>
      <c r="F162" s="32"/>
      <c r="G162" s="53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56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</row>
    <row r="163" spans="1:34" s="11" customFormat="1" ht="30" hidden="1" customHeight="1" x14ac:dyDescent="0.2">
      <c r="A163" s="27" t="s">
        <v>64</v>
      </c>
      <c r="B163" s="17"/>
      <c r="C163" s="48">
        <f>SUM(E163:AH163)</f>
        <v>0</v>
      </c>
      <c r="D163" s="13" t="e">
        <f t="shared" si="37"/>
        <v>#DIV/0!</v>
      </c>
      <c r="E163" s="33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56"/>
      <c r="Y163" s="32"/>
      <c r="Z163" s="32"/>
      <c r="AA163" s="32"/>
      <c r="AB163" s="56"/>
      <c r="AC163" s="56"/>
      <c r="AD163" s="32"/>
      <c r="AE163" s="32"/>
      <c r="AF163" s="32"/>
      <c r="AG163" s="32"/>
      <c r="AH163" s="32"/>
    </row>
    <row r="164" spans="1:34" s="11" customFormat="1" ht="30" hidden="1" customHeight="1" x14ac:dyDescent="0.2">
      <c r="A164" s="27" t="s">
        <v>50</v>
      </c>
      <c r="B164" s="55" t="e">
        <f>B163/B162*10</f>
        <v>#DIV/0!</v>
      </c>
      <c r="C164" s="55" t="e">
        <f>C163/C162*10</f>
        <v>#DIV/0!</v>
      </c>
      <c r="D164" s="13" t="e">
        <f t="shared" si="37"/>
        <v>#DIV/0!</v>
      </c>
      <c r="E164" s="33"/>
      <c r="F164" s="53"/>
      <c r="G164" s="53"/>
      <c r="H164" s="53" t="e">
        <f>H163/H162*10</f>
        <v>#DIV/0!</v>
      </c>
      <c r="I164" s="53"/>
      <c r="J164" s="53"/>
      <c r="K164" s="53"/>
      <c r="L164" s="53"/>
      <c r="M164" s="53"/>
      <c r="N164" s="53"/>
      <c r="O164" s="53" t="e">
        <f>O163/O162*10</f>
        <v>#DIV/0!</v>
      </c>
      <c r="P164" s="53"/>
      <c r="Q164" s="53"/>
      <c r="R164" s="53"/>
      <c r="S164" s="53"/>
      <c r="T164" s="53"/>
      <c r="U164" s="53" t="e">
        <f>U163/U162*10</f>
        <v>#DIV/0!</v>
      </c>
      <c r="V164" s="53"/>
      <c r="W164" s="53"/>
      <c r="X164" s="53" t="e">
        <f>X163/X162*10</f>
        <v>#DIV/0!</v>
      </c>
      <c r="Y164" s="53"/>
      <c r="Z164" s="53"/>
      <c r="AA164" s="53"/>
      <c r="AB164" s="53" t="e">
        <f>AB163/AB162*10</f>
        <v>#DIV/0!</v>
      </c>
      <c r="AC164" s="53"/>
      <c r="AD164" s="33"/>
      <c r="AE164" s="33"/>
      <c r="AF164" s="33"/>
      <c r="AG164" s="33"/>
      <c r="AH164" s="33"/>
    </row>
    <row r="165" spans="1:34" s="11" customFormat="1" ht="30" hidden="1" customHeight="1" x14ac:dyDescent="0.2">
      <c r="A165" s="50" t="s">
        <v>108</v>
      </c>
      <c r="B165" s="55"/>
      <c r="C165" s="48">
        <f>SUM(E165:AH165)</f>
        <v>0</v>
      </c>
      <c r="D165" s="13" t="e">
        <f t="shared" si="37"/>
        <v>#DIV/0!</v>
      </c>
      <c r="E165" s="3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2"/>
      <c r="AA165" s="33"/>
      <c r="AB165" s="53"/>
      <c r="AC165" s="53"/>
      <c r="AD165" s="33"/>
      <c r="AE165" s="33"/>
      <c r="AF165" s="33"/>
      <c r="AG165" s="33"/>
      <c r="AH165" s="33"/>
    </row>
    <row r="166" spans="1:34" s="11" customFormat="1" ht="30" hidden="1" customHeight="1" x14ac:dyDescent="0.2">
      <c r="A166" s="27" t="s">
        <v>109</v>
      </c>
      <c r="B166" s="55"/>
      <c r="C166" s="48">
        <f>SUM(E166:AH166)</f>
        <v>0</v>
      </c>
      <c r="D166" s="13" t="e">
        <f t="shared" si="37"/>
        <v>#DIV/0!</v>
      </c>
      <c r="E166" s="3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2"/>
      <c r="AA166" s="33"/>
      <c r="AB166" s="53"/>
      <c r="AC166" s="53"/>
      <c r="AD166" s="33"/>
      <c r="AE166" s="33"/>
      <c r="AF166" s="33"/>
      <c r="AG166" s="33"/>
      <c r="AH166" s="33"/>
    </row>
    <row r="167" spans="1:34" s="11" customFormat="1" ht="30" hidden="1" customHeight="1" x14ac:dyDescent="0.2">
      <c r="A167" s="27" t="s">
        <v>50</v>
      </c>
      <c r="B167" s="55" t="e">
        <f>B166/B165*10</f>
        <v>#DIV/0!</v>
      </c>
      <c r="C167" s="55" t="e">
        <f>C166/C165*10</f>
        <v>#DIV/0!</v>
      </c>
      <c r="D167" s="13" t="e">
        <f t="shared" si="37"/>
        <v>#DIV/0!</v>
      </c>
      <c r="E167" s="33"/>
      <c r="F167" s="53"/>
      <c r="G167" s="53"/>
      <c r="H167" s="53"/>
      <c r="I167" s="53"/>
      <c r="J167" s="53"/>
      <c r="K167" s="53"/>
      <c r="L167" s="53"/>
      <c r="M167" s="53"/>
      <c r="N167" s="53" t="e">
        <f>N166/N165*10</f>
        <v>#DIV/0!</v>
      </c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 t="e">
        <f>Y166/Y165*10</f>
        <v>#DIV/0!</v>
      </c>
      <c r="Z167" s="53" t="e">
        <f>Z166/Z165*10</f>
        <v>#DIV/0!</v>
      </c>
      <c r="AA167" s="33"/>
      <c r="AB167" s="53"/>
      <c r="AC167" s="53"/>
      <c r="AD167" s="33"/>
      <c r="AE167" s="33"/>
      <c r="AF167" s="33"/>
      <c r="AG167" s="33"/>
      <c r="AH167" s="33"/>
    </row>
    <row r="168" spans="1:34" s="11" customFormat="1" ht="30" hidden="1" customHeight="1" x14ac:dyDescent="0.2">
      <c r="A168" s="50" t="s">
        <v>65</v>
      </c>
      <c r="B168" s="23"/>
      <c r="C168" s="23">
        <f>SUM(E168:AH168)</f>
        <v>0</v>
      </c>
      <c r="D168" s="13" t="e">
        <f t="shared" si="37"/>
        <v>#DIV/0!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</row>
    <row r="169" spans="1:34" s="11" customFormat="1" ht="30" hidden="1" customHeight="1" x14ac:dyDescent="0.2">
      <c r="A169" s="27" t="s">
        <v>66</v>
      </c>
      <c r="B169" s="23"/>
      <c r="C169" s="23">
        <f>SUM(E169:AH169)</f>
        <v>0</v>
      </c>
      <c r="D169" s="13" t="e">
        <f t="shared" si="37"/>
        <v>#DIV/0!</v>
      </c>
      <c r="E169" s="32"/>
      <c r="F169" s="30"/>
      <c r="G169" s="53"/>
      <c r="H169" s="22"/>
      <c r="I169" s="22"/>
      <c r="J169" s="22"/>
      <c r="K169" s="22"/>
      <c r="L169" s="22"/>
      <c r="M169" s="33"/>
      <c r="N169" s="33"/>
      <c r="O169" s="30"/>
      <c r="P169" s="30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0"/>
    </row>
    <row r="170" spans="1:34" s="11" customFormat="1" ht="30" hidden="1" customHeight="1" x14ac:dyDescent="0.2">
      <c r="A170" s="27" t="s">
        <v>50</v>
      </c>
      <c r="B170" s="48" t="e">
        <f>B169/B168*10</f>
        <v>#DIV/0!</v>
      </c>
      <c r="C170" s="48" t="e">
        <f>C169/C168*10</f>
        <v>#DIV/0!</v>
      </c>
      <c r="D170" s="13" t="e">
        <f t="shared" si="37"/>
        <v>#DIV/0!</v>
      </c>
      <c r="E170" s="49" t="e">
        <f>E169/E168*10</f>
        <v>#DIV/0!</v>
      </c>
      <c r="F170" s="49"/>
      <c r="G170" s="49"/>
      <c r="H170" s="49" t="e">
        <f t="shared" ref="H170:N170" si="47">H169/H168*10</f>
        <v>#DIV/0!</v>
      </c>
      <c r="I170" s="49" t="e">
        <f t="shared" si="47"/>
        <v>#DIV/0!</v>
      </c>
      <c r="J170" s="49" t="e">
        <f t="shared" si="47"/>
        <v>#DIV/0!</v>
      </c>
      <c r="K170" s="49"/>
      <c r="L170" s="49" t="e">
        <f t="shared" si="47"/>
        <v>#DIV/0!</v>
      </c>
      <c r="M170" s="49" t="e">
        <f t="shared" si="47"/>
        <v>#DIV/0!</v>
      </c>
      <c r="N170" s="49" t="e">
        <f t="shared" si="47"/>
        <v>#DIV/0!</v>
      </c>
      <c r="O170" s="22"/>
      <c r="P170" s="22"/>
      <c r="Q170" s="49" t="e">
        <f>Q169/Q168*10</f>
        <v>#DIV/0!</v>
      </c>
      <c r="R170" s="49"/>
      <c r="S170" s="49"/>
      <c r="T170" s="49" t="e">
        <f>T169/T168*10</f>
        <v>#DIV/0!</v>
      </c>
      <c r="U170" s="49"/>
      <c r="V170" s="49"/>
      <c r="W170" s="49"/>
      <c r="X170" s="49" t="e">
        <f t="shared" ref="X170:AD170" si="48">X169/X168*10</f>
        <v>#DIV/0!</v>
      </c>
      <c r="Y170" s="49" t="e">
        <f t="shared" si="48"/>
        <v>#DIV/0!</v>
      </c>
      <c r="Z170" s="49" t="e">
        <f t="shared" si="48"/>
        <v>#DIV/0!</v>
      </c>
      <c r="AA170" s="49" t="e">
        <f t="shared" si="48"/>
        <v>#DIV/0!</v>
      </c>
      <c r="AB170" s="49" t="e">
        <f t="shared" si="48"/>
        <v>#DIV/0!</v>
      </c>
      <c r="AC170" s="49"/>
      <c r="AD170" s="49" t="e">
        <f t="shared" si="48"/>
        <v>#DIV/0!</v>
      </c>
      <c r="AE170" s="49"/>
      <c r="AF170" s="49"/>
      <c r="AG170" s="49"/>
      <c r="AH170" s="22"/>
    </row>
    <row r="171" spans="1:34" s="11" customFormat="1" ht="30" hidden="1" customHeight="1" x14ac:dyDescent="0.2">
      <c r="A171" s="50" t="s">
        <v>133</v>
      </c>
      <c r="B171" s="23"/>
      <c r="C171" s="23">
        <f>SUM(E171:AH171)</f>
        <v>0</v>
      </c>
      <c r="D171" s="13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</row>
    <row r="172" spans="1:34" s="11" customFormat="1" ht="30" hidden="1" customHeight="1" x14ac:dyDescent="0.2">
      <c r="A172" s="27" t="s">
        <v>134</v>
      </c>
      <c r="B172" s="23"/>
      <c r="C172" s="23">
        <f>SUM(E172:AH172)</f>
        <v>0</v>
      </c>
      <c r="D172" s="13"/>
      <c r="E172" s="32"/>
      <c r="F172" s="30"/>
      <c r="G172" s="53"/>
      <c r="H172" s="22"/>
      <c r="I172" s="22"/>
      <c r="J172" s="22"/>
      <c r="K172" s="22"/>
      <c r="L172" s="22"/>
      <c r="M172" s="33"/>
      <c r="N172" s="33"/>
      <c r="O172" s="22"/>
      <c r="P172" s="30"/>
      <c r="Q172" s="30"/>
      <c r="R172" s="30"/>
      <c r="S172" s="30"/>
      <c r="T172" s="33"/>
      <c r="U172" s="33"/>
      <c r="V172" s="33"/>
      <c r="W172" s="33"/>
      <c r="X172" s="33"/>
      <c r="Y172" s="30"/>
      <c r="Z172" s="30"/>
      <c r="AA172" s="33"/>
      <c r="AB172" s="30"/>
      <c r="AC172" s="30"/>
      <c r="AD172" s="33"/>
      <c r="AE172" s="33"/>
      <c r="AF172" s="33"/>
      <c r="AG172" s="33"/>
      <c r="AH172" s="30"/>
    </row>
    <row r="173" spans="1:34" s="11" customFormat="1" ht="30" hidden="1" customHeight="1" x14ac:dyDescent="0.2">
      <c r="A173" s="27" t="s">
        <v>50</v>
      </c>
      <c r="B173" s="48"/>
      <c r="C173" s="48" t="e">
        <f>C172/C171*10</f>
        <v>#DIV/0!</v>
      </c>
      <c r="D173" s="13"/>
      <c r="E173" s="49"/>
      <c r="F173" s="49"/>
      <c r="G173" s="49"/>
      <c r="H173" s="49" t="e">
        <f>H172/H171*10</f>
        <v>#DIV/0!</v>
      </c>
      <c r="I173" s="49" t="e">
        <f>I172/I171*10</f>
        <v>#DIV/0!</v>
      </c>
      <c r="J173" s="49" t="e">
        <f>J172/J171*10</f>
        <v>#DIV/0!</v>
      </c>
      <c r="K173" s="49"/>
      <c r="L173" s="49" t="e">
        <f>L172/L171*10</f>
        <v>#DIV/0!</v>
      </c>
      <c r="M173" s="49"/>
      <c r="N173" s="49" t="e">
        <f>N172/N171*10</f>
        <v>#DIV/0!</v>
      </c>
      <c r="O173" s="49"/>
      <c r="P173" s="22"/>
      <c r="Q173" s="22"/>
      <c r="R173" s="22"/>
      <c r="S173" s="22"/>
      <c r="T173" s="49" t="e">
        <f>T172/T171*10</f>
        <v>#DIV/0!</v>
      </c>
      <c r="U173" s="49" t="e">
        <f>U172/U171*10</f>
        <v>#DIV/0!</v>
      </c>
      <c r="V173" s="49"/>
      <c r="W173" s="49"/>
      <c r="X173" s="49"/>
      <c r="Y173" s="22"/>
      <c r="Z173" s="22"/>
      <c r="AA173" s="49" t="e">
        <f>AA172/AA171*10</f>
        <v>#DIV/0!</v>
      </c>
      <c r="AB173" s="49"/>
      <c r="AC173" s="49"/>
      <c r="AD173" s="49" t="e">
        <f>AD172/AD171*10</f>
        <v>#DIV/0!</v>
      </c>
      <c r="AE173" s="49"/>
      <c r="AF173" s="49"/>
      <c r="AG173" s="49"/>
      <c r="AH173" s="22"/>
    </row>
    <row r="174" spans="1:34" s="11" customFormat="1" ht="30" hidden="1" customHeight="1" x14ac:dyDescent="0.2">
      <c r="A174" s="50" t="s">
        <v>129</v>
      </c>
      <c r="B174" s="23">
        <v>75</v>
      </c>
      <c r="C174" s="23">
        <f>SUM(E174:AH174)</f>
        <v>165</v>
      </c>
      <c r="D174" s="13">
        <f>C174/B174</f>
        <v>2.2000000000000002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>
        <v>50</v>
      </c>
      <c r="U174" s="32"/>
      <c r="V174" s="32"/>
      <c r="W174" s="32"/>
      <c r="X174" s="32"/>
      <c r="Y174" s="32">
        <v>115</v>
      </c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1:34" s="11" customFormat="1" ht="30" hidden="1" customHeight="1" x14ac:dyDescent="0.2">
      <c r="A175" s="27" t="s">
        <v>130</v>
      </c>
      <c r="B175" s="23">
        <v>83</v>
      </c>
      <c r="C175" s="23">
        <f>SUM(E175:AH175)</f>
        <v>104</v>
      </c>
      <c r="D175" s="13">
        <f t="shared" si="37"/>
        <v>1.2530120481927711</v>
      </c>
      <c r="E175" s="32"/>
      <c r="F175" s="30"/>
      <c r="G175" s="53"/>
      <c r="H175" s="30"/>
      <c r="I175" s="30"/>
      <c r="J175" s="30"/>
      <c r="K175" s="30"/>
      <c r="L175" s="33"/>
      <c r="M175" s="33"/>
      <c r="N175" s="33"/>
      <c r="O175" s="30"/>
      <c r="P175" s="30"/>
      <c r="Q175" s="30"/>
      <c r="R175" s="30"/>
      <c r="S175" s="30"/>
      <c r="T175" s="33">
        <v>20</v>
      </c>
      <c r="U175" s="33"/>
      <c r="V175" s="33"/>
      <c r="W175" s="33"/>
      <c r="X175" s="33"/>
      <c r="Y175" s="33">
        <v>84</v>
      </c>
      <c r="Z175" s="30"/>
      <c r="AA175" s="33"/>
      <c r="AB175" s="30"/>
      <c r="AC175" s="30"/>
      <c r="AD175" s="33"/>
      <c r="AE175" s="33"/>
      <c r="AF175" s="33"/>
      <c r="AG175" s="33"/>
      <c r="AH175" s="30"/>
    </row>
    <row r="176" spans="1:34" s="11" customFormat="1" ht="30" hidden="1" customHeight="1" x14ac:dyDescent="0.2">
      <c r="A176" s="27" t="s">
        <v>50</v>
      </c>
      <c r="B176" s="48">
        <f>B175/B174*10</f>
        <v>11.066666666666666</v>
      </c>
      <c r="C176" s="48">
        <f>C175/C174*10</f>
        <v>6.3030303030303028</v>
      </c>
      <c r="D176" s="13">
        <f t="shared" si="37"/>
        <v>0.56955093099671417</v>
      </c>
      <c r="E176" s="49"/>
      <c r="F176" s="49"/>
      <c r="G176" s="49"/>
      <c r="H176" s="22"/>
      <c r="I176" s="22"/>
      <c r="J176" s="22"/>
      <c r="K176" s="22"/>
      <c r="L176" s="49"/>
      <c r="M176" s="49"/>
      <c r="N176" s="49"/>
      <c r="O176" s="22"/>
      <c r="P176" s="22"/>
      <c r="Q176" s="22"/>
      <c r="R176" s="22"/>
      <c r="S176" s="22"/>
      <c r="T176" s="49">
        <f>T175/T174*10</f>
        <v>4</v>
      </c>
      <c r="U176" s="49"/>
      <c r="V176" s="49"/>
      <c r="W176" s="49"/>
      <c r="X176" s="49"/>
      <c r="Y176" s="49">
        <f>Y175/Y174*10</f>
        <v>7.304347826086957</v>
      </c>
      <c r="Z176" s="22"/>
      <c r="AA176" s="49"/>
      <c r="AB176" s="49"/>
      <c r="AC176" s="49"/>
      <c r="AD176" s="49"/>
      <c r="AE176" s="49"/>
      <c r="AF176" s="49"/>
      <c r="AG176" s="49"/>
      <c r="AH176" s="22"/>
    </row>
    <row r="177" spans="1:34" s="11" customFormat="1" ht="30" hidden="1" customHeight="1" outlineLevel="1" x14ac:dyDescent="0.2">
      <c r="A177" s="50" t="s">
        <v>67</v>
      </c>
      <c r="B177" s="23"/>
      <c r="C177" s="23">
        <f>SUM(E177:AH177)</f>
        <v>0</v>
      </c>
      <c r="D177" s="13" t="e">
        <f t="shared" si="37"/>
        <v>#DIV/0!</v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</row>
    <row r="178" spans="1:34" s="11" customFormat="1" ht="30" hidden="1" customHeight="1" outlineLevel="1" x14ac:dyDescent="0.2">
      <c r="A178" s="27" t="s">
        <v>68</v>
      </c>
      <c r="B178" s="23"/>
      <c r="C178" s="23">
        <f>SUM(E178:AH178)</f>
        <v>0</v>
      </c>
      <c r="D178" s="13" t="e">
        <f t="shared" si="37"/>
        <v>#DIV/0!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</row>
    <row r="179" spans="1:34" s="11" customFormat="1" ht="30" hidden="1" customHeight="1" x14ac:dyDescent="0.2">
      <c r="A179" s="27" t="s">
        <v>50</v>
      </c>
      <c r="B179" s="55" t="e">
        <f>B178/B177*10</f>
        <v>#DIV/0!</v>
      </c>
      <c r="C179" s="55" t="e">
        <f>C178/C177*10</f>
        <v>#DIV/0!</v>
      </c>
      <c r="D179" s="13" t="e">
        <f t="shared" si="37"/>
        <v>#DIV/0!</v>
      </c>
      <c r="E179" s="53"/>
      <c r="F179" s="53"/>
      <c r="G179" s="53" t="e">
        <f>G178/G177*10</f>
        <v>#DIV/0!</v>
      </c>
      <c r="H179" s="53"/>
      <c r="I179" s="53"/>
      <c r="J179" s="53"/>
      <c r="K179" s="53"/>
      <c r="L179" s="53"/>
      <c r="M179" s="53" t="e">
        <f>M178/M177*10</f>
        <v>#DIV/0!</v>
      </c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 t="e">
        <f>Z178/Z177*10</f>
        <v>#DIV/0!</v>
      </c>
      <c r="AA179" s="53"/>
      <c r="AB179" s="53"/>
      <c r="AC179" s="53"/>
      <c r="AD179" s="53"/>
      <c r="AE179" s="53"/>
      <c r="AF179" s="53"/>
      <c r="AG179" s="53"/>
      <c r="AH179" s="53"/>
    </row>
    <row r="180" spans="1:34" s="11" customFormat="1" ht="30" hidden="1" customHeight="1" outlineLevel="1" x14ac:dyDescent="0.2">
      <c r="A180" s="50" t="s">
        <v>69</v>
      </c>
      <c r="B180" s="23"/>
      <c r="C180" s="23">
        <f>SUM(E180:AH180)</f>
        <v>0</v>
      </c>
      <c r="D180" s="1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outlineLevel="1" x14ac:dyDescent="0.2">
      <c r="A181" s="27" t="s">
        <v>70</v>
      </c>
      <c r="B181" s="23"/>
      <c r="C181" s="23">
        <f>SUM(E181:AH181)</f>
        <v>0</v>
      </c>
      <c r="D181" s="13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s="11" customFormat="1" ht="30" hidden="1" customHeight="1" x14ac:dyDescent="0.2">
      <c r="A182" s="27" t="s">
        <v>50</v>
      </c>
      <c r="B182" s="55" t="e">
        <f>B181/B180*10</f>
        <v>#DIV/0!</v>
      </c>
      <c r="C182" s="55" t="e">
        <f>C181/C180*10</f>
        <v>#DIV/0!</v>
      </c>
      <c r="D182" s="13" t="e">
        <f t="shared" si="37"/>
        <v>#DIV/0!</v>
      </c>
      <c r="E182" s="55"/>
      <c r="F182" s="55"/>
      <c r="G182" s="53" t="e">
        <f>G181/G180*10</f>
        <v>#DIV/0!</v>
      </c>
      <c r="H182" s="55"/>
      <c r="I182" s="55"/>
      <c r="J182" s="53" t="e">
        <f>J181/J180*10</f>
        <v>#DIV/0!</v>
      </c>
      <c r="K182" s="53"/>
      <c r="L182" s="53" t="e">
        <f>L181/L180*10</f>
        <v>#DIV/0!</v>
      </c>
      <c r="M182" s="53" t="e">
        <f>M181/M180*10</f>
        <v>#DIV/0!</v>
      </c>
      <c r="N182" s="53"/>
      <c r="O182" s="53"/>
      <c r="P182" s="53"/>
      <c r="Q182" s="53"/>
      <c r="R182" s="53"/>
      <c r="S182" s="53"/>
      <c r="T182" s="53"/>
      <c r="U182" s="53" t="e">
        <f>U181/U180*10</f>
        <v>#DIV/0!</v>
      </c>
      <c r="V182" s="53"/>
      <c r="W182" s="53"/>
      <c r="X182" s="53"/>
      <c r="Y182" s="53"/>
      <c r="Z182" s="53" t="e">
        <f>Z181/Z180*10</f>
        <v>#DIV/0!</v>
      </c>
      <c r="AA182" s="53"/>
      <c r="AB182" s="53"/>
      <c r="AC182" s="53"/>
      <c r="AD182" s="53" t="e">
        <f>AD181/AD180*10</f>
        <v>#DIV/0!</v>
      </c>
      <c r="AE182" s="53"/>
      <c r="AF182" s="53"/>
      <c r="AG182" s="53"/>
      <c r="AH182" s="53"/>
    </row>
    <row r="183" spans="1:34" s="11" customFormat="1" ht="30" hidden="1" customHeight="1" x14ac:dyDescent="0.2">
      <c r="A183" s="50" t="s">
        <v>71</v>
      </c>
      <c r="B183" s="20"/>
      <c r="C183" s="23">
        <f>SUM(E183:AH183)</f>
        <v>0</v>
      </c>
      <c r="D183" s="13" t="e">
        <f t="shared" si="37"/>
        <v>#DIV/0!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52"/>
      <c r="R183" s="52"/>
      <c r="S183" s="5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50" t="s">
        <v>72</v>
      </c>
      <c r="B184" s="20"/>
      <c r="C184" s="23"/>
      <c r="D184" s="13" t="e">
        <f>C184/B184</f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50" t="s">
        <v>73</v>
      </c>
      <c r="B185" s="20"/>
      <c r="C185" s="23"/>
      <c r="D185" s="13" t="e">
        <f>C185/B185</f>
        <v>#DIV/0!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1:34" s="45" customFormat="1" ht="30" hidden="1" customHeight="1" x14ac:dyDescent="0.2">
      <c r="A186" s="27" t="s">
        <v>74</v>
      </c>
      <c r="B186" s="20"/>
      <c r="C186" s="23">
        <f>SUM(E186:AH186)</f>
        <v>0</v>
      </c>
      <c r="D186" s="13" t="e">
        <f>C186/B186</f>
        <v>#DIV/0!</v>
      </c>
      <c r="E186" s="34"/>
      <c r="F186" s="34"/>
      <c r="G186" s="34"/>
      <c r="H186" s="34"/>
      <c r="I186" s="34"/>
      <c r="J186" s="34"/>
      <c r="K186" s="93"/>
      <c r="L186" s="34"/>
      <c r="M186" s="34"/>
      <c r="N186" s="34"/>
      <c r="O186" s="34"/>
      <c r="P186" s="34"/>
      <c r="Q186" s="34"/>
      <c r="R186" s="93"/>
      <c r="S186" s="93"/>
      <c r="T186" s="34"/>
      <c r="U186" s="34"/>
      <c r="V186" s="93"/>
      <c r="W186" s="93"/>
      <c r="X186" s="34"/>
      <c r="Y186" s="34"/>
      <c r="Z186" s="34"/>
      <c r="AA186" s="34"/>
      <c r="AB186" s="34"/>
      <c r="AC186" s="93"/>
      <c r="AD186" s="34"/>
      <c r="AE186" s="93"/>
      <c r="AF186" s="93"/>
      <c r="AG186" s="93"/>
      <c r="AH186" s="34"/>
    </row>
    <row r="187" spans="1:34" s="45" customFormat="1" ht="30" hidden="1" customHeight="1" x14ac:dyDescent="0.2">
      <c r="A187" s="12" t="s">
        <v>75</v>
      </c>
      <c r="B187" s="82"/>
      <c r="C187" s="82" t="e">
        <f>C186/C189</f>
        <v>#DIV/0!</v>
      </c>
      <c r="D187" s="8"/>
      <c r="E187" s="25"/>
      <c r="F187" s="25"/>
      <c r="G187" s="25"/>
      <c r="H187" s="25"/>
      <c r="I187" s="25"/>
      <c r="J187" s="25"/>
      <c r="K187" s="92"/>
      <c r="L187" s="25"/>
      <c r="M187" s="25"/>
      <c r="N187" s="25"/>
      <c r="O187" s="25"/>
      <c r="P187" s="25"/>
      <c r="Q187" s="25"/>
      <c r="R187" s="92"/>
      <c r="S187" s="92"/>
      <c r="T187" s="25"/>
      <c r="U187" s="25"/>
      <c r="V187" s="92"/>
      <c r="W187" s="92"/>
      <c r="X187" s="25"/>
      <c r="Y187" s="25"/>
      <c r="Z187" s="25"/>
      <c r="AA187" s="25"/>
      <c r="AB187" s="25"/>
      <c r="AC187" s="92"/>
      <c r="AD187" s="25"/>
      <c r="AE187" s="92"/>
      <c r="AF187" s="92"/>
      <c r="AG187" s="92"/>
      <c r="AH187" s="25"/>
    </row>
    <row r="188" spans="1:34" s="11" customFormat="1" ht="30" hidden="1" customHeight="1" x14ac:dyDescent="0.2">
      <c r="A188" s="27" t="s">
        <v>76</v>
      </c>
      <c r="B188" s="20"/>
      <c r="C188" s="23">
        <f>SUM(E188:AH188)</f>
        <v>0</v>
      </c>
      <c r="D188" s="13" t="e">
        <f t="shared" ref="D188:D200" si="49">C188/B188</f>
        <v>#DIV/0!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s="11" customFormat="1" ht="30" hidden="1" customHeight="1" outlineLevel="1" x14ac:dyDescent="0.2">
      <c r="A189" s="27" t="s">
        <v>77</v>
      </c>
      <c r="B189" s="20"/>
      <c r="C189" s="20"/>
      <c r="D189" s="13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s="11" customFormat="1" ht="30" hidden="1" customHeight="1" outlineLevel="1" x14ac:dyDescent="0.2">
      <c r="A190" s="27" t="s">
        <v>78</v>
      </c>
      <c r="B190" s="20"/>
      <c r="C190" s="23">
        <f>SUM(E190:AH190)</f>
        <v>0</v>
      </c>
      <c r="D190" s="13" t="e">
        <f t="shared" si="49"/>
        <v>#DIV/0!</v>
      </c>
      <c r="E190" s="34"/>
      <c r="F190" s="34"/>
      <c r="G190" s="34"/>
      <c r="H190" s="34"/>
      <c r="I190" s="34"/>
      <c r="J190" s="34"/>
      <c r="K190" s="93"/>
      <c r="L190" s="34"/>
      <c r="M190" s="34"/>
      <c r="N190" s="34"/>
      <c r="O190" s="34"/>
      <c r="P190" s="34"/>
      <c r="Q190" s="34"/>
      <c r="R190" s="93"/>
      <c r="S190" s="93"/>
      <c r="T190" s="34"/>
      <c r="U190" s="34"/>
      <c r="V190" s="93"/>
      <c r="W190" s="93"/>
      <c r="X190" s="34"/>
      <c r="Y190" s="34"/>
      <c r="Z190" s="34"/>
      <c r="AA190" s="34"/>
      <c r="AB190" s="34"/>
      <c r="AC190" s="93"/>
      <c r="AD190" s="34"/>
      <c r="AE190" s="93"/>
      <c r="AF190" s="93"/>
      <c r="AG190" s="93"/>
      <c r="AH190" s="34"/>
    </row>
    <row r="191" spans="1:34" s="11" customFormat="1" ht="30" hidden="1" customHeight="1" x14ac:dyDescent="0.2">
      <c r="A191" s="12" t="s">
        <v>5</v>
      </c>
      <c r="B191" s="83" t="e">
        <f>B190/B189</f>
        <v>#DIV/0!</v>
      </c>
      <c r="C191" s="83" t="e">
        <f>C190/C189</f>
        <v>#DIV/0!</v>
      </c>
      <c r="D191" s="13"/>
      <c r="E191" s="14" t="e">
        <f>E190/E189</f>
        <v>#DIV/0!</v>
      </c>
      <c r="F191" s="14" t="e">
        <f t="shared" ref="F191:AH191" si="50">F190/F189</f>
        <v>#DIV/0!</v>
      </c>
      <c r="G191" s="14" t="e">
        <f t="shared" si="50"/>
        <v>#DIV/0!</v>
      </c>
      <c r="H191" s="14" t="e">
        <f t="shared" si="50"/>
        <v>#DIV/0!</v>
      </c>
      <c r="I191" s="14" t="e">
        <f t="shared" si="50"/>
        <v>#DIV/0!</v>
      </c>
      <c r="J191" s="14" t="e">
        <f t="shared" si="50"/>
        <v>#DIV/0!</v>
      </c>
      <c r="K191" s="14"/>
      <c r="L191" s="14" t="e">
        <f t="shared" si="50"/>
        <v>#DIV/0!</v>
      </c>
      <c r="M191" s="14" t="e">
        <f t="shared" si="50"/>
        <v>#DIV/0!</v>
      </c>
      <c r="N191" s="14" t="e">
        <f t="shared" si="50"/>
        <v>#DIV/0!</v>
      </c>
      <c r="O191" s="14" t="e">
        <f t="shared" si="50"/>
        <v>#DIV/0!</v>
      </c>
      <c r="P191" s="14" t="e">
        <f t="shared" si="50"/>
        <v>#DIV/0!</v>
      </c>
      <c r="Q191" s="14" t="e">
        <f t="shared" si="50"/>
        <v>#DIV/0!</v>
      </c>
      <c r="R191" s="14"/>
      <c r="S191" s="14"/>
      <c r="T191" s="14" t="e">
        <f t="shared" si="50"/>
        <v>#DIV/0!</v>
      </c>
      <c r="U191" s="14" t="e">
        <f t="shared" si="50"/>
        <v>#DIV/0!</v>
      </c>
      <c r="V191" s="14"/>
      <c r="W191" s="14"/>
      <c r="X191" s="14" t="e">
        <f t="shared" si="50"/>
        <v>#DIV/0!</v>
      </c>
      <c r="Y191" s="14" t="e">
        <f t="shared" si="50"/>
        <v>#DIV/0!</v>
      </c>
      <c r="Z191" s="14" t="e">
        <f t="shared" si="50"/>
        <v>#DIV/0!</v>
      </c>
      <c r="AA191" s="14" t="e">
        <f t="shared" si="50"/>
        <v>#DIV/0!</v>
      </c>
      <c r="AB191" s="14" t="e">
        <f t="shared" si="50"/>
        <v>#DIV/0!</v>
      </c>
      <c r="AC191" s="14"/>
      <c r="AD191" s="14" t="e">
        <f t="shared" si="50"/>
        <v>#DIV/0!</v>
      </c>
      <c r="AE191" s="14"/>
      <c r="AF191" s="14"/>
      <c r="AG191" s="14"/>
      <c r="AH191" s="14" t="e">
        <f t="shared" si="50"/>
        <v>#DIV/0!</v>
      </c>
    </row>
    <row r="192" spans="1:34" s="11" customFormat="1" ht="30" hidden="1" customHeight="1" x14ac:dyDescent="0.2">
      <c r="A192" s="10" t="s">
        <v>79</v>
      </c>
      <c r="B192" s="22"/>
      <c r="C192" s="22">
        <f>SUM(E192:AH192)</f>
        <v>0</v>
      </c>
      <c r="D192" s="13" t="e">
        <f t="shared" si="49"/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44" s="11" customFormat="1" ht="30" hidden="1" customHeight="1" x14ac:dyDescent="0.2">
      <c r="A193" s="10" t="s">
        <v>80</v>
      </c>
      <c r="B193" s="22"/>
      <c r="C193" s="22">
        <f>SUM(E193:AH193)</f>
        <v>0</v>
      </c>
      <c r="D193" s="13" t="e">
        <f t="shared" si="49"/>
        <v>#DIV/0!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44" s="11" customFormat="1" ht="30" hidden="1" customHeight="1" x14ac:dyDescent="0.2">
      <c r="A194" s="27" t="s">
        <v>103</v>
      </c>
      <c r="B194" s="20"/>
      <c r="C194" s="23">
        <f>SUM(E194:AH194)</f>
        <v>0</v>
      </c>
      <c r="D194" s="13" t="e">
        <f t="shared" si="49"/>
        <v>#DIV/0!</v>
      </c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</row>
    <row r="195" spans="1:44" s="45" customFormat="1" ht="30" hidden="1" customHeight="1" outlineLevel="1" x14ac:dyDescent="0.2">
      <c r="A195" s="10" t="s">
        <v>124</v>
      </c>
      <c r="B195" s="23"/>
      <c r="C195" s="23">
        <f>SUM(E195:AH195)</f>
        <v>101088</v>
      </c>
      <c r="D195" s="13" t="e">
        <f t="shared" si="49"/>
        <v>#DIV/0!</v>
      </c>
      <c r="E195" s="26">
        <v>1366</v>
      </c>
      <c r="F195" s="26">
        <v>2847</v>
      </c>
      <c r="G195" s="26">
        <v>5196</v>
      </c>
      <c r="H195" s="26">
        <v>6543</v>
      </c>
      <c r="I195" s="26">
        <v>7357</v>
      </c>
      <c r="J195" s="26">
        <v>5788</v>
      </c>
      <c r="K195" s="26"/>
      <c r="L195" s="26">
        <v>3545</v>
      </c>
      <c r="M195" s="26">
        <v>5170</v>
      </c>
      <c r="N195" s="26">
        <v>3029</v>
      </c>
      <c r="O195" s="26">
        <v>3517</v>
      </c>
      <c r="P195" s="26">
        <v>3888</v>
      </c>
      <c r="Q195" s="26">
        <v>6744</v>
      </c>
      <c r="R195" s="26"/>
      <c r="S195" s="26"/>
      <c r="T195" s="26">
        <v>6037</v>
      </c>
      <c r="U195" s="26">
        <v>3845</v>
      </c>
      <c r="V195" s="26"/>
      <c r="W195" s="26"/>
      <c r="X195" s="26">
        <v>3946</v>
      </c>
      <c r="Y195" s="26">
        <v>5043</v>
      </c>
      <c r="Z195" s="26">
        <v>2005</v>
      </c>
      <c r="AA195" s="26">
        <v>1351</v>
      </c>
      <c r="AB195" s="26">
        <v>8708</v>
      </c>
      <c r="AC195" s="26"/>
      <c r="AD195" s="26">
        <v>9901</v>
      </c>
      <c r="AE195" s="26"/>
      <c r="AF195" s="26"/>
      <c r="AG195" s="26"/>
      <c r="AH195" s="26">
        <v>5262</v>
      </c>
    </row>
    <row r="196" spans="1:44" s="58" customFormat="1" ht="30" hidden="1" customHeight="1" outlineLevel="1" x14ac:dyDescent="0.2">
      <c r="A196" s="27" t="s">
        <v>81</v>
      </c>
      <c r="B196" s="23"/>
      <c r="C196" s="23">
        <f>SUM(E196:AH196)</f>
        <v>99561</v>
      </c>
      <c r="D196" s="13" t="e">
        <f t="shared" si="49"/>
        <v>#DIV/0!</v>
      </c>
      <c r="E196" s="32">
        <v>1366</v>
      </c>
      <c r="F196" s="32">
        <v>2847</v>
      </c>
      <c r="G196" s="32">
        <v>5196</v>
      </c>
      <c r="H196" s="32">
        <v>6543</v>
      </c>
      <c r="I196" s="32">
        <v>7250</v>
      </c>
      <c r="J196" s="32">
        <v>5539</v>
      </c>
      <c r="K196" s="32"/>
      <c r="L196" s="32">
        <v>3467</v>
      </c>
      <c r="M196" s="32">
        <v>5170</v>
      </c>
      <c r="N196" s="32">
        <v>3029</v>
      </c>
      <c r="O196" s="32">
        <v>3517</v>
      </c>
      <c r="P196" s="32">
        <v>3752</v>
      </c>
      <c r="Q196" s="32">
        <v>6565</v>
      </c>
      <c r="R196" s="32"/>
      <c r="S196" s="32"/>
      <c r="T196" s="32">
        <v>6037</v>
      </c>
      <c r="U196" s="32">
        <v>3845</v>
      </c>
      <c r="V196" s="32"/>
      <c r="W196" s="32"/>
      <c r="X196" s="32">
        <v>3946</v>
      </c>
      <c r="Y196" s="32">
        <v>5043</v>
      </c>
      <c r="Z196" s="32">
        <v>1980</v>
      </c>
      <c r="AA196" s="32">
        <v>1351</v>
      </c>
      <c r="AB196" s="32">
        <v>8708</v>
      </c>
      <c r="AC196" s="32"/>
      <c r="AD196" s="32">
        <v>9350</v>
      </c>
      <c r="AE196" s="32"/>
      <c r="AF196" s="32"/>
      <c r="AG196" s="32"/>
      <c r="AH196" s="32">
        <v>5060</v>
      </c>
    </row>
    <row r="197" spans="1:44" s="45" customFormat="1" ht="30" hidden="1" customHeight="1" x14ac:dyDescent="0.2">
      <c r="A197" s="10" t="s">
        <v>82</v>
      </c>
      <c r="B197" s="47"/>
      <c r="C197" s="47">
        <f>C196/C195</f>
        <v>0.98489434947768284</v>
      </c>
      <c r="D197" s="13" t="e">
        <f t="shared" si="49"/>
        <v>#DIV/0!</v>
      </c>
      <c r="E197" s="68">
        <f t="shared" ref="E197:AH197" si="51">E196/E195</f>
        <v>1</v>
      </c>
      <c r="F197" s="68">
        <f t="shared" si="51"/>
        <v>1</v>
      </c>
      <c r="G197" s="68">
        <f t="shared" si="51"/>
        <v>1</v>
      </c>
      <c r="H197" s="68">
        <f t="shared" si="51"/>
        <v>1</v>
      </c>
      <c r="I197" s="68">
        <f t="shared" si="51"/>
        <v>0.98545602827239365</v>
      </c>
      <c r="J197" s="68">
        <f t="shared" si="51"/>
        <v>0.95697995853489981</v>
      </c>
      <c r="K197" s="68"/>
      <c r="L197" s="68">
        <f t="shared" si="51"/>
        <v>0.97799717912552886</v>
      </c>
      <c r="M197" s="68">
        <f t="shared" si="51"/>
        <v>1</v>
      </c>
      <c r="N197" s="68">
        <f t="shared" si="51"/>
        <v>1</v>
      </c>
      <c r="O197" s="68">
        <f t="shared" si="51"/>
        <v>1</v>
      </c>
      <c r="P197" s="68">
        <f t="shared" si="51"/>
        <v>0.96502057613168724</v>
      </c>
      <c r="Q197" s="68">
        <f t="shared" si="51"/>
        <v>0.9734578884934757</v>
      </c>
      <c r="R197" s="68"/>
      <c r="S197" s="68"/>
      <c r="T197" s="68">
        <f t="shared" si="51"/>
        <v>1</v>
      </c>
      <c r="U197" s="68">
        <f t="shared" si="51"/>
        <v>1</v>
      </c>
      <c r="V197" s="68"/>
      <c r="W197" s="68"/>
      <c r="X197" s="68">
        <f t="shared" si="51"/>
        <v>1</v>
      </c>
      <c r="Y197" s="68">
        <f t="shared" si="51"/>
        <v>1</v>
      </c>
      <c r="Z197" s="68">
        <f t="shared" si="51"/>
        <v>0.98753117206982544</v>
      </c>
      <c r="AA197" s="68">
        <f t="shared" si="51"/>
        <v>1</v>
      </c>
      <c r="AB197" s="68">
        <f t="shared" si="51"/>
        <v>1</v>
      </c>
      <c r="AC197" s="68"/>
      <c r="AD197" s="68">
        <f t="shared" si="51"/>
        <v>0.9443490556509444</v>
      </c>
      <c r="AE197" s="68"/>
      <c r="AF197" s="68"/>
      <c r="AG197" s="68"/>
      <c r="AH197" s="68">
        <f t="shared" si="51"/>
        <v>0.9616115545419992</v>
      </c>
    </row>
    <row r="198" spans="1:44" s="45" customFormat="1" ht="30" hidden="1" customHeight="1" outlineLevel="1" x14ac:dyDescent="0.2">
      <c r="A198" s="10" t="s">
        <v>83</v>
      </c>
      <c r="B198" s="23"/>
      <c r="C198" s="23">
        <f>SUM(E198:AH198)</f>
        <v>0</v>
      </c>
      <c r="D198" s="13" t="e">
        <f t="shared" si="49"/>
        <v>#DIV/0!</v>
      </c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</row>
    <row r="199" spans="1:44" s="58" customFormat="1" ht="30" hidden="1" customHeight="1" outlineLevel="1" x14ac:dyDescent="0.2">
      <c r="A199" s="27" t="s">
        <v>84</v>
      </c>
      <c r="B199" s="20"/>
      <c r="C199" s="23">
        <f>SUM(E199:AH199)</f>
        <v>15599</v>
      </c>
      <c r="D199" s="13" t="e">
        <f t="shared" si="49"/>
        <v>#DIV/0!</v>
      </c>
      <c r="E199" s="44">
        <v>17</v>
      </c>
      <c r="F199" s="32">
        <v>360</v>
      </c>
      <c r="G199" s="32">
        <v>2381</v>
      </c>
      <c r="H199" s="32">
        <v>435</v>
      </c>
      <c r="I199" s="32">
        <v>387</v>
      </c>
      <c r="J199" s="32">
        <v>1130</v>
      </c>
      <c r="K199" s="32"/>
      <c r="L199" s="32"/>
      <c r="M199" s="32">
        <v>1360</v>
      </c>
      <c r="N199" s="32">
        <v>202</v>
      </c>
      <c r="O199" s="32">
        <v>581</v>
      </c>
      <c r="P199" s="44">
        <v>217</v>
      </c>
      <c r="Q199" s="32">
        <v>663</v>
      </c>
      <c r="R199" s="32"/>
      <c r="S199" s="32"/>
      <c r="T199" s="32">
        <v>1813</v>
      </c>
      <c r="U199" s="32">
        <v>170</v>
      </c>
      <c r="V199" s="32"/>
      <c r="W199" s="32"/>
      <c r="X199" s="32">
        <v>630</v>
      </c>
      <c r="Y199" s="32"/>
      <c r="Z199" s="32">
        <v>110</v>
      </c>
      <c r="AA199" s="32"/>
      <c r="AB199" s="32">
        <v>1225</v>
      </c>
      <c r="AC199" s="32"/>
      <c r="AD199" s="32">
        <v>3778</v>
      </c>
      <c r="AE199" s="32"/>
      <c r="AF199" s="32"/>
      <c r="AG199" s="32"/>
      <c r="AH199" s="32">
        <v>140</v>
      </c>
    </row>
    <row r="200" spans="1:44" s="45" customFormat="1" ht="30" hidden="1" customHeight="1" x14ac:dyDescent="0.2">
      <c r="A200" s="10" t="s">
        <v>85</v>
      </c>
      <c r="B200" s="13"/>
      <c r="C200" s="13" t="e">
        <f>C199/C198</f>
        <v>#DIV/0!</v>
      </c>
      <c r="D200" s="13" t="e">
        <f t="shared" si="49"/>
        <v>#DIV/0!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44" s="45" customFormat="1" ht="30" hidden="1" customHeight="1" x14ac:dyDescent="0.2">
      <c r="A201" s="12" t="s">
        <v>86</v>
      </c>
      <c r="B201" s="20"/>
      <c r="C201" s="23"/>
      <c r="D201" s="23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44" s="58" customFormat="1" ht="30" hidden="1" customHeight="1" outlineLevel="1" x14ac:dyDescent="0.2">
      <c r="A202" s="50" t="s">
        <v>87</v>
      </c>
      <c r="B202" s="20"/>
      <c r="C202" s="23">
        <f>SUM(E202:AH202)</f>
        <v>0</v>
      </c>
      <c r="D202" s="8" t="e">
        <f t="shared" ref="D202:D221" si="52">C202/B202</f>
        <v>#DIV/0!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</row>
    <row r="203" spans="1:44" s="45" customFormat="1" ht="30" hidden="1" customHeight="1" outlineLevel="1" x14ac:dyDescent="0.2">
      <c r="A203" s="12" t="s">
        <v>88</v>
      </c>
      <c r="B203" s="20"/>
      <c r="C203" s="23">
        <f>SUM(E203:AH203)</f>
        <v>0</v>
      </c>
      <c r="D203" s="8" t="e">
        <f t="shared" si="52"/>
        <v>#DIV/0!</v>
      </c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R203" s="45" t="s">
        <v>0</v>
      </c>
    </row>
    <row r="204" spans="1:44" s="45" customFormat="1" ht="30" hidden="1" customHeight="1" outlineLevel="1" x14ac:dyDescent="0.2">
      <c r="A204" s="12" t="s">
        <v>89</v>
      </c>
      <c r="B204" s="23">
        <f>B202*0.45</f>
        <v>0</v>
      </c>
      <c r="C204" s="23">
        <f>C202*0.45</f>
        <v>0</v>
      </c>
      <c r="D204" s="8" t="e">
        <f t="shared" si="52"/>
        <v>#DIV/0!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59"/>
    </row>
    <row r="205" spans="1:44" s="45" customFormat="1" ht="30" hidden="1" customHeight="1" x14ac:dyDescent="0.2">
      <c r="A205" s="12" t="s">
        <v>90</v>
      </c>
      <c r="B205" s="47" t="e">
        <f>B202/B203</f>
        <v>#DIV/0!</v>
      </c>
      <c r="C205" s="47" t="e">
        <f>C202/C203</f>
        <v>#DIV/0!</v>
      </c>
      <c r="D205" s="8"/>
      <c r="E205" s="68" t="e">
        <f t="shared" ref="E205:AH205" si="53">E202/E203</f>
        <v>#DIV/0!</v>
      </c>
      <c r="F205" s="68" t="e">
        <f t="shared" si="53"/>
        <v>#DIV/0!</v>
      </c>
      <c r="G205" s="68" t="e">
        <f t="shared" si="53"/>
        <v>#DIV/0!</v>
      </c>
      <c r="H205" s="68" t="e">
        <f t="shared" si="53"/>
        <v>#DIV/0!</v>
      </c>
      <c r="I205" s="68" t="e">
        <f t="shared" si="53"/>
        <v>#DIV/0!</v>
      </c>
      <c r="J205" s="68" t="e">
        <f t="shared" si="53"/>
        <v>#DIV/0!</v>
      </c>
      <c r="K205" s="68"/>
      <c r="L205" s="68" t="e">
        <f t="shared" si="53"/>
        <v>#DIV/0!</v>
      </c>
      <c r="M205" s="68" t="e">
        <f t="shared" si="53"/>
        <v>#DIV/0!</v>
      </c>
      <c r="N205" s="68" t="e">
        <f t="shared" si="53"/>
        <v>#DIV/0!</v>
      </c>
      <c r="O205" s="68" t="e">
        <f t="shared" si="53"/>
        <v>#DIV/0!</v>
      </c>
      <c r="P205" s="68" t="e">
        <f t="shared" si="53"/>
        <v>#DIV/0!</v>
      </c>
      <c r="Q205" s="68" t="e">
        <f t="shared" si="53"/>
        <v>#DIV/0!</v>
      </c>
      <c r="R205" s="68"/>
      <c r="S205" s="68"/>
      <c r="T205" s="68" t="e">
        <f t="shared" si="53"/>
        <v>#DIV/0!</v>
      </c>
      <c r="U205" s="68" t="e">
        <f t="shared" si="53"/>
        <v>#DIV/0!</v>
      </c>
      <c r="V205" s="68"/>
      <c r="W205" s="68"/>
      <c r="X205" s="68" t="e">
        <f t="shared" si="53"/>
        <v>#DIV/0!</v>
      </c>
      <c r="Y205" s="68" t="e">
        <f t="shared" si="53"/>
        <v>#DIV/0!</v>
      </c>
      <c r="Z205" s="68" t="e">
        <f t="shared" si="53"/>
        <v>#DIV/0!</v>
      </c>
      <c r="AA205" s="68" t="e">
        <f t="shared" si="53"/>
        <v>#DIV/0!</v>
      </c>
      <c r="AB205" s="68" t="e">
        <f t="shared" si="53"/>
        <v>#DIV/0!</v>
      </c>
      <c r="AC205" s="68"/>
      <c r="AD205" s="68" t="e">
        <f t="shared" si="53"/>
        <v>#DIV/0!</v>
      </c>
      <c r="AE205" s="68"/>
      <c r="AF205" s="68"/>
      <c r="AG205" s="68"/>
      <c r="AH205" s="68" t="e">
        <f t="shared" si="53"/>
        <v>#DIV/0!</v>
      </c>
    </row>
    <row r="206" spans="1:44" s="58" customFormat="1" ht="30" hidden="1" customHeight="1" outlineLevel="1" x14ac:dyDescent="0.2">
      <c r="A206" s="50" t="s">
        <v>91</v>
      </c>
      <c r="B206" s="20"/>
      <c r="C206" s="23">
        <f>SUM(E206:AH206)</f>
        <v>0</v>
      </c>
      <c r="D206" s="8" t="e">
        <f t="shared" si="52"/>
        <v>#DIV/0!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</row>
    <row r="207" spans="1:44" s="45" customFormat="1" ht="28.15" hidden="1" customHeight="1" outlineLevel="1" x14ac:dyDescent="0.2">
      <c r="A207" s="12" t="s">
        <v>88</v>
      </c>
      <c r="B207" s="20"/>
      <c r="C207" s="23">
        <f>SUM(E207:AH207)</f>
        <v>0</v>
      </c>
      <c r="D207" s="8" t="e">
        <f t="shared" si="52"/>
        <v>#DIV/0!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</row>
    <row r="208" spans="1:44" s="45" customFormat="1" ht="27" hidden="1" customHeight="1" outlineLevel="1" x14ac:dyDescent="0.2">
      <c r="A208" s="12" t="s">
        <v>89</v>
      </c>
      <c r="B208" s="23">
        <f>B206*0.3</f>
        <v>0</v>
      </c>
      <c r="C208" s="23">
        <f>C206*0.3</f>
        <v>0</v>
      </c>
      <c r="D208" s="8" t="e">
        <f t="shared" si="52"/>
        <v>#DIV/0!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</row>
    <row r="209" spans="1:34" s="58" customFormat="1" ht="30" hidden="1" customHeight="1" x14ac:dyDescent="0.2">
      <c r="A209" s="12" t="s">
        <v>90</v>
      </c>
      <c r="B209" s="8" t="e">
        <f>B206/B207</f>
        <v>#DIV/0!</v>
      </c>
      <c r="C209" s="8" t="e">
        <f>C206/C207</f>
        <v>#DIV/0!</v>
      </c>
      <c r="D209" s="8"/>
      <c r="E209" s="25" t="e">
        <f t="shared" ref="E209:AH209" si="54">E206/E207</f>
        <v>#DIV/0!</v>
      </c>
      <c r="F209" s="25" t="e">
        <f t="shared" si="54"/>
        <v>#DIV/0!</v>
      </c>
      <c r="G209" s="25" t="e">
        <f t="shared" si="54"/>
        <v>#DIV/0!</v>
      </c>
      <c r="H209" s="25" t="e">
        <f t="shared" si="54"/>
        <v>#DIV/0!</v>
      </c>
      <c r="I209" s="25" t="e">
        <f t="shared" si="54"/>
        <v>#DIV/0!</v>
      </c>
      <c r="J209" s="25" t="e">
        <f t="shared" si="54"/>
        <v>#DIV/0!</v>
      </c>
      <c r="K209" s="92"/>
      <c r="L209" s="25" t="e">
        <f t="shared" si="54"/>
        <v>#DIV/0!</v>
      </c>
      <c r="M209" s="25" t="e">
        <f t="shared" si="54"/>
        <v>#DIV/0!</v>
      </c>
      <c r="N209" s="25" t="e">
        <f t="shared" si="54"/>
        <v>#DIV/0!</v>
      </c>
      <c r="O209" s="25" t="e">
        <f t="shared" si="54"/>
        <v>#DIV/0!</v>
      </c>
      <c r="P209" s="25" t="e">
        <f t="shared" si="54"/>
        <v>#DIV/0!</v>
      </c>
      <c r="Q209" s="25" t="e">
        <f t="shared" si="54"/>
        <v>#DIV/0!</v>
      </c>
      <c r="R209" s="92"/>
      <c r="S209" s="92"/>
      <c r="T209" s="25" t="e">
        <f t="shared" si="54"/>
        <v>#DIV/0!</v>
      </c>
      <c r="U209" s="25" t="e">
        <f t="shared" si="54"/>
        <v>#DIV/0!</v>
      </c>
      <c r="V209" s="92"/>
      <c r="W209" s="92"/>
      <c r="X209" s="25" t="e">
        <f t="shared" si="54"/>
        <v>#DIV/0!</v>
      </c>
      <c r="Y209" s="25" t="e">
        <f t="shared" si="54"/>
        <v>#DIV/0!</v>
      </c>
      <c r="Z209" s="25" t="e">
        <f t="shared" si="54"/>
        <v>#DIV/0!</v>
      </c>
      <c r="AA209" s="25" t="e">
        <f t="shared" si="54"/>
        <v>#DIV/0!</v>
      </c>
      <c r="AB209" s="25" t="e">
        <f t="shared" si="54"/>
        <v>#DIV/0!</v>
      </c>
      <c r="AC209" s="92"/>
      <c r="AD209" s="25" t="e">
        <f t="shared" si="54"/>
        <v>#DIV/0!</v>
      </c>
      <c r="AE209" s="92"/>
      <c r="AF209" s="92"/>
      <c r="AG209" s="92"/>
      <c r="AH209" s="25" t="e">
        <f t="shared" si="54"/>
        <v>#DIV/0!</v>
      </c>
    </row>
    <row r="210" spans="1:34" s="58" customFormat="1" ht="30" hidden="1" customHeight="1" outlineLevel="1" x14ac:dyDescent="0.2">
      <c r="A210" s="50" t="s">
        <v>92</v>
      </c>
      <c r="B210" s="20"/>
      <c r="C210" s="23">
        <f>SUM(E210:AH210)</f>
        <v>0</v>
      </c>
      <c r="D210" s="8" t="e">
        <f t="shared" si="52"/>
        <v>#DIV/0!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</row>
    <row r="211" spans="1:34" s="45" customFormat="1" ht="30" hidden="1" customHeight="1" outlineLevel="1" x14ac:dyDescent="0.2">
      <c r="A211" s="12" t="s">
        <v>88</v>
      </c>
      <c r="B211" s="20"/>
      <c r="C211" s="23">
        <f>SUM(E211:AH211)</f>
        <v>0</v>
      </c>
      <c r="D211" s="8" t="e">
        <f t="shared" si="52"/>
        <v>#DIV/0!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34" s="45" customFormat="1" ht="30" hidden="1" customHeight="1" outlineLevel="1" x14ac:dyDescent="0.2">
      <c r="A212" s="12" t="s">
        <v>93</v>
      </c>
      <c r="B212" s="23">
        <f>B210*0.19</f>
        <v>0</v>
      </c>
      <c r="C212" s="23">
        <f>C210*0.19</f>
        <v>0</v>
      </c>
      <c r="D212" s="8" t="e">
        <f t="shared" si="52"/>
        <v>#DIV/0!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</row>
    <row r="213" spans="1:34" s="58" customFormat="1" ht="30" hidden="1" customHeight="1" x14ac:dyDescent="0.2">
      <c r="A213" s="12" t="s">
        <v>94</v>
      </c>
      <c r="B213" s="8" t="e">
        <f>B210/B211</f>
        <v>#DIV/0!</v>
      </c>
      <c r="C213" s="8" t="e">
        <f>C210/C211</f>
        <v>#DIV/0!</v>
      </c>
      <c r="D213" s="8"/>
      <c r="E213" s="25" t="e">
        <f>E210/E211</f>
        <v>#DIV/0!</v>
      </c>
      <c r="F213" s="25" t="e">
        <f>F210/F211</f>
        <v>#DIV/0!</v>
      </c>
      <c r="G213" s="25" t="e">
        <f t="shared" ref="G213:AH213" si="55">G210/G211</f>
        <v>#DIV/0!</v>
      </c>
      <c r="H213" s="25" t="e">
        <f t="shared" si="55"/>
        <v>#DIV/0!</v>
      </c>
      <c r="I213" s="25" t="e">
        <f t="shared" si="55"/>
        <v>#DIV/0!</v>
      </c>
      <c r="J213" s="25" t="e">
        <f t="shared" si="55"/>
        <v>#DIV/0!</v>
      </c>
      <c r="K213" s="92"/>
      <c r="L213" s="25" t="e">
        <f t="shared" si="55"/>
        <v>#DIV/0!</v>
      </c>
      <c r="M213" s="25" t="e">
        <f t="shared" si="55"/>
        <v>#DIV/0!</v>
      </c>
      <c r="N213" s="25" t="e">
        <f t="shared" si="55"/>
        <v>#DIV/0!</v>
      </c>
      <c r="O213" s="25" t="e">
        <f t="shared" si="55"/>
        <v>#DIV/0!</v>
      </c>
      <c r="P213" s="25" t="e">
        <f t="shared" si="55"/>
        <v>#DIV/0!</v>
      </c>
      <c r="Q213" s="25" t="e">
        <f t="shared" si="55"/>
        <v>#DIV/0!</v>
      </c>
      <c r="R213" s="92"/>
      <c r="S213" s="92"/>
      <c r="T213" s="25" t="e">
        <f t="shared" si="55"/>
        <v>#DIV/0!</v>
      </c>
      <c r="U213" s="25" t="e">
        <f t="shared" si="55"/>
        <v>#DIV/0!</v>
      </c>
      <c r="V213" s="92"/>
      <c r="W213" s="92"/>
      <c r="X213" s="25" t="e">
        <f t="shared" si="55"/>
        <v>#DIV/0!</v>
      </c>
      <c r="Y213" s="25" t="e">
        <f t="shared" si="55"/>
        <v>#DIV/0!</v>
      </c>
      <c r="Z213" s="25" t="e">
        <f t="shared" si="55"/>
        <v>#DIV/0!</v>
      </c>
      <c r="AA213" s="25" t="e">
        <f t="shared" si="55"/>
        <v>#DIV/0!</v>
      </c>
      <c r="AB213" s="25" t="e">
        <f t="shared" si="55"/>
        <v>#DIV/0!</v>
      </c>
      <c r="AC213" s="92"/>
      <c r="AD213" s="25" t="e">
        <f t="shared" si="55"/>
        <v>#DIV/0!</v>
      </c>
      <c r="AE213" s="92"/>
      <c r="AF213" s="92"/>
      <c r="AG213" s="92"/>
      <c r="AH213" s="25" t="e">
        <f t="shared" si="55"/>
        <v>#DIV/0!</v>
      </c>
    </row>
    <row r="214" spans="1:34" s="45" customFormat="1" ht="30" hidden="1" customHeight="1" x14ac:dyDescent="0.2">
      <c r="A214" s="50" t="s">
        <v>95</v>
      </c>
      <c r="B214" s="23"/>
      <c r="C214" s="23">
        <f>SUM(E214:AH214)</f>
        <v>0</v>
      </c>
      <c r="D214" s="8" t="e">
        <f t="shared" si="52"/>
        <v>#DIV/0!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</row>
    <row r="215" spans="1:34" s="45" customFormat="1" ht="30" hidden="1" customHeight="1" x14ac:dyDescent="0.2">
      <c r="A215" s="12" t="s">
        <v>93</v>
      </c>
      <c r="B215" s="23"/>
      <c r="C215" s="23">
        <f>C214*0.7</f>
        <v>0</v>
      </c>
      <c r="D215" s="8" t="e">
        <f t="shared" si="52"/>
        <v>#DIV/0!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</row>
    <row r="216" spans="1:34" s="45" customFormat="1" ht="30" hidden="1" customHeight="1" x14ac:dyDescent="0.2">
      <c r="A216" s="27" t="s">
        <v>96</v>
      </c>
      <c r="B216" s="23"/>
      <c r="C216" s="23">
        <f>SUM(E216:AH216)</f>
        <v>0</v>
      </c>
      <c r="D216" s="8" t="e">
        <f t="shared" si="52"/>
        <v>#DIV/0!</v>
      </c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</row>
    <row r="217" spans="1:34" s="45" customFormat="1" ht="30" hidden="1" customHeight="1" x14ac:dyDescent="0.2">
      <c r="A217" s="12" t="s">
        <v>93</v>
      </c>
      <c r="B217" s="23">
        <f>B216*0.2</f>
        <v>0</v>
      </c>
      <c r="C217" s="23">
        <f>C216*0.2</f>
        <v>0</v>
      </c>
      <c r="D217" s="8" t="e">
        <f t="shared" si="52"/>
        <v>#DIV/0!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</row>
    <row r="218" spans="1:34" s="45" customFormat="1" ht="30" hidden="1" customHeight="1" x14ac:dyDescent="0.2">
      <c r="A218" s="27" t="s">
        <v>117</v>
      </c>
      <c r="B218" s="23"/>
      <c r="C218" s="23">
        <f>SUM(E218:AH218)</f>
        <v>0</v>
      </c>
      <c r="D218" s="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</row>
    <row r="219" spans="1:34" s="45" customFormat="1" ht="30" hidden="1" customHeight="1" x14ac:dyDescent="0.2">
      <c r="A219" s="27" t="s">
        <v>97</v>
      </c>
      <c r="B219" s="23">
        <f>B217+B215+B212+B208+B204</f>
        <v>0</v>
      </c>
      <c r="C219" s="23">
        <f>C217+C215+C212+C208+C204</f>
        <v>0</v>
      </c>
      <c r="D219" s="8" t="e">
        <f t="shared" si="52"/>
        <v>#DIV/0!</v>
      </c>
      <c r="E219" s="22">
        <f>E217+E215+E212+E208+E204</f>
        <v>0</v>
      </c>
      <c r="F219" s="22">
        <f t="shared" ref="F219:AH219" si="56">F217+F215+F212+F208+F204</f>
        <v>0</v>
      </c>
      <c r="G219" s="22">
        <f t="shared" si="56"/>
        <v>0</v>
      </c>
      <c r="H219" s="22">
        <f t="shared" si="56"/>
        <v>0</v>
      </c>
      <c r="I219" s="22">
        <f t="shared" si="56"/>
        <v>0</v>
      </c>
      <c r="J219" s="22">
        <f t="shared" si="56"/>
        <v>0</v>
      </c>
      <c r="K219" s="22"/>
      <c r="L219" s="22">
        <f t="shared" si="56"/>
        <v>0</v>
      </c>
      <c r="M219" s="22">
        <f t="shared" si="56"/>
        <v>0</v>
      </c>
      <c r="N219" s="22">
        <f t="shared" si="56"/>
        <v>0</v>
      </c>
      <c r="O219" s="22">
        <f t="shared" si="56"/>
        <v>0</v>
      </c>
      <c r="P219" s="22">
        <f t="shared" si="56"/>
        <v>0</v>
      </c>
      <c r="Q219" s="22">
        <f t="shared" si="56"/>
        <v>0</v>
      </c>
      <c r="R219" s="22"/>
      <c r="S219" s="22"/>
      <c r="T219" s="22">
        <f t="shared" si="56"/>
        <v>0</v>
      </c>
      <c r="U219" s="22">
        <f t="shared" si="56"/>
        <v>0</v>
      </c>
      <c r="V219" s="22"/>
      <c r="W219" s="22"/>
      <c r="X219" s="22">
        <f t="shared" si="56"/>
        <v>0</v>
      </c>
      <c r="Y219" s="22">
        <f t="shared" si="56"/>
        <v>0</v>
      </c>
      <c r="Z219" s="22">
        <f t="shared" si="56"/>
        <v>0</v>
      </c>
      <c r="AA219" s="22">
        <f t="shared" si="56"/>
        <v>0</v>
      </c>
      <c r="AB219" s="22">
        <f t="shared" si="56"/>
        <v>0</v>
      </c>
      <c r="AC219" s="22"/>
      <c r="AD219" s="22">
        <f t="shared" si="56"/>
        <v>0</v>
      </c>
      <c r="AE219" s="22"/>
      <c r="AF219" s="22"/>
      <c r="AG219" s="22"/>
      <c r="AH219" s="22">
        <f t="shared" si="56"/>
        <v>0</v>
      </c>
    </row>
    <row r="220" spans="1:34" s="45" customFormat="1" ht="6" hidden="1" customHeight="1" x14ac:dyDescent="0.2">
      <c r="A220" s="12" t="s">
        <v>123</v>
      </c>
      <c r="B220" s="22"/>
      <c r="C220" s="22">
        <f>SUM(E220:AH220)</f>
        <v>0</v>
      </c>
      <c r="D220" s="8" t="e">
        <f t="shared" si="52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1:34" s="45" customFormat="1" ht="0.6" hidden="1" customHeight="1" x14ac:dyDescent="0.2">
      <c r="A221" s="50" t="s">
        <v>116</v>
      </c>
      <c r="B221" s="48" t="e">
        <f>B219/B220*10</f>
        <v>#DIV/0!</v>
      </c>
      <c r="C221" s="48" t="e">
        <f>C219/C220*10</f>
        <v>#DIV/0!</v>
      </c>
      <c r="D221" s="8" t="e">
        <f t="shared" si="52"/>
        <v>#DIV/0!</v>
      </c>
      <c r="E221" s="49" t="e">
        <f>E219/E220*10</f>
        <v>#DIV/0!</v>
      </c>
      <c r="F221" s="49" t="e">
        <f t="shared" ref="F221:AH221" si="57">F219/F220*10</f>
        <v>#DIV/0!</v>
      </c>
      <c r="G221" s="49" t="e">
        <f t="shared" si="57"/>
        <v>#DIV/0!</v>
      </c>
      <c r="H221" s="49" t="e">
        <f t="shared" si="57"/>
        <v>#DIV/0!</v>
      </c>
      <c r="I221" s="49" t="e">
        <f t="shared" si="57"/>
        <v>#DIV/0!</v>
      </c>
      <c r="J221" s="49" t="e">
        <f t="shared" si="57"/>
        <v>#DIV/0!</v>
      </c>
      <c r="K221" s="49"/>
      <c r="L221" s="49" t="e">
        <f t="shared" si="57"/>
        <v>#DIV/0!</v>
      </c>
      <c r="M221" s="49" t="e">
        <f t="shared" si="57"/>
        <v>#DIV/0!</v>
      </c>
      <c r="N221" s="49" t="e">
        <f t="shared" si="57"/>
        <v>#DIV/0!</v>
      </c>
      <c r="O221" s="49" t="e">
        <f t="shared" si="57"/>
        <v>#DIV/0!</v>
      </c>
      <c r="P221" s="49" t="e">
        <f t="shared" si="57"/>
        <v>#DIV/0!</v>
      </c>
      <c r="Q221" s="49" t="e">
        <f t="shared" si="57"/>
        <v>#DIV/0!</v>
      </c>
      <c r="R221" s="49"/>
      <c r="S221" s="49"/>
      <c r="T221" s="49" t="e">
        <f t="shared" si="57"/>
        <v>#DIV/0!</v>
      </c>
      <c r="U221" s="49" t="e">
        <f t="shared" si="57"/>
        <v>#DIV/0!</v>
      </c>
      <c r="V221" s="49"/>
      <c r="W221" s="49"/>
      <c r="X221" s="49" t="e">
        <f t="shared" si="57"/>
        <v>#DIV/0!</v>
      </c>
      <c r="Y221" s="49" t="e">
        <f t="shared" si="57"/>
        <v>#DIV/0!</v>
      </c>
      <c r="Z221" s="49" t="e">
        <f t="shared" si="57"/>
        <v>#DIV/0!</v>
      </c>
      <c r="AA221" s="49" t="e">
        <f t="shared" si="57"/>
        <v>#DIV/0!</v>
      </c>
      <c r="AB221" s="49" t="e">
        <f t="shared" si="57"/>
        <v>#DIV/0!</v>
      </c>
      <c r="AC221" s="49"/>
      <c r="AD221" s="49" t="e">
        <f t="shared" si="57"/>
        <v>#DIV/0!</v>
      </c>
      <c r="AE221" s="49"/>
      <c r="AF221" s="49"/>
      <c r="AG221" s="49"/>
      <c r="AH221" s="49" t="e">
        <f t="shared" si="57"/>
        <v>#DIV/0!</v>
      </c>
    </row>
    <row r="222" spans="1:34" ht="18" hidden="1" customHeight="1" x14ac:dyDescent="0.25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</row>
    <row r="223" spans="1:34" ht="27" hidden="1" customHeight="1" x14ac:dyDescent="0.25">
      <c r="A223" s="12" t="s">
        <v>132</v>
      </c>
      <c r="B223" s="76"/>
      <c r="C223" s="76">
        <f>SUM(E223:AH223)</f>
        <v>273</v>
      </c>
      <c r="D223" s="76"/>
      <c r="E223" s="76">
        <v>11</v>
      </c>
      <c r="F223" s="76">
        <v>12</v>
      </c>
      <c r="G223" s="76">
        <v>15</v>
      </c>
      <c r="H223" s="76">
        <v>20</v>
      </c>
      <c r="I223" s="76">
        <v>12</v>
      </c>
      <c r="J223" s="76">
        <v>36</v>
      </c>
      <c r="K223" s="76"/>
      <c r="L223" s="76">
        <v>18</v>
      </c>
      <c r="M223" s="76">
        <v>20</v>
      </c>
      <c r="N223" s="76">
        <v>5</v>
      </c>
      <c r="O223" s="76">
        <v>4</v>
      </c>
      <c r="P223" s="76">
        <v>5</v>
      </c>
      <c r="Q223" s="76">
        <v>16</v>
      </c>
      <c r="R223" s="76"/>
      <c r="S223" s="76"/>
      <c r="T223" s="76">
        <v>16</v>
      </c>
      <c r="U223" s="76">
        <v>13</v>
      </c>
      <c r="V223" s="76"/>
      <c r="W223" s="76"/>
      <c r="X223" s="76">
        <v>18</v>
      </c>
      <c r="Y223" s="76">
        <v>10</v>
      </c>
      <c r="Z223" s="76">
        <v>3</v>
      </c>
      <c r="AA223" s="76">
        <v>4</v>
      </c>
      <c r="AB223" s="76">
        <v>3</v>
      </c>
      <c r="AC223" s="76"/>
      <c r="AD223" s="76">
        <v>23</v>
      </c>
      <c r="AE223" s="76"/>
      <c r="AF223" s="76"/>
      <c r="AG223" s="76"/>
      <c r="AH223" s="76">
        <v>9</v>
      </c>
    </row>
    <row r="224" spans="1:34" ht="18" hidden="1" customHeight="1" x14ac:dyDescent="0.25">
      <c r="A224" s="12" t="s">
        <v>136</v>
      </c>
      <c r="B224" s="76">
        <v>108</v>
      </c>
      <c r="C224" s="76">
        <f>SUM(E224:AH224)</f>
        <v>450</v>
      </c>
      <c r="D224" s="76"/>
      <c r="E224" s="76">
        <v>20</v>
      </c>
      <c r="F224" s="76">
        <v>5</v>
      </c>
      <c r="G224" s="76">
        <v>59</v>
      </c>
      <c r="H224" s="76">
        <v>16</v>
      </c>
      <c r="I224" s="76">
        <v>21</v>
      </c>
      <c r="J224" s="76">
        <v>28</v>
      </c>
      <c r="K224" s="76"/>
      <c r="L224" s="76">
        <v>9</v>
      </c>
      <c r="M224" s="76">
        <v>20</v>
      </c>
      <c r="N224" s="76">
        <v>22</v>
      </c>
      <c r="O224" s="76">
        <v>5</v>
      </c>
      <c r="P224" s="76">
        <v>5</v>
      </c>
      <c r="Q224" s="76">
        <v>28</v>
      </c>
      <c r="R224" s="76"/>
      <c r="S224" s="76"/>
      <c r="T224" s="76">
        <v>25</v>
      </c>
      <c r="U224" s="76">
        <v>57</v>
      </c>
      <c r="V224" s="76"/>
      <c r="W224" s="76"/>
      <c r="X224" s="76">
        <v>7</v>
      </c>
      <c r="Y224" s="76">
        <v>17</v>
      </c>
      <c r="Z224" s="76">
        <v>25</v>
      </c>
      <c r="AA224" s="76">
        <v>11</v>
      </c>
      <c r="AB224" s="76">
        <v>5</v>
      </c>
      <c r="AC224" s="76"/>
      <c r="AD224" s="76">
        <v>50</v>
      </c>
      <c r="AE224" s="76"/>
      <c r="AF224" s="76"/>
      <c r="AG224" s="76"/>
      <c r="AH224" s="76">
        <v>15</v>
      </c>
    </row>
    <row r="225" spans="1:34" ht="24.6" hidden="1" customHeight="1" x14ac:dyDescent="0.35">
      <c r="A225" s="77" t="s">
        <v>98</v>
      </c>
      <c r="B225" s="61"/>
      <c r="C225" s="61">
        <f>SUM(E225:AH225)</f>
        <v>0</v>
      </c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</row>
    <row r="226" spans="1:34" s="63" customFormat="1" ht="21.6" hidden="1" customHeight="1" x14ac:dyDescent="0.35">
      <c r="A226" s="62" t="s">
        <v>99</v>
      </c>
      <c r="B226" s="62"/>
      <c r="C226" s="62">
        <f>SUM(E226:AH226)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</row>
    <row r="227" spans="1:34" s="63" customFormat="1" ht="21.6" hidden="1" customHeight="1" x14ac:dyDescent="0.35">
      <c r="A227" s="62" t="s">
        <v>100</v>
      </c>
      <c r="B227" s="62"/>
      <c r="C227" s="62">
        <f>SUM(E227:AH227)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</row>
    <row r="228" spans="1:34" s="63" customFormat="1" ht="21.6" hidden="1" customHeight="1" x14ac:dyDescent="0.3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</row>
    <row r="229" spans="1:34" s="63" customFormat="1" ht="21.6" hidden="1" customHeight="1" x14ac:dyDescent="0.35">
      <c r="A229" s="64" t="s">
        <v>101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</row>
    <row r="230" spans="1:34" ht="16.899999999999999" hidden="1" customHeight="1" x14ac:dyDescent="0.25">
      <c r="A230" s="78"/>
      <c r="B230" s="79"/>
      <c r="C230" s="79"/>
      <c r="D230" s="79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41.45" hidden="1" customHeight="1" x14ac:dyDescent="0.3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</row>
    <row r="232" spans="1:34" ht="20.45" hidden="1" customHeight="1" x14ac:dyDescent="0.25">
      <c r="A232" s="120"/>
      <c r="B232" s="121"/>
      <c r="C232" s="121"/>
      <c r="D232" s="121"/>
      <c r="E232" s="121"/>
      <c r="F232" s="121"/>
      <c r="G232" s="121"/>
      <c r="H232" s="121"/>
      <c r="I232" s="121"/>
      <c r="J232" s="121"/>
      <c r="K232" s="96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6.899999999999999" hidden="1" customHeight="1" x14ac:dyDescent="0.25">
      <c r="A233" s="80"/>
      <c r="B233" s="6"/>
      <c r="C233" s="6"/>
      <c r="D233" s="6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9" hidden="1" customHeight="1" x14ac:dyDescent="0.25">
      <c r="A234" s="65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</row>
    <row r="235" spans="1:34" s="11" customFormat="1" ht="49.15" hidden="1" customHeight="1" x14ac:dyDescent="0.2">
      <c r="A235" s="27" t="s">
        <v>102</v>
      </c>
      <c r="B235" s="23"/>
      <c r="C235" s="23">
        <f>SUM(E235:AH235)</f>
        <v>259083</v>
      </c>
      <c r="D235" s="23"/>
      <c r="E235" s="34">
        <v>9345</v>
      </c>
      <c r="F235" s="34">
        <v>9100</v>
      </c>
      <c r="G235" s="34">
        <v>16579</v>
      </c>
      <c r="H235" s="34">
        <v>16195</v>
      </c>
      <c r="I235" s="34">
        <v>7250</v>
      </c>
      <c r="J235" s="34">
        <v>17539</v>
      </c>
      <c r="K235" s="93"/>
      <c r="L235" s="34">
        <v>12001</v>
      </c>
      <c r="M235" s="34">
        <v>14609</v>
      </c>
      <c r="N235" s="34">
        <v>13004</v>
      </c>
      <c r="O235" s="34">
        <v>3780</v>
      </c>
      <c r="P235" s="34">
        <v>8536</v>
      </c>
      <c r="Q235" s="34">
        <v>11438</v>
      </c>
      <c r="R235" s="93"/>
      <c r="S235" s="93"/>
      <c r="T235" s="34">
        <v>16561</v>
      </c>
      <c r="U235" s="34">
        <v>15418</v>
      </c>
      <c r="V235" s="93"/>
      <c r="W235" s="93"/>
      <c r="X235" s="34">
        <v>18986</v>
      </c>
      <c r="Y235" s="34">
        <v>13238</v>
      </c>
      <c r="Z235" s="34">
        <v>7143</v>
      </c>
      <c r="AA235" s="34">
        <v>4504</v>
      </c>
      <c r="AB235" s="34">
        <v>11688</v>
      </c>
      <c r="AC235" s="93"/>
      <c r="AD235" s="34">
        <v>21385</v>
      </c>
      <c r="AE235" s="93"/>
      <c r="AF235" s="93"/>
      <c r="AG235" s="93"/>
      <c r="AH235" s="34">
        <v>10784</v>
      </c>
    </row>
    <row r="236" spans="1:34" ht="21" hidden="1" customHeight="1" x14ac:dyDescent="0.25">
      <c r="A236" s="60" t="s">
        <v>104</v>
      </c>
      <c r="B236" s="67"/>
      <c r="C236" s="23">
        <f>SUM(E236:AH236)</f>
        <v>380</v>
      </c>
      <c r="D236" s="23"/>
      <c r="E236" s="60">
        <v>16</v>
      </c>
      <c r="F236" s="60">
        <v>21</v>
      </c>
      <c r="G236" s="60">
        <v>32</v>
      </c>
      <c r="H236" s="60">
        <v>25</v>
      </c>
      <c r="I236" s="60">
        <v>16</v>
      </c>
      <c r="J236" s="60">
        <v>31</v>
      </c>
      <c r="K236" s="60"/>
      <c r="L236" s="60">
        <v>14</v>
      </c>
      <c r="M236" s="60">
        <v>29</v>
      </c>
      <c r="N236" s="60">
        <v>18</v>
      </c>
      <c r="O236" s="60">
        <v>8</v>
      </c>
      <c r="P236" s="60">
        <v>7</v>
      </c>
      <c r="Q236" s="60">
        <v>15</v>
      </c>
      <c r="R236" s="60"/>
      <c r="S236" s="60"/>
      <c r="T236" s="60">
        <v>25</v>
      </c>
      <c r="U236" s="60">
        <v>31</v>
      </c>
      <c r="V236" s="60"/>
      <c r="W236" s="60"/>
      <c r="X236" s="60">
        <v>10</v>
      </c>
      <c r="Y236" s="60">
        <v>8</v>
      </c>
      <c r="Z236" s="60">
        <v>8</v>
      </c>
      <c r="AA236" s="60">
        <v>6</v>
      </c>
      <c r="AB236" s="60">
        <v>12</v>
      </c>
      <c r="AC236" s="60"/>
      <c r="AD236" s="60">
        <v>35</v>
      </c>
      <c r="AE236" s="60"/>
      <c r="AF236" s="60"/>
      <c r="AG236" s="60"/>
      <c r="AH236" s="60">
        <v>13</v>
      </c>
    </row>
    <row r="237" spans="1:34" ht="0.6" hidden="1" customHeight="1" x14ac:dyDescent="0.25">
      <c r="A237" s="60" t="s">
        <v>105</v>
      </c>
      <c r="B237" s="67"/>
      <c r="C237" s="23">
        <f>SUM(E237:AH237)</f>
        <v>208</v>
      </c>
      <c r="D237" s="23"/>
      <c r="E237" s="60">
        <v>10</v>
      </c>
      <c r="F237" s="60">
        <v>2</v>
      </c>
      <c r="G237" s="60">
        <v>42</v>
      </c>
      <c r="H237" s="60">
        <v>11</v>
      </c>
      <c r="I237" s="60">
        <v>9</v>
      </c>
      <c r="J237" s="60">
        <v>30</v>
      </c>
      <c r="K237" s="60"/>
      <c r="L237" s="60">
        <v>9</v>
      </c>
      <c r="M237" s="60">
        <v>15</v>
      </c>
      <c r="N237" s="60">
        <v>1</v>
      </c>
      <c r="O237" s="60">
        <v>2</v>
      </c>
      <c r="P237" s="60">
        <v>5</v>
      </c>
      <c r="Q237" s="60">
        <v>1</v>
      </c>
      <c r="R237" s="60"/>
      <c r="S237" s="60"/>
      <c r="T237" s="60">
        <v>4</v>
      </c>
      <c r="U237" s="60">
        <v>8</v>
      </c>
      <c r="V237" s="60"/>
      <c r="W237" s="60"/>
      <c r="X237" s="60">
        <v>14</v>
      </c>
      <c r="Y237" s="60">
        <v>2</v>
      </c>
      <c r="Z237" s="60">
        <v>1</v>
      </c>
      <c r="AA237" s="60">
        <v>2</v>
      </c>
      <c r="AB237" s="60">
        <v>16</v>
      </c>
      <c r="AC237" s="60"/>
      <c r="AD237" s="60">
        <v>16</v>
      </c>
      <c r="AE237" s="60"/>
      <c r="AF237" s="60"/>
      <c r="AG237" s="60"/>
      <c r="AH237" s="60">
        <v>8</v>
      </c>
    </row>
    <row r="238" spans="1:34" ht="2.4500000000000002" hidden="1" customHeight="1" x14ac:dyDescent="0.25">
      <c r="A238" s="60" t="s">
        <v>105</v>
      </c>
      <c r="B238" s="67"/>
      <c r="C238" s="23">
        <f>SUM(E238:AH238)</f>
        <v>194</v>
      </c>
      <c r="D238" s="23"/>
      <c r="E238" s="60">
        <v>10</v>
      </c>
      <c r="F238" s="60">
        <v>2</v>
      </c>
      <c r="G238" s="60">
        <v>42</v>
      </c>
      <c r="H238" s="60">
        <v>11</v>
      </c>
      <c r="I238" s="60">
        <v>2</v>
      </c>
      <c r="J238" s="60">
        <v>30</v>
      </c>
      <c r="K238" s="60"/>
      <c r="L238" s="60">
        <v>9</v>
      </c>
      <c r="M238" s="60">
        <v>15</v>
      </c>
      <c r="N238" s="60">
        <v>1</v>
      </c>
      <c r="O238" s="60">
        <v>2</v>
      </c>
      <c r="P238" s="60">
        <v>5</v>
      </c>
      <c r="Q238" s="60">
        <v>1</v>
      </c>
      <c r="R238" s="60"/>
      <c r="S238" s="60"/>
      <c r="T238" s="60">
        <v>4</v>
      </c>
      <c r="U238" s="60">
        <v>1</v>
      </c>
      <c r="V238" s="60"/>
      <c r="W238" s="60"/>
      <c r="X238" s="60">
        <v>14</v>
      </c>
      <c r="Y238" s="60">
        <v>2</v>
      </c>
      <c r="Z238" s="60">
        <v>1</v>
      </c>
      <c r="AA238" s="60">
        <v>2</v>
      </c>
      <c r="AB238" s="60">
        <v>16</v>
      </c>
      <c r="AC238" s="60"/>
      <c r="AD238" s="60">
        <v>16</v>
      </c>
      <c r="AE238" s="60"/>
      <c r="AF238" s="60"/>
      <c r="AG238" s="60"/>
      <c r="AH238" s="60">
        <v>8</v>
      </c>
    </row>
    <row r="239" spans="1:34" ht="24" hidden="1" customHeight="1" x14ac:dyDescent="0.25">
      <c r="A239" s="60" t="s">
        <v>30</v>
      </c>
      <c r="B239" s="23">
        <v>554</v>
      </c>
      <c r="C239" s="23">
        <f>SUM(E239:AH239)</f>
        <v>574</v>
      </c>
      <c r="D239" s="23"/>
      <c r="E239" s="73">
        <v>11</v>
      </c>
      <c r="F239" s="73">
        <v>15</v>
      </c>
      <c r="G239" s="73">
        <v>93</v>
      </c>
      <c r="H239" s="73">
        <v>30</v>
      </c>
      <c r="I239" s="73">
        <v>15</v>
      </c>
      <c r="J239" s="73">
        <v>55</v>
      </c>
      <c r="K239" s="73"/>
      <c r="L239" s="73">
        <v>16</v>
      </c>
      <c r="M239" s="73">
        <v>18</v>
      </c>
      <c r="N239" s="73">
        <v>16</v>
      </c>
      <c r="O239" s="73">
        <v>10</v>
      </c>
      <c r="P239" s="73">
        <v>11</v>
      </c>
      <c r="Q239" s="73">
        <v>40</v>
      </c>
      <c r="R239" s="73"/>
      <c r="S239" s="73"/>
      <c r="T239" s="73">
        <v>22</v>
      </c>
      <c r="U239" s="73">
        <v>55</v>
      </c>
      <c r="V239" s="73"/>
      <c r="W239" s="73"/>
      <c r="X239" s="73">
        <v>14</v>
      </c>
      <c r="Y239" s="73">
        <v>29</v>
      </c>
      <c r="Z239" s="73">
        <v>22</v>
      </c>
      <c r="AA239" s="73">
        <v>9</v>
      </c>
      <c r="AB239" s="73">
        <v>7</v>
      </c>
      <c r="AC239" s="73"/>
      <c r="AD239" s="73">
        <v>60</v>
      </c>
      <c r="AE239" s="73"/>
      <c r="AF239" s="73"/>
      <c r="AG239" s="73"/>
      <c r="AH239" s="73">
        <v>26</v>
      </c>
    </row>
    <row r="240" spans="1:34" hidden="1" x14ac:dyDescent="0.25"/>
    <row r="241" spans="1:34" s="60" customFormat="1" hidden="1" x14ac:dyDescent="0.25">
      <c r="A241" s="60" t="s">
        <v>112</v>
      </c>
      <c r="B241" s="67"/>
      <c r="C241" s="60">
        <f>SUM(E241:AH241)</f>
        <v>40</v>
      </c>
      <c r="E241" s="60">
        <v>3</v>
      </c>
      <c r="G241" s="60">
        <v>1</v>
      </c>
      <c r="H241" s="60">
        <v>6</v>
      </c>
      <c r="J241" s="60">
        <v>1</v>
      </c>
      <c r="N241" s="60">
        <v>1</v>
      </c>
      <c r="P241" s="60">
        <v>2</v>
      </c>
      <c r="Q241" s="60">
        <v>1</v>
      </c>
      <c r="T241" s="60">
        <v>3</v>
      </c>
      <c r="U241" s="60">
        <v>1</v>
      </c>
      <c r="X241" s="60">
        <v>3</v>
      </c>
      <c r="Y241" s="60">
        <v>7</v>
      </c>
      <c r="Z241" s="60">
        <v>1</v>
      </c>
      <c r="AA241" s="60">
        <v>1</v>
      </c>
      <c r="AB241" s="60">
        <v>1</v>
      </c>
      <c r="AD241" s="60">
        <v>4</v>
      </c>
      <c r="AH241" s="60">
        <v>4</v>
      </c>
    </row>
    <row r="242" spans="1:34" hidden="1" x14ac:dyDescent="0.25"/>
    <row r="243" spans="1:34" ht="21.6" hidden="1" customHeight="1" x14ac:dyDescent="0.25">
      <c r="A243" s="60" t="s">
        <v>115</v>
      </c>
      <c r="B243" s="23">
        <v>45</v>
      </c>
      <c r="C243" s="23">
        <f>SUM(E243:AH243)</f>
        <v>58</v>
      </c>
      <c r="D243" s="23"/>
      <c r="E243" s="73">
        <v>5</v>
      </c>
      <c r="F243" s="73">
        <v>3</v>
      </c>
      <c r="G243" s="73"/>
      <c r="H243" s="73">
        <v>5</v>
      </c>
      <c r="I243" s="73">
        <v>2</v>
      </c>
      <c r="J243" s="73"/>
      <c r="K243" s="73"/>
      <c r="L243" s="73">
        <v>2</v>
      </c>
      <c r="M243" s="73">
        <v>0</v>
      </c>
      <c r="N243" s="73">
        <v>3</v>
      </c>
      <c r="O243" s="73">
        <v>3</v>
      </c>
      <c r="P243" s="73">
        <v>3</v>
      </c>
      <c r="Q243" s="73">
        <v>2</v>
      </c>
      <c r="R243" s="73"/>
      <c r="S243" s="73"/>
      <c r="T243" s="73">
        <v>2</v>
      </c>
      <c r="U243" s="73">
        <v>10</v>
      </c>
      <c r="V243" s="73"/>
      <c r="W243" s="73"/>
      <c r="X243" s="73">
        <v>6</v>
      </c>
      <c r="Y243" s="73">
        <v>6</v>
      </c>
      <c r="Z243" s="73">
        <v>1</v>
      </c>
      <c r="AA243" s="73">
        <v>1</v>
      </c>
      <c r="AB243" s="73">
        <v>4</v>
      </c>
      <c r="AC243" s="73"/>
      <c r="AD243" s="73"/>
      <c r="AE243" s="73"/>
      <c r="AF243" s="73"/>
      <c r="AG243" s="73"/>
      <c r="AH243" s="73"/>
    </row>
    <row r="244" spans="1:34" hidden="1" x14ac:dyDescent="0.25"/>
    <row r="245" spans="1:34" ht="20.25" customHeight="1" x14ac:dyDescent="0.25"/>
    <row r="246" spans="1:34" ht="21.75" customHeight="1" x14ac:dyDescent="0.25"/>
    <row r="247" spans="1:34" ht="21.75" customHeight="1" x14ac:dyDescent="0.25"/>
    <row r="248" spans="1:34" ht="2.25" customHeight="1" x14ac:dyDescent="0.25"/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32:J232"/>
    <mergeCell ref="A231:AH231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2021-09-28T10:52:41Z</cp:lastPrinted>
  <dcterms:created xsi:type="dcterms:W3CDTF">2017-06-08T05:54:08Z</dcterms:created>
  <dcterms:modified xsi:type="dcterms:W3CDTF">2022-04-26T07:54:17Z</dcterms:modified>
</cp:coreProperties>
</file>