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1"/>
  </bookViews>
  <sheets>
    <sheet name="на 2021-2023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G19" i="2"/>
  <c r="E19"/>
  <c r="E28" l="1"/>
  <c r="E37"/>
  <c r="E35"/>
  <c r="E34"/>
  <c r="E33"/>
  <c r="G32"/>
  <c r="E22"/>
  <c r="E23" l="1"/>
  <c r="E24"/>
  <c r="E25"/>
  <c r="E26"/>
  <c r="E27"/>
  <c r="E29"/>
  <c r="E30"/>
  <c r="E31"/>
  <c r="E21"/>
  <c r="E36"/>
  <c r="E38"/>
  <c r="K32"/>
  <c r="E32" s="1"/>
  <c r="E20"/>
  <c r="K19"/>
  <c r="I19"/>
  <c r="K19" i="1"/>
  <c r="E19" l="1"/>
  <c r="I19"/>
  <c r="G19"/>
  <c r="E20"/>
  <c r="E27"/>
  <c r="E28"/>
  <c r="E26"/>
  <c r="E29"/>
  <c r="E21"/>
  <c r="E22"/>
  <c r="E23"/>
  <c r="E24"/>
  <c r="E25"/>
  <c r="E37" l="1"/>
  <c r="E36"/>
  <c r="K32"/>
  <c r="G32"/>
  <c r="E31"/>
  <c r="E30"/>
  <c r="E32" l="1"/>
</calcChain>
</file>

<file path=xl/sharedStrings.xml><?xml version="1.0" encoding="utf-8"?>
<sst xmlns="http://schemas.openxmlformats.org/spreadsheetml/2006/main" count="255" uniqueCount="107">
  <si>
    <t xml:space="preserve">Утверждено </t>
  </si>
  <si>
    <t>распоряжением администрации Моргаушского района</t>
  </si>
  <si>
    <t>Чувашской Республики</t>
  </si>
  <si>
    <t xml:space="preserve">План мероприятий ("дорожная карта") по увеличению собственных доходов, оптимизации бюджетных расходов, сокращению нерезультативных расходов на 2021-2023 годы </t>
  </si>
  <si>
    <t xml:space="preserve">Мероприятия должны быть конкретизированы показателями, определяющими результат . 
Рекомендуемый темп роста собственных доходов к утвержденным параметрам бюджета – на 2,5% ежегодно
</t>
  </si>
  <si>
    <t xml:space="preserve"> </t>
  </si>
  <si>
    <t>№</t>
  </si>
  <si>
    <t xml:space="preserve">Наименование мероприятия </t>
  </si>
  <si>
    <t>Ответственный исполнитель</t>
  </si>
  <si>
    <t>Сроки выполнения мероприятия</t>
  </si>
  <si>
    <t>Ожидаемый результат, тыс. рублей</t>
  </si>
  <si>
    <t>2021 год (тыс. рублей)</t>
  </si>
  <si>
    <t xml:space="preserve">2022 год (тыс. рублей)
</t>
  </si>
  <si>
    <t xml:space="preserve">2023 год (тыс. рублей)
</t>
  </si>
  <si>
    <t>Обоснование мероприятия (расчет)</t>
  </si>
  <si>
    <t xml:space="preserve"> п/п</t>
  </si>
  <si>
    <t xml:space="preserve">Утвержденные Решением Собрания депутатов параметры бюджета,  всего </t>
  </si>
  <si>
    <t>Увеличение собственных доходов на 3,5% (экономия расходов) от реализации мероприятий</t>
  </si>
  <si>
    <t>Увеличение собственных доходов (экономия расходов) от реализации мероприятий</t>
  </si>
  <si>
    <t>Повышение доходного потенциала муниципального образования, всего</t>
  </si>
  <si>
    <t>1.</t>
  </si>
  <si>
    <t>Создание дополнительных рабочих мест</t>
  </si>
  <si>
    <t>Предприятия , организации, ИП, КФХ</t>
  </si>
  <si>
    <t>х</t>
  </si>
  <si>
    <t xml:space="preserve"> 2021- 2023 года</t>
  </si>
  <si>
    <t>до 2021 года</t>
  </si>
  <si>
    <t>-</t>
  </si>
  <si>
    <t>2021 год</t>
  </si>
  <si>
    <t>2.</t>
  </si>
  <si>
    <t>Проведение рейдовых мероприятий в местах осуществления предпринимательской деятельности по выявлению работодателей, использующих труд наемных работников без оформления правоотношений, по выявлению физических лиц, занимающихся предпринимательской деятельностью без постановки на налоговый учет</t>
  </si>
  <si>
    <t>Финансовый отдел, отдел экономики и развития АПК администрации Моргаушского района</t>
  </si>
  <si>
    <t>В соответствии с планом мероприятий</t>
  </si>
  <si>
    <t>Проведение открытого аукциона в электронной форме по продаже имущества муниципального образования Моргаушского района</t>
  </si>
  <si>
    <t>Отдел имущественных и земельных отношений</t>
  </si>
  <si>
    <t>4 квартал 2019 г.</t>
  </si>
  <si>
    <t>Продажа муниципального имущества на открытом аукционе.</t>
  </si>
  <si>
    <t>Формирование и заключение сделок в отношении площадок для комплексной застройки территория</t>
  </si>
  <si>
    <t>Предложение инвестору заключить договор купли -продажи ранее арендуемого земельного участка с кадастровым номером 21:17:092701:1183 на территории Орининского сельского поселения лощадью 9,55 га на котором строится производственный обьект, и на территории  Ильинского сельского поселения,общей площадью 35 га.</t>
  </si>
  <si>
    <t>Продажа земель населенных пунктов для ведения личного подсобного хозяйства</t>
  </si>
  <si>
    <t>Отдел имуще-ственных и зе-мельных отношений</t>
  </si>
  <si>
    <t>Оптимизация бюджетных расходов, всего</t>
  </si>
  <si>
    <t>1)Присоединение МБОУ " Тойгилдинская ООШ к МБОУ "Чуманкасинская СОШ"</t>
  </si>
  <si>
    <t>отдел образования, молодежной политики, физической культуры и спорта администрации Моргаушского района</t>
  </si>
  <si>
    <t>Х</t>
  </si>
  <si>
    <t>Позволит сэкономить расходы на содержание учреждения посредством высвобождения фонда оплаты труда административно-управленческого персонала в количестве 1 штатной единицы.</t>
  </si>
  <si>
    <t>Повышение эффективности муниципальных  закупок (обоснованность закупок, начальных (максимальных) цен контрактов, проведение экспертизы качества поставляемого товара, результатов выполненной работы), исключение фактов заключения контрактов с недобросовестными поставщиками (подрядчиками, исполнителями)</t>
  </si>
  <si>
    <t>Сектор муниципальных закупок, структурные подразделения – ГРБС, муниципальные учреждения</t>
  </si>
  <si>
    <t>постоянно</t>
  </si>
  <si>
    <t xml:space="preserve"> Отдел капи-тального строительства и   развития общественной инфраструктуры</t>
  </si>
  <si>
    <t xml:space="preserve"> 2021-2023г.г.</t>
  </si>
  <si>
    <t>Установление решением  Собрания депутатов Моргаушского района и решениями Собрания депутатов сельских поселений Моргаушского района о бюджете на очередной финансовый год и плановый период запрета на увеличение численности муниципальных служащих</t>
  </si>
  <si>
    <t>Финансовый отдел администрации Моргаушского района Чувашской Республики</t>
  </si>
  <si>
    <t>2021-2023 гг</t>
  </si>
  <si>
    <t>Начальник финансового отдела</t>
  </si>
  <si>
    <t xml:space="preserve">администрации Моргаушского района </t>
  </si>
  <si>
    <t>Р.И.Ананьева</t>
  </si>
  <si>
    <t>Исп.Н.А.Данилова 62-2-35</t>
  </si>
  <si>
    <t xml:space="preserve">За 3 месяца 2021 года в районе проведено 28 процедур муниципальных закупок. Заключены 10 контрактов на общую сумму 6083,4 тыс. рублей. Бюджетная эффективность (экономия) от проведения процедур закупок составила – 1499,06 тыс. рублей, в том числе в местный бюджет -  1017,53 тыс. руб. или 46,7%. </t>
  </si>
  <si>
    <t xml:space="preserve">2)Присоединение МБОУ "Сыбайкасинская ООШ" к МБОУ "Ярабайкасинская СОШ" </t>
  </si>
  <si>
    <t>2022 год</t>
  </si>
  <si>
    <t>2023 год</t>
  </si>
  <si>
    <t>За счет снижения объемов неформальной занятости населения, легализации трудовых отношений  между работодателем и работниками в количестве 410 чел.планируется дополнительное поступление НДФЛ за 3 года в сумме 180,0 тыс. рублей</t>
  </si>
  <si>
    <t>Внедрение ресурсосберегающих технологий за счет строительства блочно-модульных котельных в образовательных учреждениях райоа позволит сэкономить 500,0 тыс. рублей в год. С учетом ежегодного пуска в эксплуатацию БМК в учреждениях образования  ожидается сэкономить в 2021-23 годах по510,0 тыс. рублей.</t>
  </si>
  <si>
    <t xml:space="preserve">  Увеличение среднемесячной заработной платы в ЗАО «ЧП «Сеспель» по  производству танк-контейнеров, предназначенных для хранения и транспортировки жидкостей, сжиженных газов и сыпучих продуктов.</t>
  </si>
  <si>
    <t>«Строительство доильного зала на 36 голов  в Тораевском сельском поселении» стоимостью проекта 5,0 млн. рублей, учредитель СХПК им. Суворова.,  создание рабочих мест по проекту 3 ед., средняя з/п. – 14000 руб., дополнительное поступление НДФЛ.</t>
  </si>
  <si>
    <t>Проект со стоимостью 20,0 мл. рублей "Модернизация производства" учредитель ООО ТД "Алпроф" Семенов А.В . создание рабочих мест по проекту 20 ед., средняя з/п. – 17000 руб., дополнительное поступление НДФЛ.</t>
  </si>
  <si>
    <t xml:space="preserve"> 2021 год</t>
  </si>
  <si>
    <t>Ожидаемое поступление НДФЛ в бюджет Моргаушского района с  созданием 20 рабочих мест составит 60,6 тыс. рублей. Среднемесячная зарплата 17 000 руб.</t>
  </si>
  <si>
    <t>до 2021 год</t>
  </si>
  <si>
    <t>Проект со стоимостью 3,0 млн. рублей "Строительство нового магазина", учредитель Большесундырское райпо Создание дополнительных 3 рабочих мест  средней зарплатой  20 000 тыс. рублей, дополнительное поступление НДФЛ.</t>
  </si>
  <si>
    <t>Проект со стоимостью 15,0 млн. рублей. " Строительство Ландышской хлебопекарни Моргаушского ТПО". Учредитель Моргаушское  райпо, по проекту 4 ед., средняя заработная плата 20 000 рублей, дополнительное поступление НДФЛ.</t>
  </si>
  <si>
    <t xml:space="preserve">Ожидаемое поступление НДФЛ в районный бюджет на 2021 год составит 24,2 тыс. рублей. Среднемесячная зарплата 20 000 руб. С учетом  увеличения среднемесячной зарплаты поступление НДФЛ на 2022-2023 годы составит 163,9 тыс. рублей.
</t>
  </si>
  <si>
    <t>Ожидаемое поступление НДФЛ в районный бюджет на 2021  год составит 30,4 тыс. рублей. Среднемесячная зарплата 20 000руб.*12 мес.*3 раб.=720 000 руб. НДФЛ всего 720 тыс.руб.*13%*64,494=60,4 тыс рублей. С учетом увеличения среднемесячной зарплаты поступление НДФЛ на 2022-2023 годы составит 120,8 тыс. рублей.</t>
  </si>
  <si>
    <t>Проект со стоимостью 15,0 млн. рублей. " Строительство магазина "Гастроном". Учредитель Моргаушское  райпо, по проекту 2 ед., средняя заработная плата 20 000 рублей, дополнительное поступление НДФЛ.</t>
  </si>
  <si>
    <t xml:space="preserve">Ожидаемое поступление НДФЛ в районный бюджет на 2021 год составит 25 тыс. рублей. Среднемесячная зарплата 20 000 руб. С учетом  увеличения среднемесячной зарплаты поступление НДФЛ на 2022-2023 года составит 81,8 тыс. рублей.
</t>
  </si>
  <si>
    <t>Развитие фруктово-ягодного  производств в ООО АФ им. Мичурина.Учредитель Михайлов Борис   Николаевич. Создание 6 рабочих мест, средняя заработная плата 13000 рублей  и дополнительное поступление НДФЛ</t>
  </si>
  <si>
    <t xml:space="preserve">Ожидаемое поступление НДФЛ в районный бюджет на 2021 год составит 20,0 тыс. рублей. Среднемесячная зарплата 13000 руб. . С учетом  увеличения среднемесячной зарплаты поступление НДФЛ на 2022-2023 года составит 40,0 тыс. рублей.
</t>
  </si>
  <si>
    <t>Ожидаемое поступление в бюджет Моргаушского  района НДФЛ с увеличением среднемесячной зарплаты предприятия  до 38000 руб. со среднесписочной численностью 850 чел. составит 1500,0 тыс. рублей.</t>
  </si>
  <si>
    <t xml:space="preserve">Ожидаемое поступление НДФЛ  в бюджет Моргаушского района в 2021 году с созданием 3 рабочих мест составит 43,0 тыс. рублей. Среднемесячная  зарплата 14000 руб.    Поступление НДФЛ на 2022-2023 годы составит по 43,0 тыс. рублей. </t>
  </si>
  <si>
    <r>
      <t>2)Присоединение МБОУ "Большекарачкинская ООШ"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к МБОУ "Большесундырская СОШ" </t>
    </r>
  </si>
  <si>
    <r>
      <t xml:space="preserve">Мероприятия по повышению энергоэффективности, энергосбережению и внедрению ресурсосберегающих технологий за счет строительства блочно-модульных котельных в образовательных учреждениях района в 2021 году  Калайкасинской СОШ, </t>
    </r>
    <r>
      <rPr>
        <sz val="14"/>
        <color theme="1"/>
        <rFont val="Times New Roman"/>
        <family val="1"/>
        <charset val="204"/>
      </rPr>
      <t xml:space="preserve"> в 2022 году в ДДУ "Путене"</t>
    </r>
    <r>
      <rPr>
        <sz val="14"/>
        <rFont val="Times New Roman"/>
        <family val="1"/>
        <charset val="204"/>
      </rPr>
      <t xml:space="preserve"> </t>
    </r>
  </si>
  <si>
    <t>от 27.05. 2021 г. № 350</t>
  </si>
  <si>
    <t xml:space="preserve">План мероприятий ("дорожная карта") по увеличению собственных доходов, оптимизации бюджетных расходов, сокращению нерезультативных расходов на 2022-2024 годы </t>
  </si>
  <si>
    <t>2022 год (тыс. рублей)</t>
  </si>
  <si>
    <t xml:space="preserve">2024 год (тыс. рублей)
</t>
  </si>
  <si>
    <t xml:space="preserve">Строительство овощехранилища для хранения картофеля, капусты стоимостью проекта 5,5 млн. рублей, учредитель  Михайлов Г.Г. Создание 5 рабочих мест, средняя заработная плата - 14000 рублей, дополнительное поступление </t>
  </si>
  <si>
    <t xml:space="preserve"> 2022 год</t>
  </si>
  <si>
    <t xml:space="preserve"> 2022- 2024 года</t>
  </si>
  <si>
    <t>Увеличение собственных доходов на 4,0 % (экономия расходов) от реализации мероприятий</t>
  </si>
  <si>
    <t>Ожидаемое поступление НДФЛ в бюджет Моргаушского района с  созданием 5 рабочих мест составит 60,6 тыс. рублей. Среднемесячная зарплата 17 000 руб. Поступление НДФЛ на 2022-2024 годы составит по 55,0 тыс. рублей.</t>
  </si>
  <si>
    <t>Ожидаемое поступление в бюджет Моргаушского  района НДФЛ с увеличением среднемесячной зарплаты предприятия  до 48000 руб. со среднесписочной численностью 850 чел. составит 1900,0 тыс. рублей.</t>
  </si>
  <si>
    <t>до 2024 год</t>
  </si>
  <si>
    <t>до 2024 года</t>
  </si>
  <si>
    <t>2022-2024 г.г.</t>
  </si>
  <si>
    <t xml:space="preserve"> 2022-2024г.г.</t>
  </si>
  <si>
    <t>2022-2024 гг</t>
  </si>
  <si>
    <t xml:space="preserve">За  2021 год в районе проведено 253 процедур муниципальных закупок. Заключены 169 контрактов на общую сумму 264160,75 тыс. рублей. Бюджетная эффективность (экономия) от проведения процедур закупок составила – 16017,15 тыс. рублей, в том числе в местный бюджет -  5001,1 тыс. руб. или (7,5%). </t>
  </si>
  <si>
    <t>Внедрение ресурсосберегающих технологий за счет строительства блочно-модульных котельных в образовательных учреждениях райоа позволит сэкономить 500,0 тыс. рублей в год. С учетом ежегодного пуска в эксплуатацию БМК в учреждениях образования  ожидается сэкономить в 2022-24 годах по 610,0 тыс. рублей.</t>
  </si>
  <si>
    <t xml:space="preserve">Ожидаемое поступление НДФЛ  в бюджет Моргаушского района в 2022 году с созданием 3 рабочих мест составит 43,0 тыс. рублей. Среднемесячная  зарплата 15000 руб.    Поступление НДФЛ на 2022-2024 годы составит по 45,0 тыс. рублей. </t>
  </si>
  <si>
    <t>Ожидаемое поступление НДФЛ в районный бюджет на 2022  год составит 30,4 тыс. рублей. Среднемесячная зарплата 20 000руб.*12 мес.*3 раб.=720 000 руб. НДФЛ всего 720 тыс.руб.*13%*64,494=60,4 тыс рублей. С учетом увеличения среднемесячной зарплаты поступление НДФЛ на 2022-2023 годы составит 120,8 тыс. рублей.</t>
  </si>
  <si>
    <t xml:space="preserve">Ожидаемое поступление НДФЛ в районный бюджет на 2022 год составит 24,2 тыс. рублей. Среднемесячная зарплата 20 000 руб. С учетом  увеличения среднемесячной зарплаты поступление НДФЛ на 2022-2023 годы составит 163,9 тыс. рублей.
</t>
  </si>
  <si>
    <t xml:space="preserve">Ожидаемое поступление НДФЛ в районный бюджет на 2022 год составит 25 тыс. рублей. Среднемесячная зарплата 20 000 руб. С учетом  увеличения среднемесячной зарплаты поступление НДФЛ на 2022-2023 года составит 81,8 тыс. рублей.
</t>
  </si>
  <si>
    <t xml:space="preserve">Ожидаемое поступление НДФЛ в районный бюджет на 2022 год составит 20,0 тыс. рублей. Среднемесячная зарплата 13000 руб. . С учетом  увеличения среднемесячной зарплаты поступление НДФЛ на 2022-2023 года составит 40,0 тыс. рублей.
</t>
  </si>
  <si>
    <t>Предложение инвестору заключить договор купли -продажи ранее арендуемого земельного участка с кадастровым номером 21:17:092701:1183 на территории Орининского сельского поселения площадью 9,55 га на котором строится производственный обьект, и на территории  Ильинского сельского поселения, общей площадью 35 га.</t>
  </si>
  <si>
    <t xml:space="preserve"> Моргаушского района </t>
  </si>
  <si>
    <t>Заместитель главы администрации - начальник финансового отдела</t>
  </si>
  <si>
    <t>от 25.02. 2022 г. № 74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</si>
</sst>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5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vertical="center" wrapText="1" readingOrder="1"/>
    </xf>
    <xf numFmtId="0" fontId="2" fillId="0" borderId="5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left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0" fontId="2" fillId="0" borderId="5" xfId="0" applyFont="1" applyFill="1" applyBorder="1" applyAlignment="1">
      <alignment horizontal="right" wrapText="1" readingOrder="1"/>
    </xf>
    <xf numFmtId="4" fontId="2" fillId="0" borderId="5" xfId="0" applyNumberFormat="1" applyFont="1" applyFill="1" applyBorder="1" applyAlignment="1">
      <alignment horizontal="center" wrapText="1" readingOrder="1"/>
    </xf>
    <xf numFmtId="0" fontId="2" fillId="0" borderId="5" xfId="0" applyFont="1" applyFill="1" applyBorder="1" applyAlignment="1">
      <alignment horizontal="center" wrapText="1" readingOrder="1"/>
    </xf>
    <xf numFmtId="0" fontId="2" fillId="0" borderId="5" xfId="0" applyFont="1" applyFill="1" applyBorder="1" applyAlignment="1">
      <alignment horizontal="left" wrapText="1" readingOrder="1"/>
    </xf>
    <xf numFmtId="0" fontId="5" fillId="0" borderId="8" xfId="0" applyFont="1" applyFill="1" applyBorder="1" applyAlignment="1">
      <alignment horizontal="left" vertical="top" wrapText="1" readingOrder="1"/>
    </xf>
    <xf numFmtId="0" fontId="2" fillId="0" borderId="8" xfId="0" applyFont="1" applyFill="1" applyBorder="1" applyAlignment="1">
      <alignment horizontal="center" wrapText="1" readingOrder="1"/>
    </xf>
    <xf numFmtId="0" fontId="2" fillId="0" borderId="7" xfId="0" applyFont="1" applyFill="1" applyBorder="1" applyAlignment="1">
      <alignment wrapText="1" readingOrder="1"/>
    </xf>
    <xf numFmtId="0" fontId="2" fillId="0" borderId="1" xfId="0" applyFont="1" applyFill="1" applyBorder="1" applyAlignment="1">
      <alignment horizontal="center" wrapText="1" readingOrder="1"/>
    </xf>
    <xf numFmtId="0" fontId="2" fillId="0" borderId="1" xfId="0" applyFont="1" applyFill="1" applyBorder="1" applyAlignment="1">
      <alignment horizontal="right" wrapText="1" readingOrder="1"/>
    </xf>
    <xf numFmtId="0" fontId="2" fillId="0" borderId="1" xfId="0" applyFont="1" applyFill="1" applyBorder="1" applyAlignment="1">
      <alignment horizontal="left" vertical="center" wrapText="1" readingOrder="1"/>
    </xf>
    <xf numFmtId="0" fontId="1" fillId="0" borderId="8" xfId="0" applyFont="1" applyBorder="1" applyAlignment="1">
      <alignment horizontal="left" wrapText="1"/>
    </xf>
    <xf numFmtId="0" fontId="2" fillId="2" borderId="9" xfId="0" applyFont="1" applyFill="1" applyBorder="1" applyAlignment="1">
      <alignment horizontal="center" wrapText="1" readingOrder="1"/>
    </xf>
    <xf numFmtId="0" fontId="2" fillId="0" borderId="8" xfId="0" applyFont="1" applyFill="1" applyBorder="1" applyAlignment="1">
      <alignment wrapText="1" readingOrder="1"/>
    </xf>
    <xf numFmtId="0" fontId="2" fillId="0" borderId="10" xfId="0" applyFont="1" applyFill="1" applyBorder="1" applyAlignment="1">
      <alignment horizontal="center" wrapText="1" readingOrder="1"/>
    </xf>
    <xf numFmtId="0" fontId="2" fillId="0" borderId="11" xfId="0" applyFont="1" applyFill="1" applyBorder="1" applyAlignment="1">
      <alignment wrapText="1" readingOrder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wrapText="1" readingOrder="1"/>
    </xf>
    <xf numFmtId="0" fontId="2" fillId="0" borderId="4" xfId="0" applyFont="1" applyFill="1" applyBorder="1" applyAlignment="1">
      <alignment horizontal="center" wrapText="1" readingOrder="1"/>
    </xf>
    <xf numFmtId="0" fontId="2" fillId="0" borderId="9" xfId="0" applyFont="1" applyFill="1" applyBorder="1" applyAlignment="1">
      <alignment wrapText="1" readingOrder="1"/>
    </xf>
    <xf numFmtId="0" fontId="1" fillId="2" borderId="8" xfId="0" applyFont="1" applyFill="1" applyBorder="1" applyAlignment="1">
      <alignment vertical="top" wrapText="1"/>
    </xf>
    <xf numFmtId="0" fontId="2" fillId="2" borderId="8" xfId="0" applyFont="1" applyFill="1" applyBorder="1" applyAlignment="1">
      <alignment wrapText="1" readingOrder="1"/>
    </xf>
    <xf numFmtId="0" fontId="2" fillId="2" borderId="1" xfId="0" applyFont="1" applyFill="1" applyBorder="1" applyAlignment="1">
      <alignment horizontal="center" wrapText="1" readingOrder="1"/>
    </xf>
    <xf numFmtId="0" fontId="2" fillId="2" borderId="4" xfId="0" applyFont="1" applyFill="1" applyBorder="1" applyAlignment="1">
      <alignment horizontal="center" wrapText="1" readingOrder="1"/>
    </xf>
    <xf numFmtId="0" fontId="2" fillId="2" borderId="9" xfId="0" applyFont="1" applyFill="1" applyBorder="1" applyAlignment="1">
      <alignment wrapText="1" readingOrder="1"/>
    </xf>
    <xf numFmtId="0" fontId="2" fillId="2" borderId="8" xfId="0" applyFont="1" applyFill="1" applyBorder="1" applyAlignment="1">
      <alignment horizontal="left" vertical="top" wrapText="1"/>
    </xf>
    <xf numFmtId="0" fontId="1" fillId="2" borderId="0" xfId="0" applyFont="1" applyFill="1"/>
    <xf numFmtId="0" fontId="1" fillId="0" borderId="8" xfId="0" applyFont="1" applyBorder="1" applyAlignment="1">
      <alignment vertical="top" wrapText="1"/>
    </xf>
    <xf numFmtId="0" fontId="2" fillId="0" borderId="12" xfId="0" applyFont="1" applyFill="1" applyBorder="1" applyAlignment="1">
      <alignment horizontal="center" wrapText="1" readingOrder="1"/>
    </xf>
    <xf numFmtId="0" fontId="2" fillId="0" borderId="13" xfId="0" applyFont="1" applyFill="1" applyBorder="1" applyAlignment="1">
      <alignment horizontal="center" wrapText="1" readingOrder="1"/>
    </xf>
    <xf numFmtId="0" fontId="2" fillId="0" borderId="14" xfId="0" applyFont="1" applyFill="1" applyBorder="1" applyAlignment="1">
      <alignment wrapText="1" readingOrder="1"/>
    </xf>
    <xf numFmtId="0" fontId="2" fillId="0" borderId="8" xfId="0" applyFont="1" applyBorder="1" applyAlignment="1">
      <alignment horizontal="left" wrapText="1"/>
    </xf>
    <xf numFmtId="0" fontId="2" fillId="0" borderId="15" xfId="0" applyFont="1" applyFill="1" applyBorder="1" applyAlignment="1">
      <alignment horizontal="center" wrapText="1" readingOrder="1"/>
    </xf>
    <xf numFmtId="0" fontId="2" fillId="0" borderId="16" xfId="0" applyFont="1" applyFill="1" applyBorder="1" applyAlignment="1">
      <alignment wrapText="1" readingOrder="1"/>
    </xf>
    <xf numFmtId="0" fontId="2" fillId="0" borderId="6" xfId="0" applyFont="1" applyFill="1" applyBorder="1" applyAlignment="1">
      <alignment horizontal="center" wrapText="1" readingOrder="1"/>
    </xf>
    <xf numFmtId="0" fontId="2" fillId="0" borderId="17" xfId="0" applyFont="1" applyFill="1" applyBorder="1" applyAlignment="1">
      <alignment wrapText="1" readingOrder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 readingOrder="1"/>
    </xf>
    <xf numFmtId="0" fontId="1" fillId="0" borderId="8" xfId="0" applyFont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 readingOrder="1"/>
    </xf>
    <xf numFmtId="0" fontId="7" fillId="2" borderId="8" xfId="0" applyFont="1" applyFill="1" applyBorder="1" applyAlignment="1">
      <alignment horizontal="left" wrapText="1"/>
    </xf>
    <xf numFmtId="0" fontId="7" fillId="2" borderId="27" xfId="0" applyFont="1" applyFill="1" applyBorder="1" applyAlignment="1">
      <alignment horizontal="left" vertical="top" wrapText="1" readingOrder="1"/>
    </xf>
    <xf numFmtId="0" fontId="7" fillId="2" borderId="4" xfId="0" applyFont="1" applyFill="1" applyBorder="1" applyAlignment="1">
      <alignment horizontal="center" wrapText="1" readingOrder="1"/>
    </xf>
    <xf numFmtId="0" fontId="7" fillId="0" borderId="8" xfId="0" applyFont="1" applyFill="1" applyBorder="1" applyAlignment="1">
      <alignment horizontal="center" wrapText="1" readingOrder="1"/>
    </xf>
    <xf numFmtId="0" fontId="7" fillId="2" borderId="9" xfId="0" applyFont="1" applyFill="1" applyBorder="1" applyAlignment="1">
      <alignment horizontal="center" wrapText="1" readingOrder="1"/>
    </xf>
    <xf numFmtId="0" fontId="7" fillId="0" borderId="8" xfId="0" applyFont="1" applyFill="1" applyBorder="1" applyAlignment="1">
      <alignment horizontal="left" wrapText="1" readingOrder="1"/>
    </xf>
    <xf numFmtId="0" fontId="7" fillId="0" borderId="0" xfId="0" applyFont="1" applyFill="1"/>
    <xf numFmtId="0" fontId="4" fillId="2" borderId="8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left" vertical="top" wrapText="1" readingOrder="1"/>
    </xf>
    <xf numFmtId="0" fontId="2" fillId="2" borderId="3" xfId="0" applyFont="1" applyFill="1" applyBorder="1" applyAlignment="1">
      <alignment horizontal="left" vertical="top" wrapText="1" readingOrder="1"/>
    </xf>
    <xf numFmtId="0" fontId="2" fillId="2" borderId="5" xfId="0" applyFont="1" applyFill="1" applyBorder="1" applyAlignment="1">
      <alignment horizontal="center" wrapText="1" readingOrder="1"/>
    </xf>
    <xf numFmtId="0" fontId="1" fillId="2" borderId="5" xfId="0" applyFont="1" applyFill="1" applyBorder="1" applyAlignment="1">
      <alignment horizontal="center" wrapText="1" readingOrder="1"/>
    </xf>
    <xf numFmtId="0" fontId="2" fillId="0" borderId="4" xfId="0" applyFont="1" applyFill="1" applyBorder="1" applyAlignment="1">
      <alignment horizontal="left" wrapText="1" readingOrder="1"/>
    </xf>
    <xf numFmtId="0" fontId="2" fillId="2" borderId="7" xfId="0" applyFont="1" applyFill="1" applyBorder="1" applyAlignment="1">
      <alignment horizontal="left" vertical="top" wrapText="1" readingOrder="1"/>
    </xf>
    <xf numFmtId="0" fontId="2" fillId="2" borderId="8" xfId="0" applyFont="1" applyFill="1" applyBorder="1" applyAlignment="1">
      <alignment horizontal="center" wrapText="1" readingOrder="1"/>
    </xf>
    <xf numFmtId="0" fontId="2" fillId="2" borderId="3" xfId="0" applyFont="1" applyFill="1" applyBorder="1" applyAlignment="1">
      <alignment horizontal="center" wrapText="1" readingOrder="1"/>
    </xf>
    <xf numFmtId="0" fontId="8" fillId="0" borderId="19" xfId="0" applyFont="1" applyFill="1" applyBorder="1" applyAlignment="1">
      <alignment horizontal="left" vertical="center" wrapText="1" readingOrder="1"/>
    </xf>
    <xf numFmtId="0" fontId="8" fillId="0" borderId="15" xfId="0" applyFont="1" applyFill="1" applyBorder="1" applyAlignment="1">
      <alignment horizontal="left" wrapText="1" readingOrder="1"/>
    </xf>
    <xf numFmtId="164" fontId="8" fillId="0" borderId="5" xfId="0" applyNumberFormat="1" applyFont="1" applyFill="1" applyBorder="1" applyAlignment="1">
      <alignment horizontal="right" wrapText="1" readingOrder="1"/>
    </xf>
    <xf numFmtId="0" fontId="8" fillId="0" borderId="5" xfId="0" applyFont="1" applyFill="1" applyBorder="1" applyAlignment="1">
      <alignment horizontal="center" wrapText="1" readingOrder="1"/>
    </xf>
    <xf numFmtId="164" fontId="8" fillId="0" borderId="5" xfId="0" applyNumberFormat="1" applyFont="1" applyFill="1" applyBorder="1" applyAlignment="1">
      <alignment horizontal="center" wrapText="1" readingOrder="1"/>
    </xf>
    <xf numFmtId="0" fontId="7" fillId="0" borderId="5" xfId="0" applyFont="1" applyFill="1" applyBorder="1" applyAlignment="1">
      <alignment horizontal="left" wrapText="1" readingOrder="1"/>
    </xf>
    <xf numFmtId="0" fontId="9" fillId="0" borderId="0" xfId="0" applyFont="1" applyFill="1"/>
    <xf numFmtId="0" fontId="7" fillId="0" borderId="8" xfId="0" applyFont="1" applyFill="1" applyBorder="1" applyAlignment="1">
      <alignment horizontal="left" vertical="top" wrapText="1" readingOrder="1"/>
    </xf>
    <xf numFmtId="0" fontId="7" fillId="0" borderId="8" xfId="0" applyFont="1" applyFill="1" applyBorder="1" applyAlignment="1">
      <alignment readingOrder="1"/>
    </xf>
    <xf numFmtId="0" fontId="7" fillId="0" borderId="21" xfId="0" applyFont="1" applyFill="1" applyBorder="1" applyAlignment="1">
      <alignment wrapText="1" readingOrder="1"/>
    </xf>
    <xf numFmtId="0" fontId="7" fillId="0" borderId="5" xfId="0" applyFont="1" applyFill="1" applyBorder="1" applyAlignment="1">
      <alignment horizontal="center" wrapText="1" readingOrder="1"/>
    </xf>
    <xf numFmtId="0" fontId="7" fillId="0" borderId="5" xfId="0" applyFont="1" applyFill="1" applyBorder="1" applyAlignment="1">
      <alignment horizontal="left" vertical="top" wrapText="1" readingOrder="1"/>
    </xf>
    <xf numFmtId="0" fontId="7" fillId="0" borderId="8" xfId="0" applyFont="1" applyFill="1" applyBorder="1" applyAlignment="1">
      <alignment wrapText="1" readingOrder="1"/>
    </xf>
    <xf numFmtId="0" fontId="7" fillId="0" borderId="8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wrapText="1" readingOrder="1"/>
    </xf>
    <xf numFmtId="0" fontId="7" fillId="0" borderId="1" xfId="0" applyFont="1" applyFill="1" applyBorder="1" applyAlignment="1">
      <alignment horizontal="center" wrapText="1" readingOrder="1"/>
    </xf>
    <xf numFmtId="0" fontId="6" fillId="0" borderId="8" xfId="0" applyFont="1" applyFill="1" applyBorder="1" applyAlignment="1">
      <alignment horizontal="center" vertical="center" wrapText="1" readingOrder="1"/>
    </xf>
    <xf numFmtId="0" fontId="7" fillId="2" borderId="8" xfId="0" applyFont="1" applyFill="1" applyBorder="1" applyAlignment="1">
      <alignment wrapText="1"/>
    </xf>
    <xf numFmtId="0" fontId="7" fillId="2" borderId="22" xfId="0" applyFont="1" applyFill="1" applyBorder="1" applyAlignment="1">
      <alignment wrapText="1"/>
    </xf>
    <xf numFmtId="0" fontId="7" fillId="2" borderId="21" xfId="0" applyFont="1" applyFill="1" applyBorder="1" applyAlignment="1">
      <alignment horizontal="center" wrapText="1" readingOrder="1"/>
    </xf>
    <xf numFmtId="0" fontId="7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 readingOrder="1"/>
    </xf>
    <xf numFmtId="0" fontId="7" fillId="2" borderId="1" xfId="0" applyFont="1" applyFill="1" applyBorder="1" applyAlignment="1">
      <alignment horizontal="left" wrapText="1" readingOrder="1"/>
    </xf>
    <xf numFmtId="0" fontId="7" fillId="0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left" wrapText="1"/>
    </xf>
    <xf numFmtId="0" fontId="7" fillId="0" borderId="22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 wrapText="1"/>
    </xf>
    <xf numFmtId="0" fontId="7" fillId="0" borderId="8" xfId="0" applyFont="1" applyBorder="1" applyAlignment="1"/>
    <xf numFmtId="0" fontId="7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wrapText="1"/>
    </xf>
    <xf numFmtId="0" fontId="1" fillId="2" borderId="22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wrapText="1"/>
    </xf>
    <xf numFmtId="0" fontId="1" fillId="2" borderId="8" xfId="0" applyFont="1" applyFill="1" applyBorder="1" applyAlignment="1"/>
    <xf numFmtId="0" fontId="1" fillId="2" borderId="8" xfId="0" applyFont="1" applyFill="1" applyBorder="1"/>
    <xf numFmtId="0" fontId="7" fillId="0" borderId="8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vertical="center" wrapText="1" readingOrder="1"/>
    </xf>
    <xf numFmtId="9" fontId="3" fillId="0" borderId="5" xfId="0" applyNumberFormat="1" applyFont="1" applyFill="1" applyBorder="1" applyAlignment="1">
      <alignment horizontal="left" vertical="center" wrapText="1" readingOrder="1"/>
    </xf>
    <xf numFmtId="0" fontId="7" fillId="0" borderId="28" xfId="0" applyFont="1" applyFill="1" applyBorder="1" applyAlignment="1">
      <alignment readingOrder="1"/>
    </xf>
    <xf numFmtId="0" fontId="7" fillId="2" borderId="0" xfId="0" applyFont="1" applyFill="1" applyBorder="1" applyAlignment="1">
      <alignment horizontal="center" wrapText="1" readingOrder="1"/>
    </xf>
    <xf numFmtId="0" fontId="7" fillId="0" borderId="28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 readingOrder="1"/>
    </xf>
    <xf numFmtId="0" fontId="7" fillId="2" borderId="7" xfId="0" applyFont="1" applyFill="1" applyBorder="1" applyAlignment="1">
      <alignment horizontal="center" wrapText="1" readingOrder="1"/>
    </xf>
    <xf numFmtId="0" fontId="7" fillId="0" borderId="22" xfId="0" applyFont="1" applyFill="1" applyBorder="1" applyAlignment="1">
      <alignment horizontal="center"/>
    </xf>
    <xf numFmtId="0" fontId="1" fillId="2" borderId="22" xfId="0" applyFont="1" applyFill="1" applyBorder="1" applyAlignment="1"/>
    <xf numFmtId="164" fontId="8" fillId="0" borderId="1" xfId="0" applyNumberFormat="1" applyFont="1" applyFill="1" applyBorder="1" applyAlignment="1">
      <alignment horizontal="right" wrapText="1" readingOrder="1"/>
    </xf>
    <xf numFmtId="0" fontId="1" fillId="0" borderId="0" xfId="0" applyFont="1" applyFill="1" applyAlignment="1"/>
    <xf numFmtId="4" fontId="2" fillId="0" borderId="5" xfId="0" applyNumberFormat="1" applyFont="1" applyFill="1" applyBorder="1" applyAlignment="1">
      <alignment horizontal="right" wrapText="1" readingOrder="1"/>
    </xf>
    <xf numFmtId="0" fontId="1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center" vertical="center" wrapText="1" readingOrder="1"/>
    </xf>
    <xf numFmtId="0" fontId="2" fillId="0" borderId="7" xfId="0" applyFont="1" applyFill="1" applyBorder="1" applyAlignment="1">
      <alignment horizontal="center" vertical="center" wrapText="1" readingOrder="1"/>
    </xf>
    <xf numFmtId="0" fontId="4" fillId="0" borderId="17" xfId="0" applyFont="1" applyFill="1" applyBorder="1" applyAlignment="1">
      <alignment horizontal="center" vertical="center" wrapText="1" readingOrder="1"/>
    </xf>
    <xf numFmtId="0" fontId="4" fillId="0" borderId="20" xfId="0" applyFont="1" applyFill="1" applyBorder="1" applyAlignment="1">
      <alignment horizontal="center" vertical="center" wrapText="1" readingOrder="1"/>
    </xf>
    <xf numFmtId="0" fontId="2" fillId="0" borderId="25" xfId="0" applyFont="1" applyFill="1" applyBorder="1" applyAlignment="1">
      <alignment horizontal="center" vertical="center" wrapText="1" readingOrder="1"/>
    </xf>
    <xf numFmtId="0" fontId="2" fillId="0" borderId="26" xfId="0" applyFont="1" applyFill="1" applyBorder="1" applyAlignment="1">
      <alignment horizontal="center" vertical="center" wrapText="1" readingOrder="1"/>
    </xf>
    <xf numFmtId="0" fontId="8" fillId="0" borderId="8" xfId="0" applyFont="1" applyFill="1" applyBorder="1" applyAlignment="1">
      <alignment horizontal="center" vertical="center" wrapText="1" readingOrder="1"/>
    </xf>
    <xf numFmtId="0" fontId="7" fillId="0" borderId="8" xfId="0" applyFont="1" applyFill="1" applyBorder="1" applyAlignment="1">
      <alignment horizontal="center" vertical="center" wrapText="1" readingOrder="1"/>
    </xf>
    <xf numFmtId="0" fontId="7" fillId="0" borderId="23" xfId="0" applyFont="1" applyFill="1" applyBorder="1" applyAlignment="1">
      <alignment horizontal="center" vertical="center" wrapText="1" readingOrder="1"/>
    </xf>
    <xf numFmtId="0" fontId="7" fillId="0" borderId="20" xfId="0" applyFont="1" applyFill="1" applyBorder="1" applyAlignment="1">
      <alignment horizontal="center" vertical="center" wrapText="1" readingOrder="1"/>
    </xf>
    <xf numFmtId="0" fontId="7" fillId="0" borderId="24" xfId="0" applyFont="1" applyFill="1" applyBorder="1" applyAlignment="1">
      <alignment horizontal="center" vertical="center" wrapText="1" readingOrder="1"/>
    </xf>
    <xf numFmtId="0" fontId="1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vertical="center" wrapText="1" readingOrder="1"/>
    </xf>
    <xf numFmtId="0" fontId="2" fillId="0" borderId="3" xfId="0" applyFont="1" applyFill="1" applyBorder="1" applyAlignment="1">
      <alignment vertical="center" wrapText="1" readingOrder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topLeftCell="A25" zoomScale="78" zoomScaleNormal="100" zoomScaleSheetLayoutView="78" workbookViewId="0">
      <selection activeCell="B29" sqref="B29"/>
    </sheetView>
  </sheetViews>
  <sheetFormatPr defaultRowHeight="18.75"/>
  <cols>
    <col min="1" max="1" width="6.5703125" style="1" customWidth="1"/>
    <col min="2" max="2" width="74" style="1" customWidth="1"/>
    <col min="3" max="3" width="24" style="1" customWidth="1"/>
    <col min="4" max="4" width="16.28515625" style="1" customWidth="1"/>
    <col min="5" max="5" width="16.5703125" style="1" customWidth="1"/>
    <col min="6" max="6" width="18.5703125" style="1" customWidth="1"/>
    <col min="7" max="7" width="19.5703125" style="1" customWidth="1"/>
    <col min="8" max="8" width="18.140625" style="1" customWidth="1"/>
    <col min="9" max="9" width="19.7109375" style="1" bestFit="1" customWidth="1"/>
    <col min="10" max="11" width="19.85546875" style="1" customWidth="1"/>
    <col min="12" max="12" width="70.85546875" style="1" customWidth="1"/>
    <col min="13" max="16384" width="9.140625" style="1"/>
  </cols>
  <sheetData>
    <row r="1" spans="1:12">
      <c r="K1" s="130"/>
      <c r="L1" s="130"/>
    </row>
    <row r="2" spans="1:12">
      <c r="K2" s="130"/>
      <c r="L2" s="130"/>
    </row>
    <row r="3" spans="1:12">
      <c r="K3" s="130"/>
      <c r="L3" s="130"/>
    </row>
    <row r="4" spans="1:12">
      <c r="K4" s="131"/>
      <c r="L4" s="131"/>
    </row>
    <row r="5" spans="1:12">
      <c r="K5" s="131"/>
      <c r="L5" s="131"/>
    </row>
    <row r="7" spans="1:12">
      <c r="K7" s="1" t="s">
        <v>0</v>
      </c>
    </row>
    <row r="8" spans="1:12">
      <c r="K8" s="1" t="s">
        <v>1</v>
      </c>
    </row>
    <row r="9" spans="1:12">
      <c r="K9" s="1" t="s">
        <v>2</v>
      </c>
    </row>
    <row r="10" spans="1:12">
      <c r="K10" s="129" t="s">
        <v>81</v>
      </c>
      <c r="L10" s="129"/>
    </row>
    <row r="13" spans="1:12">
      <c r="A13" s="124" t="s">
        <v>3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2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</row>
    <row r="15" spans="1:12">
      <c r="A15" s="124" t="s">
        <v>4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</row>
    <row r="16" spans="1:12">
      <c r="C16" s="1" t="s">
        <v>5</v>
      </c>
    </row>
    <row r="17" spans="1:12">
      <c r="A17" s="2" t="s">
        <v>6</v>
      </c>
      <c r="B17" s="125" t="s">
        <v>7</v>
      </c>
      <c r="C17" s="125" t="s">
        <v>8</v>
      </c>
      <c r="D17" s="125" t="s">
        <v>9</v>
      </c>
      <c r="E17" s="125" t="s">
        <v>10</v>
      </c>
      <c r="F17" s="127" t="s">
        <v>11</v>
      </c>
      <c r="G17" s="128"/>
      <c r="H17" s="127" t="s">
        <v>12</v>
      </c>
      <c r="I17" s="128"/>
      <c r="J17" s="127" t="s">
        <v>13</v>
      </c>
      <c r="K17" s="128"/>
      <c r="L17" s="125" t="s">
        <v>14</v>
      </c>
    </row>
    <row r="18" spans="1:12" ht="150">
      <c r="A18" s="3" t="s">
        <v>15</v>
      </c>
      <c r="B18" s="126"/>
      <c r="C18" s="126"/>
      <c r="D18" s="126"/>
      <c r="E18" s="126"/>
      <c r="F18" s="4" t="s">
        <v>16</v>
      </c>
      <c r="G18" s="4" t="s">
        <v>17</v>
      </c>
      <c r="H18" s="4" t="s">
        <v>16</v>
      </c>
      <c r="I18" s="4" t="s">
        <v>18</v>
      </c>
      <c r="J18" s="4" t="s">
        <v>16</v>
      </c>
      <c r="K18" s="4" t="s">
        <v>18</v>
      </c>
      <c r="L18" s="126"/>
    </row>
    <row r="19" spans="1:12">
      <c r="A19" s="113" t="s">
        <v>19</v>
      </c>
      <c r="B19" s="114"/>
      <c r="C19" s="5"/>
      <c r="D19" s="6"/>
      <c r="E19" s="7">
        <f>G19+I19+K19</f>
        <v>24347</v>
      </c>
      <c r="F19" s="8">
        <v>214038.3</v>
      </c>
      <c r="G19" s="9">
        <f>G21+G22+G23+G24+G25+G26+G27+G28+G29+G30+G31</f>
        <v>6034.6</v>
      </c>
      <c r="H19" s="8">
        <v>209938.06</v>
      </c>
      <c r="I19" s="9">
        <f>SUM(I21:I31)</f>
        <v>9006.2000000000007</v>
      </c>
      <c r="J19" s="8">
        <v>173929.99</v>
      </c>
      <c r="K19" s="9">
        <f>SUM(K21:K31)</f>
        <v>9306.2000000000007</v>
      </c>
      <c r="L19" s="10"/>
    </row>
    <row r="20" spans="1:12" ht="19.5">
      <c r="A20" s="115" t="s">
        <v>20</v>
      </c>
      <c r="B20" s="11" t="s">
        <v>21</v>
      </c>
      <c r="C20" s="117" t="s">
        <v>22</v>
      </c>
      <c r="D20" s="12"/>
      <c r="E20" s="13">
        <f>G20+I20+K20</f>
        <v>0</v>
      </c>
      <c r="F20" s="14" t="s">
        <v>23</v>
      </c>
      <c r="G20" s="14"/>
      <c r="H20" s="14" t="s">
        <v>23</v>
      </c>
      <c r="I20" s="14"/>
      <c r="J20" s="14" t="s">
        <v>23</v>
      </c>
      <c r="K20" s="15"/>
      <c r="L20" s="16"/>
    </row>
    <row r="21" spans="1:12" ht="93.75">
      <c r="A21" s="116"/>
      <c r="B21" s="17" t="s">
        <v>64</v>
      </c>
      <c r="C21" s="118"/>
      <c r="D21" s="18" t="s">
        <v>24</v>
      </c>
      <c r="E21" s="19">
        <f>G21+I21+K21</f>
        <v>86</v>
      </c>
      <c r="F21" s="14" t="s">
        <v>23</v>
      </c>
      <c r="G21" s="20">
        <v>0</v>
      </c>
      <c r="H21" s="14" t="s">
        <v>23</v>
      </c>
      <c r="I21" s="20">
        <v>43</v>
      </c>
      <c r="J21" s="14" t="s">
        <v>23</v>
      </c>
      <c r="K21" s="21">
        <v>43</v>
      </c>
      <c r="L21" s="22" t="s">
        <v>78</v>
      </c>
    </row>
    <row r="22" spans="1:12" ht="75">
      <c r="A22" s="116"/>
      <c r="B22" s="17" t="s">
        <v>65</v>
      </c>
      <c r="C22" s="118"/>
      <c r="D22" s="23" t="s">
        <v>66</v>
      </c>
      <c r="E22" s="19">
        <f>G22</f>
        <v>0</v>
      </c>
      <c r="F22" s="14" t="s">
        <v>23</v>
      </c>
      <c r="G22" s="24"/>
      <c r="H22" s="14" t="s">
        <v>23</v>
      </c>
      <c r="I22" s="24">
        <v>0</v>
      </c>
      <c r="J22" s="14" t="s">
        <v>23</v>
      </c>
      <c r="K22" s="25">
        <v>0</v>
      </c>
      <c r="L22" s="22" t="s">
        <v>67</v>
      </c>
    </row>
    <row r="23" spans="1:12" s="32" customFormat="1" ht="75">
      <c r="A23" s="116"/>
      <c r="B23" s="26" t="s">
        <v>63</v>
      </c>
      <c r="C23" s="118"/>
      <c r="D23" s="18" t="s">
        <v>24</v>
      </c>
      <c r="E23" s="27">
        <f>G23+I23</f>
        <v>3000</v>
      </c>
      <c r="F23" s="28" t="s">
        <v>23</v>
      </c>
      <c r="G23" s="29">
        <v>1500</v>
      </c>
      <c r="H23" s="28" t="s">
        <v>23</v>
      </c>
      <c r="I23" s="29">
        <v>1500</v>
      </c>
      <c r="J23" s="28" t="s">
        <v>23</v>
      </c>
      <c r="K23" s="30"/>
      <c r="L23" s="31" t="s">
        <v>77</v>
      </c>
    </row>
    <row r="24" spans="1:12" ht="131.25">
      <c r="A24" s="116"/>
      <c r="B24" s="33" t="s">
        <v>69</v>
      </c>
      <c r="C24" s="118"/>
      <c r="D24" s="23" t="s">
        <v>68</v>
      </c>
      <c r="E24" s="19">
        <f>G24+I24+K24</f>
        <v>151.19999999999999</v>
      </c>
      <c r="F24" s="34" t="s">
        <v>23</v>
      </c>
      <c r="G24" s="35">
        <v>30.4</v>
      </c>
      <c r="H24" s="35" t="s">
        <v>23</v>
      </c>
      <c r="I24" s="35">
        <v>60.4</v>
      </c>
      <c r="J24" s="35" t="s">
        <v>23</v>
      </c>
      <c r="K24" s="36">
        <v>60.4</v>
      </c>
      <c r="L24" s="37" t="s">
        <v>72</v>
      </c>
    </row>
    <row r="25" spans="1:12" ht="112.5">
      <c r="A25" s="116"/>
      <c r="B25" s="33" t="s">
        <v>70</v>
      </c>
      <c r="C25" s="118"/>
      <c r="D25" s="24" t="s">
        <v>25</v>
      </c>
      <c r="E25" s="12">
        <f t="shared" ref="E25:E28" si="0">G25+I25+K25</f>
        <v>188</v>
      </c>
      <c r="F25" s="38" t="s">
        <v>23</v>
      </c>
      <c r="G25" s="24">
        <v>24.2</v>
      </c>
      <c r="H25" s="38" t="s">
        <v>23</v>
      </c>
      <c r="I25" s="24">
        <v>81.900000000000006</v>
      </c>
      <c r="J25" s="38" t="s">
        <v>23</v>
      </c>
      <c r="K25" s="39">
        <v>81.900000000000006</v>
      </c>
      <c r="L25" s="37" t="s">
        <v>71</v>
      </c>
    </row>
    <row r="26" spans="1:12" ht="112.5">
      <c r="A26" s="116"/>
      <c r="B26" s="33" t="s">
        <v>73</v>
      </c>
      <c r="C26" s="118"/>
      <c r="D26" s="24" t="s">
        <v>25</v>
      </c>
      <c r="E26" s="12">
        <f t="shared" si="0"/>
        <v>106.80000000000001</v>
      </c>
      <c r="F26" s="14"/>
      <c r="G26" s="24">
        <v>25</v>
      </c>
      <c r="H26" s="14"/>
      <c r="I26" s="24">
        <v>40.9</v>
      </c>
      <c r="J26" s="40"/>
      <c r="K26" s="41">
        <v>40.9</v>
      </c>
      <c r="L26" s="42" t="s">
        <v>74</v>
      </c>
    </row>
    <row r="27" spans="1:12" ht="112.5">
      <c r="A27" s="116"/>
      <c r="B27" s="33" t="s">
        <v>75</v>
      </c>
      <c r="C27" s="118"/>
      <c r="D27" s="24" t="s">
        <v>25</v>
      </c>
      <c r="E27" s="12">
        <f t="shared" si="0"/>
        <v>60</v>
      </c>
      <c r="F27" s="12"/>
      <c r="G27" s="43">
        <v>20</v>
      </c>
      <c r="H27" s="12"/>
      <c r="I27" s="44">
        <v>20</v>
      </c>
      <c r="J27" s="12"/>
      <c r="K27" s="19">
        <v>20</v>
      </c>
      <c r="L27" s="22" t="s">
        <v>76</v>
      </c>
    </row>
    <row r="28" spans="1:12" s="52" customFormat="1" ht="131.25">
      <c r="A28" s="45" t="s">
        <v>28</v>
      </c>
      <c r="B28" s="46" t="s">
        <v>29</v>
      </c>
      <c r="C28" s="47" t="s">
        <v>30</v>
      </c>
      <c r="D28" s="48" t="s">
        <v>31</v>
      </c>
      <c r="E28" s="49">
        <f t="shared" si="0"/>
        <v>180</v>
      </c>
      <c r="F28" s="48" t="s">
        <v>23</v>
      </c>
      <c r="G28" s="48">
        <v>60</v>
      </c>
      <c r="H28" s="48" t="s">
        <v>23</v>
      </c>
      <c r="I28" s="48">
        <v>60</v>
      </c>
      <c r="J28" s="48" t="s">
        <v>23</v>
      </c>
      <c r="K28" s="50">
        <v>60</v>
      </c>
      <c r="L28" s="51" t="s">
        <v>61</v>
      </c>
    </row>
    <row r="29" spans="1:12" ht="75">
      <c r="A29" s="53">
        <v>3</v>
      </c>
      <c r="B29" s="54" t="s">
        <v>32</v>
      </c>
      <c r="C29" s="55" t="s">
        <v>33</v>
      </c>
      <c r="D29" s="56" t="s">
        <v>34</v>
      </c>
      <c r="E29" s="56">
        <f>G29+I29+K29</f>
        <v>9100</v>
      </c>
      <c r="F29" s="56"/>
      <c r="G29" s="57">
        <v>1900</v>
      </c>
      <c r="H29" s="56"/>
      <c r="I29" s="56">
        <v>3600</v>
      </c>
      <c r="J29" s="56"/>
      <c r="K29" s="56">
        <v>3600</v>
      </c>
      <c r="L29" s="58" t="s">
        <v>35</v>
      </c>
    </row>
    <row r="30" spans="1:12" ht="131.25">
      <c r="A30" s="53">
        <v>4</v>
      </c>
      <c r="B30" s="54" t="s">
        <v>36</v>
      </c>
      <c r="C30" s="59" t="s">
        <v>33</v>
      </c>
      <c r="D30" s="28"/>
      <c r="E30" s="56">
        <f>I30+K30</f>
        <v>6000</v>
      </c>
      <c r="F30" s="56"/>
      <c r="G30" s="57">
        <v>0</v>
      </c>
      <c r="H30" s="56"/>
      <c r="I30" s="56">
        <v>3600</v>
      </c>
      <c r="J30" s="56"/>
      <c r="K30" s="56">
        <v>2400</v>
      </c>
      <c r="L30" s="10" t="s">
        <v>37</v>
      </c>
    </row>
    <row r="31" spans="1:12" ht="75">
      <c r="A31" s="53">
        <v>5</v>
      </c>
      <c r="B31" s="54" t="s">
        <v>38</v>
      </c>
      <c r="C31" s="54" t="s">
        <v>39</v>
      </c>
      <c r="D31" s="60"/>
      <c r="E31" s="61">
        <f>G31+I31+K31</f>
        <v>5475</v>
      </c>
      <c r="F31" s="56"/>
      <c r="G31" s="57">
        <v>2475</v>
      </c>
      <c r="H31" s="56"/>
      <c r="I31" s="56"/>
      <c r="J31" s="56"/>
      <c r="K31" s="56">
        <v>3000</v>
      </c>
      <c r="L31" s="10" t="s">
        <v>35</v>
      </c>
    </row>
    <row r="32" spans="1:12" s="68" customFormat="1">
      <c r="A32" s="119" t="s">
        <v>40</v>
      </c>
      <c r="B32" s="119"/>
      <c r="C32" s="62"/>
      <c r="D32" s="63"/>
      <c r="E32" s="64">
        <f>G32+I32+K32</f>
        <v>7386.4</v>
      </c>
      <c r="F32" s="65"/>
      <c r="G32" s="65">
        <f>SUM(G33:G37)</f>
        <v>2390.6</v>
      </c>
      <c r="H32" s="65"/>
      <c r="I32" s="66">
        <v>2545.8000000000002</v>
      </c>
      <c r="J32" s="65"/>
      <c r="K32" s="65">
        <f>SUM(K33:K37)</f>
        <v>2450</v>
      </c>
      <c r="L32" s="67"/>
    </row>
    <row r="33" spans="1:12" s="68" customFormat="1" ht="75">
      <c r="A33" s="120">
        <v>1</v>
      </c>
      <c r="B33" s="69" t="s">
        <v>41</v>
      </c>
      <c r="C33" s="121" t="s">
        <v>42</v>
      </c>
      <c r="D33" s="70" t="s">
        <v>27</v>
      </c>
      <c r="E33" s="71">
        <v>390.6</v>
      </c>
      <c r="F33" s="72" t="s">
        <v>43</v>
      </c>
      <c r="G33" s="72">
        <v>390.6</v>
      </c>
      <c r="H33" s="72" t="s">
        <v>43</v>
      </c>
      <c r="I33" s="72" t="s">
        <v>26</v>
      </c>
      <c r="J33" s="72" t="s">
        <v>43</v>
      </c>
      <c r="K33" s="72" t="s">
        <v>26</v>
      </c>
      <c r="L33" s="73" t="s">
        <v>44</v>
      </c>
    </row>
    <row r="34" spans="1:12" s="68" customFormat="1" ht="75">
      <c r="A34" s="120"/>
      <c r="B34" s="69" t="s">
        <v>79</v>
      </c>
      <c r="C34" s="122"/>
      <c r="D34" s="70" t="s">
        <v>59</v>
      </c>
      <c r="E34" s="74">
        <v>435.8</v>
      </c>
      <c r="F34" s="72" t="s">
        <v>43</v>
      </c>
      <c r="G34" s="72" t="s">
        <v>26</v>
      </c>
      <c r="H34" s="72" t="s">
        <v>43</v>
      </c>
      <c r="I34" s="72">
        <v>435.8</v>
      </c>
      <c r="J34" s="72"/>
      <c r="K34" s="72"/>
      <c r="L34" s="73" t="s">
        <v>44</v>
      </c>
    </row>
    <row r="35" spans="1:12" s="68" customFormat="1" ht="75">
      <c r="A35" s="75"/>
      <c r="B35" s="69" t="s">
        <v>58</v>
      </c>
      <c r="C35" s="123"/>
      <c r="D35" s="70" t="s">
        <v>60</v>
      </c>
      <c r="E35" s="76">
        <v>408.1</v>
      </c>
      <c r="F35" s="72" t="s">
        <v>43</v>
      </c>
      <c r="G35" s="77" t="s">
        <v>26</v>
      </c>
      <c r="H35" s="72" t="s">
        <v>43</v>
      </c>
      <c r="I35" s="77" t="s">
        <v>26</v>
      </c>
      <c r="J35" s="72" t="s">
        <v>43</v>
      </c>
      <c r="K35" s="77">
        <v>440</v>
      </c>
      <c r="L35" s="73" t="s">
        <v>44</v>
      </c>
    </row>
    <row r="36" spans="1:12" s="68" customFormat="1" ht="150">
      <c r="A36" s="78">
        <v>2</v>
      </c>
      <c r="B36" s="79" t="s">
        <v>45</v>
      </c>
      <c r="C36" s="80" t="s">
        <v>46</v>
      </c>
      <c r="D36" s="81" t="s">
        <v>47</v>
      </c>
      <c r="E36" s="82">
        <f>G36+I36+K36</f>
        <v>4500</v>
      </c>
      <c r="F36" s="83" t="s">
        <v>43</v>
      </c>
      <c r="G36" s="83">
        <v>1500</v>
      </c>
      <c r="H36" s="83" t="s">
        <v>43</v>
      </c>
      <c r="I36" s="83">
        <v>1500</v>
      </c>
      <c r="J36" s="83" t="s">
        <v>43</v>
      </c>
      <c r="K36" s="83">
        <v>1500</v>
      </c>
      <c r="L36" s="84" t="s">
        <v>57</v>
      </c>
    </row>
    <row r="37" spans="1:12" s="68" customFormat="1" ht="131.25">
      <c r="A37" s="85">
        <v>3</v>
      </c>
      <c r="B37" s="86" t="s">
        <v>80</v>
      </c>
      <c r="C37" s="87" t="s">
        <v>48</v>
      </c>
      <c r="D37" s="88" t="s">
        <v>49</v>
      </c>
      <c r="E37" s="89">
        <f>G37+I37+K37</f>
        <v>1520</v>
      </c>
      <c r="F37" s="85" t="s">
        <v>43</v>
      </c>
      <c r="G37" s="85">
        <v>500</v>
      </c>
      <c r="H37" s="85" t="s">
        <v>43</v>
      </c>
      <c r="I37" s="85">
        <v>510</v>
      </c>
      <c r="J37" s="85" t="s">
        <v>43</v>
      </c>
      <c r="K37" s="85">
        <v>510</v>
      </c>
      <c r="L37" s="90" t="s">
        <v>62</v>
      </c>
    </row>
    <row r="38" spans="1:12" ht="93.75">
      <c r="A38" s="91">
        <v>4</v>
      </c>
      <c r="B38" s="92" t="s">
        <v>50</v>
      </c>
      <c r="C38" s="93" t="s">
        <v>51</v>
      </c>
      <c r="D38" s="94" t="s">
        <v>52</v>
      </c>
      <c r="E38" s="95"/>
      <c r="F38" s="95"/>
      <c r="G38" s="95"/>
      <c r="H38" s="95"/>
      <c r="I38" s="95"/>
      <c r="J38" s="95"/>
      <c r="K38" s="95"/>
      <c r="L38" s="96"/>
    </row>
    <row r="40" spans="1:12">
      <c r="B40" s="1" t="s">
        <v>53</v>
      </c>
    </row>
    <row r="41" spans="1:12">
      <c r="B41" s="1" t="s">
        <v>54</v>
      </c>
      <c r="F41" s="112" t="s">
        <v>55</v>
      </c>
      <c r="G41" s="112"/>
      <c r="H41" s="112"/>
      <c r="I41" s="112"/>
      <c r="J41" s="112"/>
    </row>
    <row r="44" spans="1:12">
      <c r="B44" s="1" t="s">
        <v>56</v>
      </c>
    </row>
  </sheetData>
  <mergeCells count="23">
    <mergeCell ref="K10:L10"/>
    <mergeCell ref="K1:L1"/>
    <mergeCell ref="K2:L2"/>
    <mergeCell ref="K3:L3"/>
    <mergeCell ref="K4:L4"/>
    <mergeCell ref="K5:L5"/>
    <mergeCell ref="A13:L14"/>
    <mergeCell ref="A15:L15"/>
    <mergeCell ref="B17:B18"/>
    <mergeCell ref="C17:C18"/>
    <mergeCell ref="D17:D18"/>
    <mergeCell ref="E17:E18"/>
    <mergeCell ref="F17:G17"/>
    <mergeCell ref="H17:I17"/>
    <mergeCell ref="J17:K17"/>
    <mergeCell ref="L17:L18"/>
    <mergeCell ref="F41:J41"/>
    <mergeCell ref="A19:B19"/>
    <mergeCell ref="A20:A27"/>
    <mergeCell ref="C20:C27"/>
    <mergeCell ref="A32:B32"/>
    <mergeCell ref="A33:A34"/>
    <mergeCell ref="C33:C35"/>
  </mergeCells>
  <pageMargins left="0.70866141732283472" right="0.70866141732283472" top="0.74803149606299213" bottom="0.74803149606299213" header="0.31496062992125984" footer="0.31496062992125984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topLeftCell="B4" zoomScale="60" zoomScaleNormal="100" workbookViewId="0">
      <selection activeCell="I10" sqref="I10"/>
    </sheetView>
  </sheetViews>
  <sheetFormatPr defaultRowHeight="18.75"/>
  <cols>
    <col min="1" max="1" width="6.5703125" style="1" customWidth="1"/>
    <col min="2" max="2" width="74" style="1" customWidth="1"/>
    <col min="3" max="3" width="24" style="1" customWidth="1"/>
    <col min="4" max="4" width="21" style="1" customWidth="1"/>
    <col min="5" max="5" width="20.140625" style="1" customWidth="1"/>
    <col min="6" max="6" width="18.5703125" style="1" customWidth="1"/>
    <col min="7" max="7" width="19.5703125" style="1" customWidth="1"/>
    <col min="8" max="8" width="18.140625" style="1" customWidth="1"/>
    <col min="9" max="9" width="19.7109375" style="1" bestFit="1" customWidth="1"/>
    <col min="10" max="11" width="19.85546875" style="1" customWidth="1"/>
    <col min="12" max="12" width="70.85546875" style="1" customWidth="1"/>
    <col min="13" max="16384" width="9.140625" style="1"/>
  </cols>
  <sheetData>
    <row r="1" spans="1:12">
      <c r="K1" s="130"/>
      <c r="L1" s="130"/>
    </row>
    <row r="2" spans="1:12">
      <c r="K2" s="130"/>
      <c r="L2" s="130"/>
    </row>
    <row r="3" spans="1:12">
      <c r="K3" s="130"/>
      <c r="L3" s="130"/>
    </row>
    <row r="4" spans="1:12">
      <c r="K4" s="131"/>
      <c r="L4" s="131"/>
    </row>
    <row r="5" spans="1:12">
      <c r="K5" s="131"/>
      <c r="L5" s="131"/>
    </row>
    <row r="7" spans="1:12">
      <c r="K7" s="1" t="s">
        <v>0</v>
      </c>
    </row>
    <row r="8" spans="1:12">
      <c r="K8" s="1" t="s">
        <v>1</v>
      </c>
    </row>
    <row r="9" spans="1:12">
      <c r="K9" s="1" t="s">
        <v>2</v>
      </c>
    </row>
    <row r="10" spans="1:12">
      <c r="K10" s="129" t="s">
        <v>106</v>
      </c>
      <c r="L10" s="129"/>
    </row>
    <row r="13" spans="1:12">
      <c r="A13" s="124" t="s">
        <v>82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2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</row>
    <row r="15" spans="1:12">
      <c r="A15" s="124" t="s">
        <v>4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</row>
    <row r="16" spans="1:12">
      <c r="C16" s="1" t="s">
        <v>5</v>
      </c>
    </row>
    <row r="17" spans="1:12">
      <c r="A17" s="98" t="s">
        <v>6</v>
      </c>
      <c r="B17" s="125" t="s">
        <v>7</v>
      </c>
      <c r="C17" s="125" t="s">
        <v>8</v>
      </c>
      <c r="D17" s="125" t="s">
        <v>9</v>
      </c>
      <c r="E17" s="125" t="s">
        <v>10</v>
      </c>
      <c r="F17" s="127" t="s">
        <v>83</v>
      </c>
      <c r="G17" s="128"/>
      <c r="H17" s="127" t="s">
        <v>13</v>
      </c>
      <c r="I17" s="128"/>
      <c r="J17" s="127" t="s">
        <v>84</v>
      </c>
      <c r="K17" s="128"/>
      <c r="L17" s="125" t="s">
        <v>14</v>
      </c>
    </row>
    <row r="18" spans="1:12" ht="131.25">
      <c r="A18" s="99" t="s">
        <v>15</v>
      </c>
      <c r="B18" s="126"/>
      <c r="C18" s="126"/>
      <c r="D18" s="126"/>
      <c r="E18" s="126"/>
      <c r="F18" s="4" t="s">
        <v>16</v>
      </c>
      <c r="G18" s="4" t="s">
        <v>88</v>
      </c>
      <c r="H18" s="4" t="s">
        <v>16</v>
      </c>
      <c r="I18" s="4" t="s">
        <v>18</v>
      </c>
      <c r="J18" s="4" t="s">
        <v>16</v>
      </c>
      <c r="K18" s="4" t="s">
        <v>18</v>
      </c>
      <c r="L18" s="126"/>
    </row>
    <row r="19" spans="1:12">
      <c r="A19" s="113" t="s">
        <v>19</v>
      </c>
      <c r="B19" s="114"/>
      <c r="C19" s="100"/>
      <c r="D19" s="6"/>
      <c r="E19" s="111">
        <f>G19+I19+K19</f>
        <v>33189.600000000006</v>
      </c>
      <c r="F19" s="8">
        <v>221933.6</v>
      </c>
      <c r="G19" s="8">
        <f>G21+G22+G23+G24+G25+G26+G27+G28+G29+G30+G31</f>
        <v>9463.2000000000007</v>
      </c>
      <c r="H19" s="8">
        <v>212460.5</v>
      </c>
      <c r="I19" s="9">
        <f>SUM(I21:I31)</f>
        <v>12463.2</v>
      </c>
      <c r="J19" s="8">
        <v>219728.6</v>
      </c>
      <c r="K19" s="9">
        <f>SUM(K21:K31)</f>
        <v>11263.2</v>
      </c>
      <c r="L19" s="10"/>
    </row>
    <row r="20" spans="1:12" ht="19.5">
      <c r="A20" s="115" t="s">
        <v>20</v>
      </c>
      <c r="B20" s="11" t="s">
        <v>21</v>
      </c>
      <c r="C20" s="117" t="s">
        <v>22</v>
      </c>
      <c r="D20" s="12"/>
      <c r="E20" s="13">
        <f>G20+I20+K20</f>
        <v>0</v>
      </c>
      <c r="F20" s="14" t="s">
        <v>23</v>
      </c>
      <c r="G20" s="14"/>
      <c r="H20" s="14" t="s">
        <v>23</v>
      </c>
      <c r="I20" s="14"/>
      <c r="J20" s="14" t="s">
        <v>23</v>
      </c>
      <c r="K20" s="15"/>
      <c r="L20" s="16"/>
    </row>
    <row r="21" spans="1:12" ht="93.75">
      <c r="A21" s="116"/>
      <c r="B21" s="17" t="s">
        <v>64</v>
      </c>
      <c r="C21" s="118"/>
      <c r="D21" s="18" t="s">
        <v>87</v>
      </c>
      <c r="E21" s="19">
        <f>G21+I21+K21</f>
        <v>135</v>
      </c>
      <c r="F21" s="14" t="s">
        <v>23</v>
      </c>
      <c r="G21" s="20">
        <v>45</v>
      </c>
      <c r="H21" s="14" t="s">
        <v>23</v>
      </c>
      <c r="I21" s="20">
        <v>45</v>
      </c>
      <c r="J21" s="14" t="s">
        <v>23</v>
      </c>
      <c r="K21" s="21">
        <v>45</v>
      </c>
      <c r="L21" s="22" t="s">
        <v>98</v>
      </c>
    </row>
    <row r="22" spans="1:12" ht="93.75">
      <c r="A22" s="116"/>
      <c r="B22" s="17" t="s">
        <v>85</v>
      </c>
      <c r="C22" s="118"/>
      <c r="D22" s="23" t="s">
        <v>86</v>
      </c>
      <c r="E22" s="19">
        <f>G22+I22+K22</f>
        <v>165</v>
      </c>
      <c r="F22" s="14" t="s">
        <v>23</v>
      </c>
      <c r="G22" s="24">
        <v>55</v>
      </c>
      <c r="H22" s="14" t="s">
        <v>23</v>
      </c>
      <c r="I22" s="24">
        <v>55</v>
      </c>
      <c r="J22" s="14" t="s">
        <v>23</v>
      </c>
      <c r="K22" s="25">
        <v>55</v>
      </c>
      <c r="L22" s="22" t="s">
        <v>89</v>
      </c>
    </row>
    <row r="23" spans="1:12" s="32" customFormat="1" ht="75">
      <c r="A23" s="116"/>
      <c r="B23" s="26" t="s">
        <v>63</v>
      </c>
      <c r="C23" s="118"/>
      <c r="D23" s="18" t="s">
        <v>87</v>
      </c>
      <c r="E23" s="19">
        <f t="shared" ref="E23:E31" si="0">G23+I23+K23</f>
        <v>5700</v>
      </c>
      <c r="F23" s="28" t="s">
        <v>23</v>
      </c>
      <c r="G23" s="29">
        <v>1900</v>
      </c>
      <c r="H23" s="28" t="s">
        <v>23</v>
      </c>
      <c r="I23" s="29">
        <v>1900</v>
      </c>
      <c r="J23" s="28" t="s">
        <v>23</v>
      </c>
      <c r="K23" s="30">
        <v>1900</v>
      </c>
      <c r="L23" s="31" t="s">
        <v>90</v>
      </c>
    </row>
    <row r="24" spans="1:12" ht="131.25">
      <c r="A24" s="116"/>
      <c r="B24" s="33" t="s">
        <v>69</v>
      </c>
      <c r="C24" s="118"/>
      <c r="D24" s="23" t="s">
        <v>91</v>
      </c>
      <c r="E24" s="19">
        <f t="shared" si="0"/>
        <v>181.2</v>
      </c>
      <c r="F24" s="34" t="s">
        <v>23</v>
      </c>
      <c r="G24" s="35">
        <v>60.4</v>
      </c>
      <c r="H24" s="35" t="s">
        <v>23</v>
      </c>
      <c r="I24" s="35">
        <v>60.4</v>
      </c>
      <c r="J24" s="35" t="s">
        <v>23</v>
      </c>
      <c r="K24" s="36">
        <v>60.4</v>
      </c>
      <c r="L24" s="37" t="s">
        <v>99</v>
      </c>
    </row>
    <row r="25" spans="1:12" ht="112.5">
      <c r="A25" s="116"/>
      <c r="B25" s="33" t="s">
        <v>70</v>
      </c>
      <c r="C25" s="118"/>
      <c r="D25" s="24" t="s">
        <v>92</v>
      </c>
      <c r="E25" s="19">
        <f t="shared" si="0"/>
        <v>245.70000000000002</v>
      </c>
      <c r="F25" s="38" t="s">
        <v>23</v>
      </c>
      <c r="G25" s="24">
        <v>81.900000000000006</v>
      </c>
      <c r="H25" s="38" t="s">
        <v>23</v>
      </c>
      <c r="I25" s="24">
        <v>81.900000000000006</v>
      </c>
      <c r="J25" s="38" t="s">
        <v>23</v>
      </c>
      <c r="K25" s="39">
        <v>81.900000000000006</v>
      </c>
      <c r="L25" s="37" t="s">
        <v>100</v>
      </c>
    </row>
    <row r="26" spans="1:12" ht="112.5">
      <c r="A26" s="116"/>
      <c r="B26" s="33" t="s">
        <v>73</v>
      </c>
      <c r="C26" s="118"/>
      <c r="D26" s="24" t="s">
        <v>92</v>
      </c>
      <c r="E26" s="19">
        <f t="shared" si="0"/>
        <v>122.69999999999999</v>
      </c>
      <c r="F26" s="14"/>
      <c r="G26" s="24">
        <v>40.9</v>
      </c>
      <c r="H26" s="14"/>
      <c r="I26" s="24">
        <v>40.9</v>
      </c>
      <c r="J26" s="40"/>
      <c r="K26" s="41">
        <v>40.9</v>
      </c>
      <c r="L26" s="42" t="s">
        <v>101</v>
      </c>
    </row>
    <row r="27" spans="1:12" ht="112.5">
      <c r="A27" s="116"/>
      <c r="B27" s="33" t="s">
        <v>75</v>
      </c>
      <c r="C27" s="118"/>
      <c r="D27" s="24" t="s">
        <v>92</v>
      </c>
      <c r="E27" s="19">
        <f t="shared" si="0"/>
        <v>60</v>
      </c>
      <c r="F27" s="12"/>
      <c r="G27" s="43">
        <v>20</v>
      </c>
      <c r="H27" s="12"/>
      <c r="I27" s="44">
        <v>20</v>
      </c>
      <c r="J27" s="12"/>
      <c r="K27" s="19">
        <v>20</v>
      </c>
      <c r="L27" s="22" t="s">
        <v>102</v>
      </c>
    </row>
    <row r="28" spans="1:12" s="52" customFormat="1" ht="131.25">
      <c r="A28" s="45" t="s">
        <v>28</v>
      </c>
      <c r="B28" s="46" t="s">
        <v>29</v>
      </c>
      <c r="C28" s="47" t="s">
        <v>30</v>
      </c>
      <c r="D28" s="48" t="s">
        <v>31</v>
      </c>
      <c r="E28" s="19">
        <f>G28+I28+K28</f>
        <v>180</v>
      </c>
      <c r="F28" s="48" t="s">
        <v>23</v>
      </c>
      <c r="G28" s="48">
        <v>60</v>
      </c>
      <c r="H28" s="48" t="s">
        <v>23</v>
      </c>
      <c r="I28" s="48">
        <v>60</v>
      </c>
      <c r="J28" s="48" t="s">
        <v>23</v>
      </c>
      <c r="K28" s="50">
        <v>60</v>
      </c>
      <c r="L28" s="51" t="s">
        <v>61</v>
      </c>
    </row>
    <row r="29" spans="1:12" ht="75">
      <c r="A29" s="53">
        <v>3</v>
      </c>
      <c r="B29" s="54" t="s">
        <v>32</v>
      </c>
      <c r="C29" s="55" t="s">
        <v>33</v>
      </c>
      <c r="D29" s="56" t="s">
        <v>93</v>
      </c>
      <c r="E29" s="19">
        <f t="shared" si="0"/>
        <v>10800</v>
      </c>
      <c r="F29" s="56"/>
      <c r="G29" s="57">
        <v>3600</v>
      </c>
      <c r="H29" s="56"/>
      <c r="I29" s="56">
        <v>3600</v>
      </c>
      <c r="J29" s="56"/>
      <c r="K29" s="56">
        <v>3600</v>
      </c>
      <c r="L29" s="58" t="s">
        <v>35</v>
      </c>
    </row>
    <row r="30" spans="1:12" ht="142.5" customHeight="1">
      <c r="A30" s="53">
        <v>4</v>
      </c>
      <c r="B30" s="54" t="s">
        <v>36</v>
      </c>
      <c r="C30" s="59" t="s">
        <v>33</v>
      </c>
      <c r="D30" s="48" t="s">
        <v>31</v>
      </c>
      <c r="E30" s="19">
        <f t="shared" si="0"/>
        <v>9600</v>
      </c>
      <c r="F30" s="56"/>
      <c r="G30" s="57">
        <v>3600</v>
      </c>
      <c r="H30" s="56"/>
      <c r="I30" s="56">
        <v>3600</v>
      </c>
      <c r="J30" s="56"/>
      <c r="K30" s="56">
        <v>2400</v>
      </c>
      <c r="L30" s="10" t="s">
        <v>103</v>
      </c>
    </row>
    <row r="31" spans="1:12" ht="75">
      <c r="A31" s="53">
        <v>5</v>
      </c>
      <c r="B31" s="54" t="s">
        <v>38</v>
      </c>
      <c r="C31" s="54" t="s">
        <v>39</v>
      </c>
      <c r="D31" s="48" t="s">
        <v>31</v>
      </c>
      <c r="E31" s="19">
        <f t="shared" si="0"/>
        <v>6000</v>
      </c>
      <c r="F31" s="56"/>
      <c r="G31" s="57">
        <v>0</v>
      </c>
      <c r="H31" s="56"/>
      <c r="I31" s="56">
        <v>3000</v>
      </c>
      <c r="J31" s="56"/>
      <c r="K31" s="56">
        <v>3000</v>
      </c>
      <c r="L31" s="10" t="s">
        <v>35</v>
      </c>
    </row>
    <row r="32" spans="1:12" s="68" customFormat="1">
      <c r="A32" s="119" t="s">
        <v>40</v>
      </c>
      <c r="B32" s="119"/>
      <c r="C32" s="62"/>
      <c r="D32" s="63"/>
      <c r="E32" s="109">
        <f>G32+I32+K32</f>
        <v>11788.6</v>
      </c>
      <c r="F32" s="65"/>
      <c r="G32" s="65">
        <f>SUM(G33:G37)</f>
        <v>3866.4</v>
      </c>
      <c r="H32" s="65"/>
      <c r="I32" s="66">
        <v>2545.8000000000002</v>
      </c>
      <c r="J32" s="65"/>
      <c r="K32" s="65">
        <f>SUM(K33:K37)</f>
        <v>5376.4</v>
      </c>
      <c r="L32" s="67"/>
    </row>
    <row r="33" spans="1:12" s="68" customFormat="1" ht="75">
      <c r="A33" s="120">
        <v>1</v>
      </c>
      <c r="B33" s="69" t="s">
        <v>41</v>
      </c>
      <c r="C33" s="121" t="s">
        <v>42</v>
      </c>
      <c r="D33" s="101" t="s">
        <v>59</v>
      </c>
      <c r="E33" s="74">
        <f>G33+I33+K33</f>
        <v>1171.8000000000002</v>
      </c>
      <c r="F33" s="105" t="s">
        <v>43</v>
      </c>
      <c r="G33" s="72">
        <v>390.6</v>
      </c>
      <c r="H33" s="72" t="s">
        <v>43</v>
      </c>
      <c r="I33" s="72">
        <v>390.6</v>
      </c>
      <c r="J33" s="72" t="s">
        <v>43</v>
      </c>
      <c r="K33" s="72">
        <v>390.6</v>
      </c>
      <c r="L33" s="73" t="s">
        <v>44</v>
      </c>
    </row>
    <row r="34" spans="1:12" s="68" customFormat="1" ht="75">
      <c r="A34" s="120"/>
      <c r="B34" s="69" t="s">
        <v>79</v>
      </c>
      <c r="C34" s="122"/>
      <c r="D34" s="101" t="s">
        <v>59</v>
      </c>
      <c r="E34" s="74">
        <f>G34+I34+K34</f>
        <v>1307.4000000000001</v>
      </c>
      <c r="F34" s="105" t="s">
        <v>43</v>
      </c>
      <c r="G34" s="72">
        <v>435.8</v>
      </c>
      <c r="H34" s="72" t="s">
        <v>43</v>
      </c>
      <c r="I34" s="72">
        <v>435.8</v>
      </c>
      <c r="J34" s="72"/>
      <c r="K34" s="72">
        <v>435.8</v>
      </c>
      <c r="L34" s="73" t="s">
        <v>44</v>
      </c>
    </row>
    <row r="35" spans="1:12" s="68" customFormat="1" ht="75">
      <c r="A35" s="97"/>
      <c r="B35" s="69" t="s">
        <v>58</v>
      </c>
      <c r="C35" s="123"/>
      <c r="D35" s="101" t="s">
        <v>59</v>
      </c>
      <c r="E35" s="74">
        <f>G35+I35+K35</f>
        <v>1320</v>
      </c>
      <c r="F35" s="105" t="s">
        <v>43</v>
      </c>
      <c r="G35" s="77">
        <v>440</v>
      </c>
      <c r="H35" s="72" t="s">
        <v>43</v>
      </c>
      <c r="I35" s="77">
        <v>440</v>
      </c>
      <c r="J35" s="72" t="s">
        <v>43</v>
      </c>
      <c r="K35" s="77">
        <v>440</v>
      </c>
      <c r="L35" s="73" t="s">
        <v>44</v>
      </c>
    </row>
    <row r="36" spans="1:12" s="68" customFormat="1" ht="150">
      <c r="A36" s="78">
        <v>2</v>
      </c>
      <c r="B36" s="79" t="s">
        <v>45</v>
      </c>
      <c r="C36" s="80" t="s">
        <v>46</v>
      </c>
      <c r="D36" s="102" t="s">
        <v>47</v>
      </c>
      <c r="E36" s="74">
        <f t="shared" ref="E36:E38" si="1">G36+I36+K36</f>
        <v>7500</v>
      </c>
      <c r="F36" s="106" t="s">
        <v>43</v>
      </c>
      <c r="G36" s="83">
        <v>2000</v>
      </c>
      <c r="H36" s="83" t="s">
        <v>43</v>
      </c>
      <c r="I36" s="83">
        <v>2000</v>
      </c>
      <c r="J36" s="83" t="s">
        <v>43</v>
      </c>
      <c r="K36" s="83">
        <v>3500</v>
      </c>
      <c r="L36" s="84" t="s">
        <v>96</v>
      </c>
    </row>
    <row r="37" spans="1:12" s="68" customFormat="1" ht="131.25">
      <c r="A37" s="85">
        <v>3</v>
      </c>
      <c r="B37" s="86" t="s">
        <v>80</v>
      </c>
      <c r="C37" s="87" t="s">
        <v>48</v>
      </c>
      <c r="D37" s="103" t="s">
        <v>94</v>
      </c>
      <c r="E37" s="74">
        <f>G37+I37+K37</f>
        <v>1820</v>
      </c>
      <c r="F37" s="107" t="s">
        <v>43</v>
      </c>
      <c r="G37" s="85">
        <v>600</v>
      </c>
      <c r="H37" s="85" t="s">
        <v>43</v>
      </c>
      <c r="I37" s="85">
        <v>610</v>
      </c>
      <c r="J37" s="85" t="s">
        <v>43</v>
      </c>
      <c r="K37" s="85">
        <v>610</v>
      </c>
      <c r="L37" s="90" t="s">
        <v>97</v>
      </c>
    </row>
    <row r="38" spans="1:12" ht="93.75">
      <c r="A38" s="91">
        <v>4</v>
      </c>
      <c r="B38" s="92" t="s">
        <v>50</v>
      </c>
      <c r="C38" s="93" t="s">
        <v>51</v>
      </c>
      <c r="D38" s="104" t="s">
        <v>95</v>
      </c>
      <c r="E38" s="74">
        <f t="shared" si="1"/>
        <v>0</v>
      </c>
      <c r="F38" s="108"/>
      <c r="G38" s="95"/>
      <c r="H38" s="95"/>
      <c r="I38" s="95"/>
      <c r="J38" s="95"/>
      <c r="K38" s="95"/>
      <c r="L38" s="96"/>
    </row>
    <row r="40" spans="1:12">
      <c r="B40" s="1" t="s">
        <v>105</v>
      </c>
    </row>
    <row r="41" spans="1:12">
      <c r="B41" s="110" t="s">
        <v>104</v>
      </c>
      <c r="F41" s="112" t="s">
        <v>55</v>
      </c>
      <c r="G41" s="112"/>
      <c r="H41" s="112"/>
      <c r="I41" s="112"/>
      <c r="J41" s="112"/>
    </row>
    <row r="44" spans="1:12">
      <c r="B44" s="1" t="s">
        <v>56</v>
      </c>
    </row>
  </sheetData>
  <mergeCells count="23">
    <mergeCell ref="K10:L10"/>
    <mergeCell ref="K1:L1"/>
    <mergeCell ref="K2:L2"/>
    <mergeCell ref="K3:L3"/>
    <mergeCell ref="K4:L4"/>
    <mergeCell ref="K5:L5"/>
    <mergeCell ref="A13:L14"/>
    <mergeCell ref="A15:L15"/>
    <mergeCell ref="B17:B18"/>
    <mergeCell ref="C17:C18"/>
    <mergeCell ref="D17:D18"/>
    <mergeCell ref="E17:E18"/>
    <mergeCell ref="F17:G17"/>
    <mergeCell ref="H17:I17"/>
    <mergeCell ref="J17:K17"/>
    <mergeCell ref="L17:L18"/>
    <mergeCell ref="F41:J41"/>
    <mergeCell ref="A19:B19"/>
    <mergeCell ref="A20:A27"/>
    <mergeCell ref="C20:C27"/>
    <mergeCell ref="A32:B32"/>
    <mergeCell ref="A33:A34"/>
    <mergeCell ref="C33:C35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2021-2023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morgau_fin7</dc:creator>
  <cp:lastModifiedBy>morgau_fin7</cp:lastModifiedBy>
  <cp:lastPrinted>2022-02-24T12:11:22Z</cp:lastPrinted>
  <dcterms:created xsi:type="dcterms:W3CDTF">2021-05-17T13:32:38Z</dcterms:created>
  <dcterms:modified xsi:type="dcterms:W3CDTF">2022-02-25T10:35:12Z</dcterms:modified>
</cp:coreProperties>
</file>