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7400" windowHeight="1135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<sst xmlns="http://schemas.openxmlformats.org/spreadsheetml/2006/main" count="111" uniqueCount="48">
  <si>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</si>
  <si>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</si>
  <si>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</si>
  <si>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</si>
  <si>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</si>
  <si>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</si>
  <si>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</si>
  <si>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</si>
  <si>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</si>
  <si>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</si>
  <si>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</si>
  <si>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</si>
  <si>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</si>
  <si>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</si>
  <si>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</si>
  <si>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</si>
  <si>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</si>
  <si>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</si>
  <si>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</si>
  <si>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</si>
  <si>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</si>
  <si>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</si>
  <si>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</si>
  <si>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</si>
  <si>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</si>
  <si>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</si>
  <si>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</si>
  <si>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</si>
  <si>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</si>
  <si>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</si>
  <si>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</si>
  <si>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</si>
  <si>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</si>
  <si>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</si>
  <si>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</si>
  <si>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</si>
  <si>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</si>
  <si>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</si>
  <si>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</si>
  <si>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</si>
  <si>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</si>
  <si>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</si>
  <si>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</si>
  <si>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</si>
  <si>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</si>
  <si>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</si>
  <si>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</si>
  <si>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декабря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</si>
</sst>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4">
      <pane xSplit="2" topLeftCell="AS1" activePane="topRight" state="frozen"/>
      <selection pane="topLeft" activeCell="A1" sqref="A1"/>
      <selection pane="topRight" activeCell="BN27" sqref="BN27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13359.400000000001</v>
      </c>
      <c r="D10" s="21">
        <f>G10+AK10</f>
        <v>13824.099999999999</v>
      </c>
      <c r="E10" s="2">
        <f>D10/C10*100</f>
        <v>103.47844963097144</v>
      </c>
      <c r="F10" s="21">
        <v>3320.2</v>
      </c>
      <c r="G10" s="2">
        <v>4032.7</v>
      </c>
      <c r="H10" s="2">
        <f>G10/F10*100</f>
        <v>121.45955062948015</v>
      </c>
      <c r="I10" s="21">
        <v>58.8</v>
      </c>
      <c r="J10" s="2">
        <v>63.3</v>
      </c>
      <c r="K10" s="2">
        <f aca="true" t="shared" si="0" ref="K10:K27">J10/I10*100</f>
        <v>107.65306122448979</v>
      </c>
      <c r="L10" s="21">
        <v>0.9</v>
      </c>
      <c r="M10" s="2">
        <v>0.9</v>
      </c>
      <c r="N10" s="2">
        <f>M10/L10*100</f>
        <v>100</v>
      </c>
      <c r="O10" s="21">
        <v>200</v>
      </c>
      <c r="P10" s="2">
        <v>258.6</v>
      </c>
      <c r="Q10" s="2">
        <f>P10/O10*100</f>
        <v>129.3</v>
      </c>
      <c r="R10" s="23">
        <v>684</v>
      </c>
      <c r="S10" s="2">
        <v>505.9</v>
      </c>
      <c r="T10" s="2">
        <f>S10/R10*100</f>
        <v>73.96198830409357</v>
      </c>
      <c r="U10" s="23">
        <v>0</v>
      </c>
      <c r="V10" s="2"/>
      <c r="W10" s="2" t="e">
        <f>V10/U10*100</f>
        <v>#DIV/0!</v>
      </c>
      <c r="X10" s="23">
        <v>635.7</v>
      </c>
      <c r="Y10" s="2">
        <v>648.2</v>
      </c>
      <c r="Z10" s="2">
        <f>Y10/X10*100</f>
        <v>101.96633632216454</v>
      </c>
      <c r="AA10" s="23">
        <v>59</v>
      </c>
      <c r="AB10" s="2">
        <v>63</v>
      </c>
      <c r="AC10" s="2">
        <f>AB10/AA10*100</f>
        <v>106.77966101694916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10039.2</v>
      </c>
      <c r="AK10" s="25">
        <v>9791.4</v>
      </c>
      <c r="AL10" s="2">
        <f>AK10/AJ10*100</f>
        <v>97.53167583074347</v>
      </c>
      <c r="AM10" s="23">
        <v>2848</v>
      </c>
      <c r="AN10" s="25">
        <v>2610.7</v>
      </c>
      <c r="AO10" s="2">
        <f>AN10/AM10*100</f>
        <v>91.66783707865169</v>
      </c>
      <c r="AP10" s="23">
        <v>2132.8</v>
      </c>
      <c r="AQ10" s="25">
        <v>2132.8</v>
      </c>
      <c r="AR10" s="2">
        <f>AQ10/AP10*100</f>
        <v>100</v>
      </c>
      <c r="AS10" s="27">
        <v>13998.7</v>
      </c>
      <c r="AT10" s="26">
        <v>13337.2</v>
      </c>
      <c r="AU10" s="2">
        <f>AT10/AS10*100</f>
        <v>95.27456120925515</v>
      </c>
      <c r="AV10" s="29">
        <v>1484.3</v>
      </c>
      <c r="AW10" s="25">
        <v>1081</v>
      </c>
      <c r="AX10" s="2">
        <f>AW10/AV10*100</f>
        <v>72.82894293606415</v>
      </c>
      <c r="AY10" s="29">
        <v>1447.4</v>
      </c>
      <c r="AZ10" s="25">
        <v>1055.4</v>
      </c>
      <c r="BA10" s="2">
        <f aca="true" t="shared" si="1" ref="BA10:BA27">AZ10/AY10*100</f>
        <v>72.9169545391737</v>
      </c>
      <c r="BB10" s="21">
        <v>9013.6</v>
      </c>
      <c r="BC10" s="28">
        <v>8971.4</v>
      </c>
      <c r="BD10" s="2">
        <f>BC10/BB10*100</f>
        <v>99.53181858524896</v>
      </c>
      <c r="BE10" s="29">
        <v>1752.6</v>
      </c>
      <c r="BF10" s="28">
        <v>1667.3</v>
      </c>
      <c r="BG10" s="2">
        <f>BF10/BE10*100</f>
        <v>95.13294533835445</v>
      </c>
      <c r="BH10" s="29">
        <v>1634.3</v>
      </c>
      <c r="BI10" s="26">
        <v>1522.2</v>
      </c>
      <c r="BJ10" s="2">
        <f>BI10/BH10*100</f>
        <v>93.14079422382672</v>
      </c>
      <c r="BK10" s="27">
        <f aca="true" t="shared" si="2" ref="BK10:BK26">C10-AS10</f>
        <v>-639.2999999999993</v>
      </c>
      <c r="BL10" s="17">
        <f>D10-AT10</f>
        <v>486.8999999999978</v>
      </c>
      <c r="BM10" s="2">
        <f>BL10/BK10*100</f>
        <v>-76.16142656030007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3" ref="C11:C26">F11+AJ11</f>
        <v>13242</v>
      </c>
      <c r="D11" s="21">
        <f aca="true" t="shared" si="4" ref="D11:D26">G11+AK11</f>
        <v>12403.3</v>
      </c>
      <c r="E11" s="2">
        <f aca="true" t="shared" si="5" ref="E11:E26">D11/C11*100</f>
        <v>93.66636459749283</v>
      </c>
      <c r="F11" s="21">
        <v>2351.8</v>
      </c>
      <c r="G11" s="2">
        <v>2009.5</v>
      </c>
      <c r="H11" s="2">
        <f aca="true" t="shared" si="6" ref="H11:H26">G11/F11*100</f>
        <v>85.44519091759503</v>
      </c>
      <c r="I11" s="21">
        <v>19.8</v>
      </c>
      <c r="J11" s="2">
        <v>22.9</v>
      </c>
      <c r="K11" s="2">
        <f t="shared" si="0"/>
        <v>115.65656565656563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59.1</v>
      </c>
      <c r="Q11" s="2">
        <f aca="true" t="shared" si="8" ref="Q11:Q26">P11/O11*100</f>
        <v>39.4</v>
      </c>
      <c r="R11" s="23">
        <v>417</v>
      </c>
      <c r="S11" s="2">
        <v>350.5</v>
      </c>
      <c r="T11" s="2">
        <f>S11/R11*100</f>
        <v>84.05275779376498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268.3</v>
      </c>
      <c r="Z11" s="2">
        <f aca="true" t="shared" si="10" ref="Z11:Z26">Y11/X11*100</f>
        <v>95.82142857142858</v>
      </c>
      <c r="AA11" s="23">
        <v>33</v>
      </c>
      <c r="AB11" s="2">
        <v>20</v>
      </c>
      <c r="AC11" s="2">
        <f aca="true" t="shared" si="11" ref="AC11:AC26">AB11/AA11*100</f>
        <v>60.60606060606061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10890.2</v>
      </c>
      <c r="AK11" s="25">
        <v>10393.8</v>
      </c>
      <c r="AL11" s="2">
        <f aca="true" t="shared" si="14" ref="AL11:AL26">AK11/AJ11*100</f>
        <v>95.44177333749609</v>
      </c>
      <c r="AM11" s="23">
        <v>2562.9</v>
      </c>
      <c r="AN11" s="25">
        <v>2562.9</v>
      </c>
      <c r="AO11" s="2">
        <f aca="true" t="shared" si="15" ref="AO11:AO26">AN11/AM11*100</f>
        <v>100</v>
      </c>
      <c r="AP11" s="23">
        <v>2228.4</v>
      </c>
      <c r="AQ11" s="25">
        <v>2223.7</v>
      </c>
      <c r="AR11" s="2">
        <f aca="true" t="shared" si="16" ref="AR11:AR26">AQ11/AP11*100</f>
        <v>99.78908633997486</v>
      </c>
      <c r="AS11" s="27">
        <v>14028.6</v>
      </c>
      <c r="AT11" s="26">
        <v>11971.8</v>
      </c>
      <c r="AU11" s="2">
        <f aca="true" t="shared" si="17" ref="AU11:AU26">AT11/AS11*100</f>
        <v>85.33852273213293</v>
      </c>
      <c r="AV11" s="30">
        <v>1444</v>
      </c>
      <c r="AW11" s="25">
        <v>950.7</v>
      </c>
      <c r="AX11" s="2">
        <f aca="true" t="shared" si="18" ref="AX11:AX26">AW11/AV11*100</f>
        <v>65.83795013850416</v>
      </c>
      <c r="AY11" s="29">
        <v>1421.5</v>
      </c>
      <c r="AZ11" s="25">
        <v>933.1</v>
      </c>
      <c r="BA11" s="2">
        <f t="shared" si="1"/>
        <v>65.64192754132958</v>
      </c>
      <c r="BB11" s="21">
        <v>9363.2</v>
      </c>
      <c r="BC11" s="28">
        <v>8765.9</v>
      </c>
      <c r="BD11" s="2">
        <f aca="true" t="shared" si="19" ref="BD11:BD26">BC11/BB11*100</f>
        <v>93.62077067669172</v>
      </c>
      <c r="BE11" s="29">
        <v>2021.6</v>
      </c>
      <c r="BF11" s="28">
        <v>1213.9</v>
      </c>
      <c r="BG11" s="2">
        <f aca="true" t="shared" si="20" ref="BG11:BG26">BF11/BE11*100</f>
        <v>60.04649782350614</v>
      </c>
      <c r="BH11" s="29">
        <v>1091.7</v>
      </c>
      <c r="BI11" s="26">
        <v>968.6</v>
      </c>
      <c r="BJ11" s="2">
        <f aca="true" t="shared" si="21" ref="BJ11:BJ26">BI11/BH11*100</f>
        <v>88.7240084272236</v>
      </c>
      <c r="BK11" s="27">
        <f t="shared" si="2"/>
        <v>-786.6000000000004</v>
      </c>
      <c r="BL11" s="17">
        <f aca="true" t="shared" si="22" ref="BL11:BL26">D11-AT11</f>
        <v>431.5</v>
      </c>
      <c r="BM11" s="2">
        <f aca="true" t="shared" si="23" ref="BM11:BM26">BL11/BK11*100</f>
        <v>-54.85634375794556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3"/>
        <v>29631.2</v>
      </c>
      <c r="D12" s="21">
        <f t="shared" si="4"/>
        <v>24873.6</v>
      </c>
      <c r="E12" s="2">
        <f t="shared" si="5"/>
        <v>83.94395097059855</v>
      </c>
      <c r="F12" s="21">
        <v>3249</v>
      </c>
      <c r="G12" s="2">
        <v>3007.1</v>
      </c>
      <c r="H12" s="2">
        <f t="shared" si="6"/>
        <v>92.55463219452139</v>
      </c>
      <c r="I12" s="21">
        <v>93.9</v>
      </c>
      <c r="J12" s="2">
        <v>118.3</v>
      </c>
      <c r="K12" s="2">
        <f t="shared" si="0"/>
        <v>125.98509052183174</v>
      </c>
      <c r="L12" s="21">
        <v>4.2</v>
      </c>
      <c r="M12" s="2">
        <v>2.1</v>
      </c>
      <c r="N12" s="2">
        <f t="shared" si="7"/>
        <v>50</v>
      </c>
      <c r="O12" s="21">
        <v>270</v>
      </c>
      <c r="P12" s="2">
        <v>118.4</v>
      </c>
      <c r="Q12" s="2">
        <f t="shared" si="8"/>
        <v>43.851851851851855</v>
      </c>
      <c r="R12" s="24">
        <v>757</v>
      </c>
      <c r="S12" s="2">
        <v>647.2</v>
      </c>
      <c r="T12" s="2">
        <f aca="true" t="shared" si="24" ref="T12:T26">S12/R12*100</f>
        <v>85.49537648612946</v>
      </c>
      <c r="U12" s="23"/>
      <c r="V12" s="2"/>
      <c r="W12" s="2" t="e">
        <f t="shared" si="9"/>
        <v>#DIV/0!</v>
      </c>
      <c r="X12" s="23">
        <v>210</v>
      </c>
      <c r="Y12" s="2">
        <v>187.1</v>
      </c>
      <c r="Z12" s="2">
        <f t="shared" si="10"/>
        <v>89.09523809523809</v>
      </c>
      <c r="AA12" s="23">
        <v>12</v>
      </c>
      <c r="AB12" s="2">
        <v>25.3</v>
      </c>
      <c r="AC12" s="2">
        <f t="shared" si="11"/>
        <v>210.83333333333334</v>
      </c>
      <c r="AD12" s="2"/>
      <c r="AE12" s="2"/>
      <c r="AF12" s="2" t="e">
        <f t="shared" si="12"/>
        <v>#DIV/0!</v>
      </c>
      <c r="AG12" s="21">
        <v>20</v>
      </c>
      <c r="AH12" s="2">
        <v>38.1</v>
      </c>
      <c r="AI12" s="2">
        <f t="shared" si="13"/>
        <v>190.5</v>
      </c>
      <c r="AJ12" s="23">
        <v>26382.2</v>
      </c>
      <c r="AK12" s="25">
        <v>21866.5</v>
      </c>
      <c r="AL12" s="2">
        <f t="shared" si="14"/>
        <v>82.8835351107944</v>
      </c>
      <c r="AM12" s="23">
        <v>3638.6</v>
      </c>
      <c r="AN12" s="25">
        <v>3638.6</v>
      </c>
      <c r="AO12" s="2">
        <f t="shared" si="15"/>
        <v>100</v>
      </c>
      <c r="AP12" s="23">
        <v>2613.7</v>
      </c>
      <c r="AQ12" s="25">
        <v>2374.3</v>
      </c>
      <c r="AR12" s="2">
        <f t="shared" si="16"/>
        <v>90.84057083827526</v>
      </c>
      <c r="AS12" s="21">
        <v>29952.3</v>
      </c>
      <c r="AT12" s="26">
        <v>24789</v>
      </c>
      <c r="AU12" s="2">
        <f t="shared" si="17"/>
        <v>82.76159092957803</v>
      </c>
      <c r="AV12" s="30">
        <v>1382</v>
      </c>
      <c r="AW12" s="25">
        <v>1107.5</v>
      </c>
      <c r="AX12" s="2">
        <f t="shared" si="18"/>
        <v>80.13748191027497</v>
      </c>
      <c r="AY12" s="29">
        <v>1371.8</v>
      </c>
      <c r="AZ12" s="25">
        <v>1098.4</v>
      </c>
      <c r="BA12" s="2">
        <f t="shared" si="1"/>
        <v>80.06998104679982</v>
      </c>
      <c r="BB12" s="21">
        <v>9331.9</v>
      </c>
      <c r="BC12" s="28">
        <v>8684.8</v>
      </c>
      <c r="BD12" s="2">
        <f t="shared" si="19"/>
        <v>93.06572080712394</v>
      </c>
      <c r="BE12" s="29">
        <v>17096.4</v>
      </c>
      <c r="BF12" s="28">
        <v>12978</v>
      </c>
      <c r="BG12" s="2">
        <f t="shared" si="20"/>
        <v>75.91071804590439</v>
      </c>
      <c r="BH12" s="29">
        <v>2024.5</v>
      </c>
      <c r="BI12" s="26">
        <v>1921.5</v>
      </c>
      <c r="BJ12" s="2">
        <f t="shared" si="21"/>
        <v>94.91232403062484</v>
      </c>
      <c r="BK12" s="27">
        <f t="shared" si="2"/>
        <v>-321.09999999999854</v>
      </c>
      <c r="BL12" s="17">
        <f t="shared" si="22"/>
        <v>84.59999999999854</v>
      </c>
      <c r="BM12" s="2">
        <f t="shared" si="23"/>
        <v>-26.346932419806578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13891.2</v>
      </c>
      <c r="D13" s="21">
        <f t="shared" si="4"/>
        <v>9272.5</v>
      </c>
      <c r="E13" s="2">
        <f t="shared" si="5"/>
        <v>66.75089265146279</v>
      </c>
      <c r="F13" s="21">
        <v>2757</v>
      </c>
      <c r="G13" s="2">
        <v>3166.5</v>
      </c>
      <c r="H13" s="2">
        <f t="shared" si="6"/>
        <v>114.8531011969532</v>
      </c>
      <c r="I13" s="21">
        <v>76.4</v>
      </c>
      <c r="J13" s="2">
        <v>84.4</v>
      </c>
      <c r="K13" s="2">
        <f t="shared" si="0"/>
        <v>110.47120418848166</v>
      </c>
      <c r="L13" s="21">
        <v>206.6</v>
      </c>
      <c r="M13" s="2">
        <v>372.2</v>
      </c>
      <c r="N13" s="2">
        <f t="shared" si="7"/>
        <v>180.15488867376573</v>
      </c>
      <c r="O13" s="21">
        <v>100</v>
      </c>
      <c r="P13" s="2">
        <v>46.1</v>
      </c>
      <c r="Q13" s="2">
        <f t="shared" si="8"/>
        <v>46.1</v>
      </c>
      <c r="R13" s="23">
        <v>548</v>
      </c>
      <c r="S13" s="2">
        <v>563.3</v>
      </c>
      <c r="T13" s="2">
        <f t="shared" si="24"/>
        <v>102.7919708029197</v>
      </c>
      <c r="U13" s="23"/>
      <c r="V13" s="2"/>
      <c r="W13" s="2" t="e">
        <f t="shared" si="9"/>
        <v>#DIV/0!</v>
      </c>
      <c r="X13" s="23">
        <v>179</v>
      </c>
      <c r="Y13" s="2">
        <v>143.1</v>
      </c>
      <c r="Z13" s="2">
        <f t="shared" si="10"/>
        <v>79.94413407821229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93</v>
      </c>
      <c r="AI13" s="2">
        <f t="shared" si="13"/>
        <v>51.66666666666667</v>
      </c>
      <c r="AJ13" s="23">
        <v>11134.2</v>
      </c>
      <c r="AK13" s="25">
        <v>6106</v>
      </c>
      <c r="AL13" s="2">
        <f t="shared" si="14"/>
        <v>54.840042391909606</v>
      </c>
      <c r="AM13" s="23">
        <v>1405.1</v>
      </c>
      <c r="AN13" s="25">
        <v>1228.1</v>
      </c>
      <c r="AO13" s="2">
        <f t="shared" si="15"/>
        <v>87.40303181268237</v>
      </c>
      <c r="AP13" s="23">
        <v>1174.7</v>
      </c>
      <c r="AQ13" s="25">
        <v>1135.1</v>
      </c>
      <c r="AR13" s="2">
        <f t="shared" si="16"/>
        <v>96.62892653443431</v>
      </c>
      <c r="AS13" s="21">
        <v>14208.1</v>
      </c>
      <c r="AT13" s="26">
        <v>8831.9</v>
      </c>
      <c r="AU13" s="2">
        <f t="shared" si="17"/>
        <v>62.16102082614846</v>
      </c>
      <c r="AV13" s="30">
        <v>1516</v>
      </c>
      <c r="AW13" s="25">
        <v>1214.6</v>
      </c>
      <c r="AX13" s="2">
        <f t="shared" si="18"/>
        <v>80.11873350923481</v>
      </c>
      <c r="AY13" s="29">
        <v>1507.1</v>
      </c>
      <c r="AZ13" s="25">
        <v>1206.7</v>
      </c>
      <c r="BA13" s="2">
        <f t="shared" si="1"/>
        <v>80.0676796496583</v>
      </c>
      <c r="BB13" s="21">
        <v>5434.7</v>
      </c>
      <c r="BC13" s="28">
        <v>5249.2</v>
      </c>
      <c r="BD13" s="2">
        <f t="shared" si="19"/>
        <v>96.58674811857139</v>
      </c>
      <c r="BE13" s="29">
        <v>6205.4</v>
      </c>
      <c r="BF13" s="28">
        <v>1481.6</v>
      </c>
      <c r="BG13" s="2">
        <f t="shared" si="20"/>
        <v>23.875978986044412</v>
      </c>
      <c r="BH13" s="29">
        <v>946.3</v>
      </c>
      <c r="BI13" s="26">
        <v>799.2</v>
      </c>
      <c r="BJ13" s="2">
        <f t="shared" si="21"/>
        <v>84.45524675050197</v>
      </c>
      <c r="BK13" s="27">
        <f t="shared" si="2"/>
        <v>-316.89999999999964</v>
      </c>
      <c r="BL13" s="17">
        <f t="shared" si="22"/>
        <v>440.60000000000036</v>
      </c>
      <c r="BM13" s="2">
        <f>BL13/BK13*100</f>
        <v>-139.03439570842565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3"/>
        <v>25727.1</v>
      </c>
      <c r="D14" s="21">
        <f t="shared" si="4"/>
        <v>25438.4</v>
      </c>
      <c r="E14" s="2">
        <f t="shared" si="5"/>
        <v>98.8778369890116</v>
      </c>
      <c r="F14" s="21">
        <v>2862.3</v>
      </c>
      <c r="G14" s="2">
        <v>2665.9</v>
      </c>
      <c r="H14" s="2">
        <f t="shared" si="6"/>
        <v>93.13838521468749</v>
      </c>
      <c r="I14" s="21">
        <v>622.2</v>
      </c>
      <c r="J14" s="2">
        <v>550.3</v>
      </c>
      <c r="K14" s="2">
        <f t="shared" si="0"/>
        <v>88.44423015107681</v>
      </c>
      <c r="L14" s="21">
        <v>0.2</v>
      </c>
      <c r="M14" s="2">
        <v>0.2</v>
      </c>
      <c r="N14" s="2">
        <f t="shared" si="7"/>
        <v>100</v>
      </c>
      <c r="O14" s="21">
        <v>180</v>
      </c>
      <c r="P14" s="2">
        <v>188.9</v>
      </c>
      <c r="Q14" s="2">
        <f t="shared" si="8"/>
        <v>104.94444444444444</v>
      </c>
      <c r="R14" s="23">
        <v>535</v>
      </c>
      <c r="S14" s="2">
        <v>442.2</v>
      </c>
      <c r="T14" s="2">
        <f t="shared" si="24"/>
        <v>82.65420560747664</v>
      </c>
      <c r="U14" s="23"/>
      <c r="V14" s="2"/>
      <c r="W14" s="2" t="e">
        <f t="shared" si="9"/>
        <v>#DIV/0!</v>
      </c>
      <c r="X14" s="23">
        <v>178</v>
      </c>
      <c r="Y14" s="2">
        <v>134.4</v>
      </c>
      <c r="Z14" s="2">
        <f t="shared" si="10"/>
        <v>75.50561797752809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9.7</v>
      </c>
      <c r="AI14" s="2">
        <f t="shared" si="13"/>
        <v>138.57142857142856</v>
      </c>
      <c r="AJ14" s="23">
        <v>22864.8</v>
      </c>
      <c r="AK14" s="25">
        <v>22772.5</v>
      </c>
      <c r="AL14" s="2">
        <f t="shared" si="14"/>
        <v>99.59632273188483</v>
      </c>
      <c r="AM14" s="23">
        <v>2589.5</v>
      </c>
      <c r="AN14" s="25">
        <v>2589.5</v>
      </c>
      <c r="AO14" s="2">
        <f t="shared" si="15"/>
        <v>100</v>
      </c>
      <c r="AP14" s="23">
        <v>0</v>
      </c>
      <c r="AQ14" s="25">
        <v>0</v>
      </c>
      <c r="AR14" s="2" t="e">
        <f t="shared" si="16"/>
        <v>#DIV/0!</v>
      </c>
      <c r="AS14" s="21">
        <v>26128.4</v>
      </c>
      <c r="AT14" s="26">
        <v>25360.4</v>
      </c>
      <c r="AU14" s="2">
        <f t="shared" si="17"/>
        <v>97.06066961620306</v>
      </c>
      <c r="AV14" s="30">
        <v>1558.2</v>
      </c>
      <c r="AW14" s="25">
        <v>1219.7</v>
      </c>
      <c r="AX14" s="2">
        <f t="shared" si="18"/>
        <v>78.27621614683609</v>
      </c>
      <c r="AY14" s="29">
        <v>1456</v>
      </c>
      <c r="AZ14" s="25">
        <v>1212</v>
      </c>
      <c r="BA14" s="2">
        <f t="shared" si="1"/>
        <v>83.24175824175825</v>
      </c>
      <c r="BB14" s="21">
        <v>1546.4</v>
      </c>
      <c r="BC14" s="28">
        <v>1403.3</v>
      </c>
      <c r="BD14" s="2">
        <f t="shared" si="19"/>
        <v>90.74624935333676</v>
      </c>
      <c r="BE14" s="29">
        <v>21547.9</v>
      </c>
      <c r="BF14" s="28">
        <v>21468.8</v>
      </c>
      <c r="BG14" s="2">
        <f t="shared" si="20"/>
        <v>99.63291086370364</v>
      </c>
      <c r="BH14" s="29">
        <v>1367.1</v>
      </c>
      <c r="BI14" s="32">
        <v>1183.3</v>
      </c>
      <c r="BJ14" s="2">
        <f t="shared" si="21"/>
        <v>86.55548240801697</v>
      </c>
      <c r="BK14" s="27">
        <f t="shared" si="2"/>
        <v>-401.3000000000029</v>
      </c>
      <c r="BL14" s="17">
        <f t="shared" si="22"/>
        <v>78</v>
      </c>
      <c r="BM14" s="2">
        <f t="shared" si="23"/>
        <v>-19.43683030151992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3"/>
        <v>15544.2</v>
      </c>
      <c r="D15" s="21">
        <f t="shared" si="4"/>
        <v>14780.6</v>
      </c>
      <c r="E15" s="2">
        <f t="shared" si="5"/>
        <v>95.08755677358758</v>
      </c>
      <c r="F15" s="21">
        <v>2199.7</v>
      </c>
      <c r="G15" s="2">
        <v>2100</v>
      </c>
      <c r="H15" s="2">
        <f t="shared" si="6"/>
        <v>95.46756375869437</v>
      </c>
      <c r="I15" s="21">
        <v>68.7</v>
      </c>
      <c r="J15" s="2">
        <v>53.5</v>
      </c>
      <c r="K15" s="2">
        <f t="shared" si="0"/>
        <v>77.87481804949053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110.9</v>
      </c>
      <c r="Q15" s="2">
        <f t="shared" si="8"/>
        <v>123.22222222222223</v>
      </c>
      <c r="R15" s="23">
        <v>516</v>
      </c>
      <c r="S15" s="2">
        <v>489.1</v>
      </c>
      <c r="T15" s="2">
        <f t="shared" si="24"/>
        <v>94.78682170542636</v>
      </c>
      <c r="U15" s="23"/>
      <c r="V15" s="2"/>
      <c r="W15" s="2" t="e">
        <f t="shared" si="9"/>
        <v>#DIV/0!</v>
      </c>
      <c r="X15" s="23">
        <v>39</v>
      </c>
      <c r="Y15" s="2">
        <v>36.9</v>
      </c>
      <c r="Z15" s="2">
        <f t="shared" si="10"/>
        <v>94.61538461538461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13344.5</v>
      </c>
      <c r="AK15" s="25">
        <v>12680.6</v>
      </c>
      <c r="AL15" s="2">
        <f t="shared" si="14"/>
        <v>95.02491663232043</v>
      </c>
      <c r="AM15" s="23">
        <v>3308.2</v>
      </c>
      <c r="AN15" s="25">
        <v>3170.3</v>
      </c>
      <c r="AO15" s="2">
        <f t="shared" si="15"/>
        <v>95.8315700380872</v>
      </c>
      <c r="AP15" s="23">
        <v>2390</v>
      </c>
      <c r="AQ15" s="25">
        <v>2390</v>
      </c>
      <c r="AR15" s="2">
        <f t="shared" si="16"/>
        <v>100</v>
      </c>
      <c r="AS15" s="21">
        <v>16318.7</v>
      </c>
      <c r="AT15" s="26">
        <v>14845.3</v>
      </c>
      <c r="AU15" s="2">
        <f t="shared" si="17"/>
        <v>90.97109451120492</v>
      </c>
      <c r="AV15" s="30">
        <v>1526.2</v>
      </c>
      <c r="AW15" s="25">
        <v>1215.4</v>
      </c>
      <c r="AX15" s="2">
        <f t="shared" si="18"/>
        <v>79.63569650111388</v>
      </c>
      <c r="AY15" s="29">
        <v>1489.6</v>
      </c>
      <c r="AZ15" s="25">
        <v>1206.9</v>
      </c>
      <c r="BA15" s="2">
        <f t="shared" si="1"/>
        <v>81.0217508055854</v>
      </c>
      <c r="BB15" s="21">
        <v>12445.6</v>
      </c>
      <c r="BC15" s="28">
        <v>11614.5</v>
      </c>
      <c r="BD15" s="2">
        <f t="shared" si="19"/>
        <v>93.32213794433373</v>
      </c>
      <c r="BE15" s="29">
        <v>1087.8</v>
      </c>
      <c r="BF15" s="28">
        <v>934.1</v>
      </c>
      <c r="BG15" s="2">
        <f t="shared" si="20"/>
        <v>85.87056444199301</v>
      </c>
      <c r="BH15" s="29">
        <v>1059.2</v>
      </c>
      <c r="BI15" s="26">
        <v>902.1</v>
      </c>
      <c r="BJ15" s="2">
        <f t="shared" si="21"/>
        <v>85.16805135951661</v>
      </c>
      <c r="BK15" s="27">
        <f t="shared" si="2"/>
        <v>-774.5</v>
      </c>
      <c r="BL15" s="17">
        <f t="shared" si="22"/>
        <v>-64.69999999999891</v>
      </c>
      <c r="BM15" s="2">
        <f t="shared" si="23"/>
        <v>8.353776630083784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3"/>
        <v>10721</v>
      </c>
      <c r="D16" s="21">
        <f t="shared" si="4"/>
        <v>10016</v>
      </c>
      <c r="E16" s="2">
        <f t="shared" si="5"/>
        <v>93.42412088424588</v>
      </c>
      <c r="F16" s="21">
        <v>1307.4</v>
      </c>
      <c r="G16" s="2">
        <v>1624.3</v>
      </c>
      <c r="H16" s="2">
        <f t="shared" si="6"/>
        <v>124.23894752944776</v>
      </c>
      <c r="I16" s="21">
        <v>9.6</v>
      </c>
      <c r="J16" s="2">
        <v>14</v>
      </c>
      <c r="K16" s="2">
        <f t="shared" si="0"/>
        <v>145.83333333333334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21.8</v>
      </c>
      <c r="Q16" s="2">
        <f t="shared" si="8"/>
        <v>43.6</v>
      </c>
      <c r="R16" s="23">
        <v>329</v>
      </c>
      <c r="S16" s="2">
        <v>335</v>
      </c>
      <c r="T16" s="2">
        <f t="shared" si="24"/>
        <v>101.82370820668693</v>
      </c>
      <c r="U16" s="23"/>
      <c r="V16" s="2"/>
      <c r="W16" s="2" t="e">
        <f t="shared" si="9"/>
        <v>#DIV/0!</v>
      </c>
      <c r="X16" s="23">
        <v>233</v>
      </c>
      <c r="Y16" s="2">
        <v>467.7</v>
      </c>
      <c r="Z16" s="2">
        <f t="shared" si="10"/>
        <v>200.72961373390558</v>
      </c>
      <c r="AA16" s="23">
        <v>31</v>
      </c>
      <c r="AB16" s="2">
        <v>15.4</v>
      </c>
      <c r="AC16" s="2">
        <f t="shared" si="11"/>
        <v>49.67741935483871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9413.6</v>
      </c>
      <c r="AK16" s="25">
        <v>8391.7</v>
      </c>
      <c r="AL16" s="2">
        <f t="shared" si="14"/>
        <v>89.14442933627943</v>
      </c>
      <c r="AM16" s="23">
        <v>1018.3</v>
      </c>
      <c r="AN16" s="25">
        <v>933.5</v>
      </c>
      <c r="AO16" s="2">
        <f t="shared" si="15"/>
        <v>91.67239516841795</v>
      </c>
      <c r="AP16" s="23">
        <v>2769</v>
      </c>
      <c r="AQ16" s="25">
        <v>2646.1</v>
      </c>
      <c r="AR16" s="2">
        <f t="shared" si="16"/>
        <v>95.56157457565908</v>
      </c>
      <c r="AS16" s="21">
        <v>10894.7</v>
      </c>
      <c r="AT16" s="26">
        <v>9586.7</v>
      </c>
      <c r="AU16" s="2">
        <f t="shared" si="17"/>
        <v>87.99416229909957</v>
      </c>
      <c r="AV16" s="30">
        <v>1733</v>
      </c>
      <c r="AW16" s="25">
        <v>1092.1</v>
      </c>
      <c r="AX16" s="2">
        <f t="shared" si="18"/>
        <v>63.01788805539527</v>
      </c>
      <c r="AY16" s="29">
        <v>1672.2</v>
      </c>
      <c r="AZ16" s="25">
        <v>1046.5</v>
      </c>
      <c r="BA16" s="2">
        <f t="shared" si="1"/>
        <v>62.582227006338954</v>
      </c>
      <c r="BB16" s="21">
        <v>6580.5</v>
      </c>
      <c r="BC16" s="28">
        <v>6429</v>
      </c>
      <c r="BD16" s="2">
        <f t="shared" si="19"/>
        <v>97.69774333257352</v>
      </c>
      <c r="BE16" s="29">
        <v>1069.6</v>
      </c>
      <c r="BF16" s="28">
        <v>888.8</v>
      </c>
      <c r="BG16" s="2">
        <f t="shared" si="20"/>
        <v>83.0964846671653</v>
      </c>
      <c r="BH16" s="29">
        <v>1401.9</v>
      </c>
      <c r="BI16" s="26">
        <v>1088.6</v>
      </c>
      <c r="BJ16" s="2">
        <f t="shared" si="21"/>
        <v>77.65175832798344</v>
      </c>
      <c r="BK16" s="27">
        <f t="shared" si="2"/>
        <v>-173.70000000000073</v>
      </c>
      <c r="BL16" s="17">
        <f t="shared" si="22"/>
        <v>429.2999999999993</v>
      </c>
      <c r="BM16" s="2">
        <f t="shared" si="23"/>
        <v>-247.15025906735605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30098</v>
      </c>
      <c r="D17" s="21">
        <f t="shared" si="4"/>
        <v>7380.6</v>
      </c>
      <c r="E17" s="2">
        <f t="shared" si="5"/>
        <v>24.52189514253439</v>
      </c>
      <c r="F17" s="21">
        <v>3980.5</v>
      </c>
      <c r="G17" s="2">
        <v>3936.9</v>
      </c>
      <c r="H17" s="2">
        <f t="shared" si="6"/>
        <v>98.90466021856551</v>
      </c>
      <c r="I17" s="21">
        <v>1448.7</v>
      </c>
      <c r="J17" s="2">
        <v>1604.5</v>
      </c>
      <c r="K17" s="2">
        <f t="shared" si="0"/>
        <v>110.75446952440117</v>
      </c>
      <c r="L17" s="21">
        <v>3.5</v>
      </c>
      <c r="M17" s="2">
        <v>4.9</v>
      </c>
      <c r="N17" s="2">
        <f t="shared" si="7"/>
        <v>140</v>
      </c>
      <c r="O17" s="21">
        <v>230</v>
      </c>
      <c r="P17" s="2">
        <v>110.7</v>
      </c>
      <c r="Q17" s="2">
        <f t="shared" si="8"/>
        <v>48.130434782608695</v>
      </c>
      <c r="R17" s="23">
        <v>1215</v>
      </c>
      <c r="S17" s="2">
        <v>1071.9</v>
      </c>
      <c r="T17" s="2">
        <f t="shared" si="24"/>
        <v>88.22222222222223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35.5</v>
      </c>
      <c r="AI17" s="2">
        <f t="shared" si="13"/>
        <v>101.42857142857142</v>
      </c>
      <c r="AJ17" s="23">
        <v>26117.5</v>
      </c>
      <c r="AK17" s="25">
        <v>3443.7</v>
      </c>
      <c r="AL17" s="2">
        <f t="shared" si="14"/>
        <v>13.185412080022974</v>
      </c>
      <c r="AM17" s="23">
        <v>401.5</v>
      </c>
      <c r="AN17" s="25">
        <v>401.5</v>
      </c>
      <c r="AO17" s="2">
        <f t="shared" si="15"/>
        <v>100</v>
      </c>
      <c r="AP17" s="23">
        <v>100</v>
      </c>
      <c r="AQ17" s="25">
        <v>100</v>
      </c>
      <c r="AR17" s="2">
        <f t="shared" si="16"/>
        <v>100</v>
      </c>
      <c r="AS17" s="21">
        <v>30393.9</v>
      </c>
      <c r="AT17" s="26">
        <v>6989.1</v>
      </c>
      <c r="AU17" s="2">
        <f t="shared" si="17"/>
        <v>22.995074669588305</v>
      </c>
      <c r="AV17" s="30">
        <v>1753.1</v>
      </c>
      <c r="AW17" s="25">
        <v>1272.9</v>
      </c>
      <c r="AX17" s="2">
        <f t="shared" si="18"/>
        <v>72.60852204666021</v>
      </c>
      <c r="AY17" s="29">
        <v>1620.1</v>
      </c>
      <c r="AZ17" s="25">
        <v>1259.7</v>
      </c>
      <c r="BA17" s="2">
        <f t="shared" si="1"/>
        <v>77.75445960125919</v>
      </c>
      <c r="BB17" s="21">
        <v>11841.2</v>
      </c>
      <c r="BC17" s="28">
        <v>1851.7</v>
      </c>
      <c r="BD17" s="2">
        <f t="shared" si="19"/>
        <v>15.637773198662297</v>
      </c>
      <c r="BE17" s="29">
        <v>15249.5</v>
      </c>
      <c r="BF17" s="28">
        <v>2477.9</v>
      </c>
      <c r="BG17" s="2">
        <f t="shared" si="20"/>
        <v>16.249057346142497</v>
      </c>
      <c r="BH17" s="29">
        <v>1427.8</v>
      </c>
      <c r="BI17" s="26">
        <v>1278.7</v>
      </c>
      <c r="BJ17" s="2">
        <f t="shared" si="21"/>
        <v>89.55736097492647</v>
      </c>
      <c r="BK17" s="27">
        <f t="shared" si="2"/>
        <v>-295.90000000000146</v>
      </c>
      <c r="BL17" s="17">
        <f t="shared" si="22"/>
        <v>391.5</v>
      </c>
      <c r="BM17" s="2">
        <f t="shared" si="23"/>
        <v>-132.30821223386212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3"/>
        <v>38953.8</v>
      </c>
      <c r="D18" s="21">
        <f t="shared" si="4"/>
        <v>28235.9</v>
      </c>
      <c r="E18" s="2">
        <f t="shared" si="5"/>
        <v>72.48561115988684</v>
      </c>
      <c r="F18" s="21">
        <v>2452</v>
      </c>
      <c r="G18" s="2">
        <v>2610.9</v>
      </c>
      <c r="H18" s="2">
        <f t="shared" si="6"/>
        <v>106.48042414355628</v>
      </c>
      <c r="I18" s="21">
        <v>313.5</v>
      </c>
      <c r="J18" s="2">
        <v>295.3</v>
      </c>
      <c r="K18" s="2">
        <f t="shared" si="0"/>
        <v>94.1945773524721</v>
      </c>
      <c r="L18" s="21">
        <v>22</v>
      </c>
      <c r="M18" s="2">
        <v>137.6</v>
      </c>
      <c r="N18" s="2">
        <f t="shared" si="7"/>
        <v>625.4545454545454</v>
      </c>
      <c r="O18" s="21">
        <v>390</v>
      </c>
      <c r="P18" s="2">
        <v>335.5</v>
      </c>
      <c r="Q18" s="2">
        <f t="shared" si="8"/>
        <v>86.02564102564104</v>
      </c>
      <c r="R18" s="23">
        <v>888</v>
      </c>
      <c r="S18" s="2">
        <v>816.8</v>
      </c>
      <c r="T18" s="2">
        <f t="shared" si="24"/>
        <v>91.98198198198197</v>
      </c>
      <c r="U18" s="23"/>
      <c r="V18" s="2"/>
      <c r="W18" s="2" t="e">
        <f t="shared" si="9"/>
        <v>#DIV/0!</v>
      </c>
      <c r="X18" s="23">
        <v>39</v>
      </c>
      <c r="Y18" s="2">
        <v>36.3</v>
      </c>
      <c r="Z18" s="2">
        <f t="shared" si="10"/>
        <v>93.07692307692307</v>
      </c>
      <c r="AA18" s="23">
        <v>25</v>
      </c>
      <c r="AB18" s="2">
        <v>34.3</v>
      </c>
      <c r="AC18" s="2">
        <f t="shared" si="11"/>
        <v>137.2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36501.8</v>
      </c>
      <c r="AK18" s="25">
        <v>25625</v>
      </c>
      <c r="AL18" s="2">
        <f t="shared" si="14"/>
        <v>70.20201743475664</v>
      </c>
      <c r="AM18" s="23">
        <v>6697.4</v>
      </c>
      <c r="AN18" s="25">
        <v>5695</v>
      </c>
      <c r="AO18" s="2">
        <f t="shared" si="15"/>
        <v>85.03299787977424</v>
      </c>
      <c r="AP18" s="23">
        <v>305</v>
      </c>
      <c r="AQ18" s="25">
        <v>5</v>
      </c>
      <c r="AR18" s="2">
        <f t="shared" si="16"/>
        <v>1.639344262295082</v>
      </c>
      <c r="AS18" s="21">
        <v>39098.6</v>
      </c>
      <c r="AT18" s="26">
        <v>22290.3</v>
      </c>
      <c r="AU18" s="2">
        <f t="shared" si="17"/>
        <v>57.01048119370004</v>
      </c>
      <c r="AV18" s="30">
        <v>1861.4</v>
      </c>
      <c r="AW18" s="25">
        <v>1129.4</v>
      </c>
      <c r="AX18" s="2">
        <f t="shared" si="18"/>
        <v>60.67476093263136</v>
      </c>
      <c r="AY18" s="29">
        <v>1746.3</v>
      </c>
      <c r="AZ18" s="25">
        <v>1112</v>
      </c>
      <c r="BA18" s="2">
        <f t="shared" si="1"/>
        <v>63.677489549332876</v>
      </c>
      <c r="BB18" s="21">
        <v>4165.5</v>
      </c>
      <c r="BC18" s="28">
        <v>1850.1</v>
      </c>
      <c r="BD18" s="2">
        <f t="shared" si="19"/>
        <v>44.41483615412315</v>
      </c>
      <c r="BE18" s="29">
        <v>6246.2</v>
      </c>
      <c r="BF18" s="28">
        <v>3738.3</v>
      </c>
      <c r="BG18" s="2">
        <f t="shared" si="20"/>
        <v>59.849188306490355</v>
      </c>
      <c r="BH18" s="29">
        <v>25902.2</v>
      </c>
      <c r="BI18" s="26">
        <v>14762.2</v>
      </c>
      <c r="BJ18" s="2">
        <f t="shared" si="21"/>
        <v>56.99207017164565</v>
      </c>
      <c r="BK18" s="27">
        <f t="shared" si="2"/>
        <v>-144.79999999999563</v>
      </c>
      <c r="BL18" s="17">
        <f t="shared" si="22"/>
        <v>5945.600000000002</v>
      </c>
      <c r="BM18" s="2">
        <f t="shared" si="23"/>
        <v>-4106.077348066424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3"/>
        <v>5203.9</v>
      </c>
      <c r="D19" s="21">
        <f t="shared" si="4"/>
        <v>4300</v>
      </c>
      <c r="E19" s="2">
        <f t="shared" si="5"/>
        <v>82.63033494110186</v>
      </c>
      <c r="F19" s="21">
        <v>1582.4</v>
      </c>
      <c r="G19" s="2">
        <v>1439.6</v>
      </c>
      <c r="H19" s="2">
        <f t="shared" si="6"/>
        <v>90.97573306370069</v>
      </c>
      <c r="I19" s="21">
        <v>13.3</v>
      </c>
      <c r="J19" s="2">
        <v>10.2</v>
      </c>
      <c r="K19" s="2">
        <f t="shared" si="0"/>
        <v>76.69172932330827</v>
      </c>
      <c r="L19" s="21">
        <v>0.4</v>
      </c>
      <c r="M19" s="2">
        <v>-0.3</v>
      </c>
      <c r="N19" s="2">
        <f t="shared" si="7"/>
        <v>-74.99999999999999</v>
      </c>
      <c r="O19" s="21">
        <v>95</v>
      </c>
      <c r="P19" s="2">
        <v>70.2</v>
      </c>
      <c r="Q19" s="2">
        <f t="shared" si="8"/>
        <v>73.89473684210527</v>
      </c>
      <c r="R19" s="23">
        <v>342</v>
      </c>
      <c r="S19" s="2">
        <v>255.4</v>
      </c>
      <c r="T19" s="2">
        <f t="shared" si="24"/>
        <v>74.67836257309942</v>
      </c>
      <c r="U19" s="23"/>
      <c r="V19" s="2"/>
      <c r="W19" s="2" t="e">
        <f t="shared" si="9"/>
        <v>#DIV/0!</v>
      </c>
      <c r="X19" s="23">
        <v>240</v>
      </c>
      <c r="Y19" s="2">
        <v>217.3</v>
      </c>
      <c r="Z19" s="2">
        <f t="shared" si="10"/>
        <v>90.54166666666667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3621.5</v>
      </c>
      <c r="AK19" s="25">
        <v>2860.4</v>
      </c>
      <c r="AL19" s="2">
        <f t="shared" si="14"/>
        <v>78.98384647245616</v>
      </c>
      <c r="AM19" s="23">
        <v>1549.3</v>
      </c>
      <c r="AN19" s="25">
        <v>1391.2</v>
      </c>
      <c r="AO19" s="2">
        <f t="shared" si="15"/>
        <v>89.79539146711419</v>
      </c>
      <c r="AP19" s="23">
        <v>866.7</v>
      </c>
      <c r="AQ19" s="25">
        <v>785.3</v>
      </c>
      <c r="AR19" s="2">
        <f t="shared" si="16"/>
        <v>90.60805353640244</v>
      </c>
      <c r="AS19" s="21">
        <v>5504.1</v>
      </c>
      <c r="AT19" s="26">
        <v>4096.9</v>
      </c>
      <c r="AU19" s="2">
        <f t="shared" si="17"/>
        <v>74.43360404062425</v>
      </c>
      <c r="AV19" s="30">
        <v>1814.5</v>
      </c>
      <c r="AW19" s="25">
        <v>1184.1</v>
      </c>
      <c r="AX19" s="2">
        <f t="shared" si="18"/>
        <v>65.25764673463763</v>
      </c>
      <c r="AY19" s="29">
        <v>1737.7</v>
      </c>
      <c r="AZ19" s="25">
        <v>1112.3</v>
      </c>
      <c r="BA19" s="2">
        <f t="shared" si="1"/>
        <v>64.00989814122116</v>
      </c>
      <c r="BB19" s="21">
        <v>899.9</v>
      </c>
      <c r="BC19" s="28">
        <v>723</v>
      </c>
      <c r="BD19" s="2">
        <f t="shared" si="19"/>
        <v>80.34226025113902</v>
      </c>
      <c r="BE19" s="29">
        <v>1189.1</v>
      </c>
      <c r="BF19" s="28">
        <v>977.4</v>
      </c>
      <c r="BG19" s="2">
        <f t="shared" si="20"/>
        <v>82.19661929190144</v>
      </c>
      <c r="BH19" s="29">
        <v>1412.6</v>
      </c>
      <c r="BI19" s="26">
        <v>1086.1</v>
      </c>
      <c r="BJ19" s="2">
        <f t="shared" si="21"/>
        <v>76.88659209967436</v>
      </c>
      <c r="BK19" s="27">
        <f t="shared" si="2"/>
        <v>-300.2000000000007</v>
      </c>
      <c r="BL19" s="17">
        <f t="shared" si="22"/>
        <v>203.10000000000036</v>
      </c>
      <c r="BM19" s="2">
        <f t="shared" si="23"/>
        <v>-67.65489673550962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3"/>
        <v>8908.5</v>
      </c>
      <c r="D20" s="21">
        <f t="shared" si="4"/>
        <v>8223.4</v>
      </c>
      <c r="E20" s="2">
        <f t="shared" si="5"/>
        <v>92.30959196273221</v>
      </c>
      <c r="F20" s="21">
        <v>1004.9</v>
      </c>
      <c r="G20" s="2">
        <v>971.1</v>
      </c>
      <c r="H20" s="2">
        <f t="shared" si="6"/>
        <v>96.63648124191462</v>
      </c>
      <c r="I20" s="21">
        <v>10.6</v>
      </c>
      <c r="J20" s="2">
        <v>16.5</v>
      </c>
      <c r="K20" s="2">
        <f t="shared" si="0"/>
        <v>155.66037735849056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83.7</v>
      </c>
      <c r="Q20" s="2">
        <f t="shared" si="8"/>
        <v>186</v>
      </c>
      <c r="R20" s="23">
        <v>281</v>
      </c>
      <c r="S20" s="2">
        <v>216.8</v>
      </c>
      <c r="T20" s="2">
        <f t="shared" si="24"/>
        <v>77.15302491103203</v>
      </c>
      <c r="U20" s="23"/>
      <c r="V20" s="2"/>
      <c r="W20" s="2" t="e">
        <f t="shared" si="9"/>
        <v>#DIV/0!</v>
      </c>
      <c r="X20" s="23">
        <v>0</v>
      </c>
      <c r="Y20" s="2">
        <v>5.8</v>
      </c>
      <c r="Z20" s="2" t="e">
        <f t="shared" si="10"/>
        <v>#DIV/0!</v>
      </c>
      <c r="AA20" s="23">
        <v>28</v>
      </c>
      <c r="AB20" s="2">
        <v>13.7</v>
      </c>
      <c r="AC20" s="2">
        <f t="shared" si="11"/>
        <v>48.92857142857142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7903.6</v>
      </c>
      <c r="AK20" s="25">
        <v>7252.3</v>
      </c>
      <c r="AL20" s="2">
        <f t="shared" si="14"/>
        <v>91.75945138924034</v>
      </c>
      <c r="AM20" s="23">
        <v>2259.7</v>
      </c>
      <c r="AN20" s="25">
        <v>1977.2</v>
      </c>
      <c r="AO20" s="2">
        <f t="shared" si="15"/>
        <v>87.49834048767536</v>
      </c>
      <c r="AP20" s="23">
        <v>1932.5</v>
      </c>
      <c r="AQ20" s="25">
        <v>1829.9</v>
      </c>
      <c r="AR20" s="2">
        <f t="shared" si="16"/>
        <v>94.69081500646831</v>
      </c>
      <c r="AS20" s="21">
        <v>9304.6</v>
      </c>
      <c r="AT20" s="26">
        <v>8269.2</v>
      </c>
      <c r="AU20" s="2">
        <f t="shared" si="17"/>
        <v>88.87217075425059</v>
      </c>
      <c r="AV20" s="30">
        <v>1394.3</v>
      </c>
      <c r="AW20" s="25">
        <v>1097.5</v>
      </c>
      <c r="AX20" s="2">
        <f t="shared" si="18"/>
        <v>78.71333285519616</v>
      </c>
      <c r="AY20" s="29">
        <v>1380.7</v>
      </c>
      <c r="AZ20" s="25">
        <v>1094.9</v>
      </c>
      <c r="BA20" s="2">
        <f t="shared" si="1"/>
        <v>79.30035489244587</v>
      </c>
      <c r="BB20" s="21">
        <v>5978.4</v>
      </c>
      <c r="BC20" s="28">
        <v>5687.9</v>
      </c>
      <c r="BD20" s="2">
        <f t="shared" si="19"/>
        <v>95.14084035862437</v>
      </c>
      <c r="BE20" s="29">
        <v>858.2</v>
      </c>
      <c r="BF20" s="28">
        <v>638</v>
      </c>
      <c r="BG20" s="2">
        <f t="shared" si="20"/>
        <v>74.34164530412491</v>
      </c>
      <c r="BH20" s="29">
        <v>918.6</v>
      </c>
      <c r="BI20" s="26">
        <v>716.7</v>
      </c>
      <c r="BJ20" s="2">
        <f t="shared" si="21"/>
        <v>78.02090137165251</v>
      </c>
      <c r="BK20" s="27">
        <f t="shared" si="2"/>
        <v>-396.10000000000036</v>
      </c>
      <c r="BL20" s="17">
        <f t="shared" si="22"/>
        <v>-45.80000000000109</v>
      </c>
      <c r="BM20" s="2">
        <f t="shared" si="23"/>
        <v>11.562736682656158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11158.4</v>
      </c>
      <c r="D21" s="21">
        <f t="shared" si="4"/>
        <v>7836.299999999999</v>
      </c>
      <c r="E21" s="2">
        <f t="shared" si="5"/>
        <v>70.22781043877258</v>
      </c>
      <c r="F21" s="21">
        <v>1838.5</v>
      </c>
      <c r="G21" s="2">
        <v>1501.6</v>
      </c>
      <c r="H21" s="2">
        <f t="shared" si="6"/>
        <v>81.67527875985857</v>
      </c>
      <c r="I21" s="21">
        <v>45.9</v>
      </c>
      <c r="J21" s="2">
        <v>65</v>
      </c>
      <c r="K21" s="2">
        <f t="shared" si="0"/>
        <v>141.61220043572987</v>
      </c>
      <c r="L21" s="21">
        <v>0</v>
      </c>
      <c r="M21" s="2">
        <v>0.1</v>
      </c>
      <c r="N21" s="2" t="e">
        <f t="shared" si="7"/>
        <v>#DIV/0!</v>
      </c>
      <c r="O21" s="21">
        <v>250</v>
      </c>
      <c r="P21" s="2">
        <v>94.9</v>
      </c>
      <c r="Q21" s="2">
        <f t="shared" si="8"/>
        <v>37.96000000000001</v>
      </c>
      <c r="R21" s="23">
        <v>899</v>
      </c>
      <c r="S21" s="2">
        <v>570</v>
      </c>
      <c r="T21" s="2">
        <f t="shared" si="24"/>
        <v>63.40378197997776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35.7</v>
      </c>
      <c r="AC21" s="2">
        <f t="shared" si="11"/>
        <v>89.25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9319.9</v>
      </c>
      <c r="AK21" s="25">
        <v>6334.7</v>
      </c>
      <c r="AL21" s="2">
        <f t="shared" si="14"/>
        <v>67.96961340786919</v>
      </c>
      <c r="AM21" s="23">
        <v>3676.5</v>
      </c>
      <c r="AN21" s="25">
        <v>3170.1</v>
      </c>
      <c r="AO21" s="2">
        <f t="shared" si="15"/>
        <v>86.22603019175847</v>
      </c>
      <c r="AP21" s="23">
        <v>882.1</v>
      </c>
      <c r="AQ21" s="25">
        <v>455</v>
      </c>
      <c r="AR21" s="2">
        <f t="shared" si="16"/>
        <v>51.58145334996031</v>
      </c>
      <c r="AS21" s="21">
        <v>11560.5</v>
      </c>
      <c r="AT21" s="26">
        <v>7323.4</v>
      </c>
      <c r="AU21" s="2">
        <f t="shared" si="17"/>
        <v>63.3484710868907</v>
      </c>
      <c r="AV21" s="30">
        <v>1485.6</v>
      </c>
      <c r="AW21" s="25">
        <v>1067.4</v>
      </c>
      <c r="AX21" s="2">
        <f t="shared" si="18"/>
        <v>71.84975767366721</v>
      </c>
      <c r="AY21" s="29">
        <v>1388.6</v>
      </c>
      <c r="AZ21" s="25">
        <v>1058.4</v>
      </c>
      <c r="BA21" s="2">
        <f t="shared" si="1"/>
        <v>76.22065389601038</v>
      </c>
      <c r="BB21" s="21">
        <v>5119.2</v>
      </c>
      <c r="BC21" s="28">
        <v>4676.3</v>
      </c>
      <c r="BD21" s="2">
        <f t="shared" si="19"/>
        <v>91.34825754024067</v>
      </c>
      <c r="BE21" s="29">
        <v>3705.1</v>
      </c>
      <c r="BF21" s="28">
        <v>469.2</v>
      </c>
      <c r="BG21" s="2">
        <f t="shared" si="20"/>
        <v>12.663625813068474</v>
      </c>
      <c r="BH21" s="29">
        <v>1136</v>
      </c>
      <c r="BI21" s="26">
        <v>1030.4</v>
      </c>
      <c r="BJ21" s="2">
        <f t="shared" si="21"/>
        <v>90.70422535211269</v>
      </c>
      <c r="BK21" s="27">
        <f t="shared" si="2"/>
        <v>-402.10000000000036</v>
      </c>
      <c r="BL21" s="17">
        <f t="shared" si="22"/>
        <v>512.8999999999996</v>
      </c>
      <c r="BM21" s="2">
        <f t="shared" si="23"/>
        <v>-127.5553344939068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3"/>
        <v>17307.4</v>
      </c>
      <c r="D22" s="21">
        <f t="shared" si="4"/>
        <v>16358.4</v>
      </c>
      <c r="E22" s="2">
        <f t="shared" si="5"/>
        <v>94.51679628367056</v>
      </c>
      <c r="F22" s="21">
        <v>2928.2</v>
      </c>
      <c r="G22" s="2">
        <v>2664.4</v>
      </c>
      <c r="H22" s="2">
        <f t="shared" si="6"/>
        <v>90.99105252373472</v>
      </c>
      <c r="I22" s="21">
        <v>264.4</v>
      </c>
      <c r="J22" s="2">
        <v>296.2</v>
      </c>
      <c r="K22" s="2">
        <f t="shared" si="0"/>
        <v>112.02723146747353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104.8</v>
      </c>
      <c r="Q22" s="2">
        <f t="shared" si="8"/>
        <v>69.86666666666666</v>
      </c>
      <c r="R22" s="23">
        <v>935</v>
      </c>
      <c r="S22" s="2">
        <v>643.7</v>
      </c>
      <c r="T22" s="2">
        <f t="shared" si="24"/>
        <v>68.84491978609626</v>
      </c>
      <c r="U22" s="23"/>
      <c r="V22" s="2"/>
      <c r="W22" s="2" t="e">
        <f t="shared" si="9"/>
        <v>#DIV/0!</v>
      </c>
      <c r="X22" s="23">
        <v>250</v>
      </c>
      <c r="Y22" s="2">
        <v>238.4</v>
      </c>
      <c r="Z22" s="2">
        <f t="shared" si="10"/>
        <v>95.36</v>
      </c>
      <c r="AA22" s="23">
        <v>40</v>
      </c>
      <c r="AB22" s="2">
        <v>42.6</v>
      </c>
      <c r="AC22" s="2">
        <f t="shared" si="11"/>
        <v>106.5</v>
      </c>
      <c r="AD22" s="2"/>
      <c r="AE22" s="2"/>
      <c r="AF22" s="2" t="e">
        <f t="shared" si="12"/>
        <v>#DIV/0!</v>
      </c>
      <c r="AG22" s="21">
        <v>5</v>
      </c>
      <c r="AH22" s="2">
        <v>23.4</v>
      </c>
      <c r="AI22" s="2">
        <f t="shared" si="13"/>
        <v>468</v>
      </c>
      <c r="AJ22" s="23">
        <v>14379.2</v>
      </c>
      <c r="AK22" s="25">
        <v>13694</v>
      </c>
      <c r="AL22" s="2">
        <f t="shared" si="14"/>
        <v>95.23478357627684</v>
      </c>
      <c r="AM22" s="23">
        <v>2608.3</v>
      </c>
      <c r="AN22" s="25">
        <v>2608.3</v>
      </c>
      <c r="AO22" s="2">
        <f t="shared" si="15"/>
        <v>100</v>
      </c>
      <c r="AP22" s="23">
        <v>2070.1</v>
      </c>
      <c r="AQ22" s="25">
        <v>2053.7</v>
      </c>
      <c r="AR22" s="2">
        <f t="shared" si="16"/>
        <v>99.20776774068885</v>
      </c>
      <c r="AS22" s="21">
        <v>18062.1</v>
      </c>
      <c r="AT22" s="26">
        <v>16554.2</v>
      </c>
      <c r="AU22" s="2">
        <f t="shared" si="17"/>
        <v>91.65157982737335</v>
      </c>
      <c r="AV22" s="30">
        <v>1694.7</v>
      </c>
      <c r="AW22" s="25">
        <v>1357.7</v>
      </c>
      <c r="AX22" s="2">
        <f t="shared" si="18"/>
        <v>80.11447453826635</v>
      </c>
      <c r="AY22" s="29">
        <v>1663.8</v>
      </c>
      <c r="AZ22" s="25">
        <v>1343.6</v>
      </c>
      <c r="BA22" s="2">
        <f t="shared" si="1"/>
        <v>80.7548984252915</v>
      </c>
      <c r="BB22" s="21">
        <v>6934.3</v>
      </c>
      <c r="BC22" s="28">
        <v>6566.4</v>
      </c>
      <c r="BD22" s="2">
        <f t="shared" si="19"/>
        <v>94.6944897105692</v>
      </c>
      <c r="BE22" s="29">
        <v>7424.9</v>
      </c>
      <c r="BF22" s="28">
        <v>6793.2</v>
      </c>
      <c r="BG22" s="2">
        <f t="shared" si="20"/>
        <v>91.49214130830045</v>
      </c>
      <c r="BH22" s="29">
        <v>1879.8</v>
      </c>
      <c r="BI22" s="26">
        <v>1733.2</v>
      </c>
      <c r="BJ22" s="2">
        <f t="shared" si="21"/>
        <v>92.20129801042664</v>
      </c>
      <c r="BK22" s="27">
        <f t="shared" si="2"/>
        <v>-754.6999999999971</v>
      </c>
      <c r="BL22" s="17">
        <f t="shared" si="22"/>
        <v>-195.8000000000011</v>
      </c>
      <c r="BM22" s="2">
        <f t="shared" si="23"/>
        <v>25.944083741884437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3"/>
        <v>6539.6</v>
      </c>
      <c r="D23" s="21">
        <f t="shared" si="4"/>
        <v>6375.099999999999</v>
      </c>
      <c r="E23" s="2">
        <f t="shared" si="5"/>
        <v>97.48455563031376</v>
      </c>
      <c r="F23" s="21">
        <v>2301.8</v>
      </c>
      <c r="G23" s="2">
        <v>2206.7</v>
      </c>
      <c r="H23" s="2">
        <f t="shared" si="6"/>
        <v>95.86845077765226</v>
      </c>
      <c r="I23" s="21">
        <v>60.6</v>
      </c>
      <c r="J23" s="2">
        <v>56.1</v>
      </c>
      <c r="K23" s="2">
        <f t="shared" si="0"/>
        <v>92.57425742574257</v>
      </c>
      <c r="L23" s="21">
        <v>17.3</v>
      </c>
      <c r="M23" s="2">
        <v>2.1</v>
      </c>
      <c r="N23" s="2">
        <f t="shared" si="7"/>
        <v>12.138728323699421</v>
      </c>
      <c r="O23" s="21">
        <v>105</v>
      </c>
      <c r="P23" s="2">
        <v>57</v>
      </c>
      <c r="Q23" s="2">
        <f t="shared" si="8"/>
        <v>54.285714285714285</v>
      </c>
      <c r="R23" s="23">
        <v>399</v>
      </c>
      <c r="S23" s="2">
        <v>323.8</v>
      </c>
      <c r="T23" s="2">
        <f t="shared" si="24"/>
        <v>81.15288220551379</v>
      </c>
      <c r="U23" s="23"/>
      <c r="V23" s="2"/>
      <c r="W23" s="2" t="e">
        <f t="shared" si="9"/>
        <v>#DIV/0!</v>
      </c>
      <c r="X23" s="23">
        <v>610</v>
      </c>
      <c r="Y23" s="2">
        <v>449.6</v>
      </c>
      <c r="Z23" s="2">
        <f t="shared" si="10"/>
        <v>73.70491803278689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4237.8</v>
      </c>
      <c r="AK23" s="25">
        <v>4168.4</v>
      </c>
      <c r="AL23" s="2">
        <f t="shared" si="14"/>
        <v>98.36235782717446</v>
      </c>
      <c r="AM23" s="23">
        <v>1640.6</v>
      </c>
      <c r="AN23" s="25">
        <v>1640.6</v>
      </c>
      <c r="AO23" s="2">
        <f t="shared" si="15"/>
        <v>100</v>
      </c>
      <c r="AP23" s="23">
        <v>614.6</v>
      </c>
      <c r="AQ23" s="25">
        <v>614.6</v>
      </c>
      <c r="AR23" s="2">
        <f t="shared" si="16"/>
        <v>100</v>
      </c>
      <c r="AS23" s="21">
        <v>6924.2</v>
      </c>
      <c r="AT23" s="26">
        <v>6129.2</v>
      </c>
      <c r="AU23" s="2">
        <f t="shared" si="17"/>
        <v>88.51852921637156</v>
      </c>
      <c r="AV23" s="30">
        <v>1689.2</v>
      </c>
      <c r="AW23" s="25">
        <v>1393.5</v>
      </c>
      <c r="AX23" s="2">
        <f t="shared" si="18"/>
        <v>82.49467203409898</v>
      </c>
      <c r="AY23" s="29">
        <v>1547.1</v>
      </c>
      <c r="AZ23" s="25">
        <v>1352.5</v>
      </c>
      <c r="BA23" s="2">
        <f t="shared" si="1"/>
        <v>87.42162756124362</v>
      </c>
      <c r="BB23" s="21">
        <v>1517.9</v>
      </c>
      <c r="BC23" s="28">
        <v>1446.1</v>
      </c>
      <c r="BD23" s="2">
        <f t="shared" si="19"/>
        <v>95.26978061795901</v>
      </c>
      <c r="BE23" s="29">
        <v>1812</v>
      </c>
      <c r="BF23" s="28">
        <v>1580.5</v>
      </c>
      <c r="BG23" s="2">
        <f t="shared" si="20"/>
        <v>87.22406181015452</v>
      </c>
      <c r="BH23" s="29">
        <v>1763.4</v>
      </c>
      <c r="BI23" s="26">
        <v>1589.3</v>
      </c>
      <c r="BJ23" s="2">
        <f t="shared" si="21"/>
        <v>90.12702733356016</v>
      </c>
      <c r="BK23" s="27">
        <f t="shared" si="2"/>
        <v>-384.59999999999945</v>
      </c>
      <c r="BL23" s="17">
        <f t="shared" si="22"/>
        <v>245.89999999999964</v>
      </c>
      <c r="BM23" s="2">
        <f t="shared" si="23"/>
        <v>-63.936557462298495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3"/>
        <v>139049.7</v>
      </c>
      <c r="D24" s="21">
        <f t="shared" si="4"/>
        <v>93885.5</v>
      </c>
      <c r="E24" s="2">
        <f t="shared" si="5"/>
        <v>67.51938335717372</v>
      </c>
      <c r="F24" s="21">
        <v>39215.1</v>
      </c>
      <c r="G24" s="2">
        <v>42628.7</v>
      </c>
      <c r="H24" s="2">
        <f t="shared" si="6"/>
        <v>108.70481013691153</v>
      </c>
      <c r="I24" s="21">
        <v>21389.1</v>
      </c>
      <c r="J24" s="2">
        <v>18676.3</v>
      </c>
      <c r="K24" s="2">
        <f t="shared" si="0"/>
        <v>87.31690440457992</v>
      </c>
      <c r="L24" s="21">
        <v>4.1</v>
      </c>
      <c r="M24" s="2">
        <v>2.5</v>
      </c>
      <c r="N24" s="2">
        <f t="shared" si="7"/>
        <v>60.97560975609757</v>
      </c>
      <c r="O24" s="21">
        <v>3000</v>
      </c>
      <c r="P24" s="2">
        <v>2642.7</v>
      </c>
      <c r="Q24" s="2">
        <f t="shared" si="8"/>
        <v>88.08999999999999</v>
      </c>
      <c r="R24" s="23">
        <v>7780</v>
      </c>
      <c r="S24" s="2">
        <v>6322.9</v>
      </c>
      <c r="T24" s="2">
        <f t="shared" si="24"/>
        <v>81.27120822622106</v>
      </c>
      <c r="U24" s="23">
        <v>2000</v>
      </c>
      <c r="V24" s="2">
        <v>2294.4</v>
      </c>
      <c r="W24" s="2">
        <f t="shared" si="9"/>
        <v>114.72</v>
      </c>
      <c r="X24" s="23">
        <v>2050</v>
      </c>
      <c r="Y24" s="2">
        <v>108.6</v>
      </c>
      <c r="Z24" s="2">
        <f t="shared" si="10"/>
        <v>5.297560975609756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891.6</v>
      </c>
      <c r="AI24" s="2">
        <f t="shared" si="13"/>
        <v>178.32000000000002</v>
      </c>
      <c r="AJ24" s="23">
        <v>99834.6</v>
      </c>
      <c r="AK24" s="25">
        <v>51256.8</v>
      </c>
      <c r="AL24" s="2">
        <f t="shared" si="14"/>
        <v>51.3417192035627</v>
      </c>
      <c r="AM24" s="23">
        <v>15329.9</v>
      </c>
      <c r="AN24" s="25">
        <v>14052.4</v>
      </c>
      <c r="AO24" s="2">
        <f t="shared" si="15"/>
        <v>91.66661230666867</v>
      </c>
      <c r="AP24" s="23">
        <v>3628.8</v>
      </c>
      <c r="AQ24" s="25">
        <v>2935.1</v>
      </c>
      <c r="AR24" s="2">
        <f t="shared" si="16"/>
        <v>80.88348765432099</v>
      </c>
      <c r="AS24" s="21">
        <v>141254.5</v>
      </c>
      <c r="AT24" s="26">
        <v>89638.2</v>
      </c>
      <c r="AU24" s="2">
        <f t="shared" si="17"/>
        <v>63.458650874839385</v>
      </c>
      <c r="AV24" s="30">
        <v>7526.2</v>
      </c>
      <c r="AW24" s="25">
        <v>6067.9</v>
      </c>
      <c r="AX24" s="2">
        <f t="shared" si="18"/>
        <v>80.62368791687705</v>
      </c>
      <c r="AY24" s="29">
        <v>4760.6</v>
      </c>
      <c r="AZ24" s="25">
        <v>4319</v>
      </c>
      <c r="BA24" s="2">
        <f t="shared" si="1"/>
        <v>90.72385833718438</v>
      </c>
      <c r="BB24" s="21">
        <v>29961.8</v>
      </c>
      <c r="BC24" s="28">
        <v>22344.8</v>
      </c>
      <c r="BD24" s="2">
        <f t="shared" si="19"/>
        <v>74.57762884739903</v>
      </c>
      <c r="BE24" s="29">
        <v>94795.9</v>
      </c>
      <c r="BF24" s="28">
        <v>54490</v>
      </c>
      <c r="BG24" s="2">
        <f t="shared" si="20"/>
        <v>57.48138896302477</v>
      </c>
      <c r="BH24" s="29">
        <v>7332.4</v>
      </c>
      <c r="BI24" s="26">
        <v>6016.4</v>
      </c>
      <c r="BJ24" s="2">
        <f t="shared" si="21"/>
        <v>82.05226119687961</v>
      </c>
      <c r="BK24" s="27">
        <f t="shared" si="2"/>
        <v>-2204.7999999999884</v>
      </c>
      <c r="BL24" s="17">
        <f t="shared" si="22"/>
        <v>4247.300000000003</v>
      </c>
      <c r="BM24" s="2">
        <f t="shared" si="23"/>
        <v>-192.6387880986949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14881.8</v>
      </c>
      <c r="D25" s="21">
        <f t="shared" si="4"/>
        <v>12241.5</v>
      </c>
      <c r="E25" s="2">
        <f t="shared" si="5"/>
        <v>82.2581945732371</v>
      </c>
      <c r="F25" s="21">
        <v>1994.8</v>
      </c>
      <c r="G25" s="2">
        <v>2010.4</v>
      </c>
      <c r="H25" s="2">
        <f t="shared" si="6"/>
        <v>100.78203328654503</v>
      </c>
      <c r="I25" s="21">
        <v>56.7</v>
      </c>
      <c r="J25" s="2">
        <v>68.2</v>
      </c>
      <c r="K25" s="2">
        <f t="shared" si="0"/>
        <v>120.28218694885362</v>
      </c>
      <c r="L25" s="21">
        <v>1.3</v>
      </c>
      <c r="M25" s="2">
        <v>1.2</v>
      </c>
      <c r="N25" s="2">
        <f t="shared" si="7"/>
        <v>92.3076923076923</v>
      </c>
      <c r="O25" s="21">
        <v>90</v>
      </c>
      <c r="P25" s="2">
        <v>42</v>
      </c>
      <c r="Q25" s="2">
        <f t="shared" si="8"/>
        <v>46.666666666666664</v>
      </c>
      <c r="R25" s="23">
        <v>578</v>
      </c>
      <c r="S25" s="2">
        <v>399.9</v>
      </c>
      <c r="T25" s="2">
        <f t="shared" si="24"/>
        <v>69.18685121107266</v>
      </c>
      <c r="U25" s="23"/>
      <c r="V25" s="2"/>
      <c r="W25" s="2" t="e">
        <f t="shared" si="9"/>
        <v>#DIV/0!</v>
      </c>
      <c r="X25" s="23">
        <v>250</v>
      </c>
      <c r="Y25" s="2">
        <v>296.1</v>
      </c>
      <c r="Z25" s="2">
        <f t="shared" si="10"/>
        <v>118.44000000000001</v>
      </c>
      <c r="AA25" s="23">
        <v>17</v>
      </c>
      <c r="AB25" s="2">
        <v>39.4</v>
      </c>
      <c r="AC25" s="2">
        <f t="shared" si="11"/>
        <v>231.76470588235293</v>
      </c>
      <c r="AD25" s="2"/>
      <c r="AE25" s="2"/>
      <c r="AF25" s="2" t="e">
        <f t="shared" si="12"/>
        <v>#DIV/0!</v>
      </c>
      <c r="AG25" s="21">
        <v>20</v>
      </c>
      <c r="AH25" s="2">
        <v>10</v>
      </c>
      <c r="AI25" s="2">
        <f t="shared" si="13"/>
        <v>50</v>
      </c>
      <c r="AJ25" s="23">
        <v>12887</v>
      </c>
      <c r="AK25" s="25">
        <v>10231.1</v>
      </c>
      <c r="AL25" s="2">
        <f t="shared" si="14"/>
        <v>79.39085900519905</v>
      </c>
      <c r="AM25" s="23">
        <v>1756</v>
      </c>
      <c r="AN25" s="25">
        <v>1609.7</v>
      </c>
      <c r="AO25" s="2">
        <f t="shared" si="15"/>
        <v>91.66856492027335</v>
      </c>
      <c r="AP25" s="23">
        <v>1607.3</v>
      </c>
      <c r="AQ25" s="25">
        <v>1561.6</v>
      </c>
      <c r="AR25" s="2">
        <f t="shared" si="16"/>
        <v>97.1567224538045</v>
      </c>
      <c r="AS25" s="21">
        <v>15169.9</v>
      </c>
      <c r="AT25" s="26">
        <v>10591.1</v>
      </c>
      <c r="AU25" s="2">
        <f t="shared" si="17"/>
        <v>69.81654460477657</v>
      </c>
      <c r="AV25" s="30">
        <v>2084.1</v>
      </c>
      <c r="AW25" s="25">
        <v>981.8</v>
      </c>
      <c r="AX25" s="2">
        <f t="shared" si="18"/>
        <v>47.10906386449786</v>
      </c>
      <c r="AY25" s="29">
        <v>2073.2</v>
      </c>
      <c r="AZ25" s="25">
        <v>976</v>
      </c>
      <c r="BA25" s="2">
        <f t="shared" si="1"/>
        <v>47.07698244260081</v>
      </c>
      <c r="BB25" s="21">
        <v>3355</v>
      </c>
      <c r="BC25" s="28">
        <v>3214.5</v>
      </c>
      <c r="BD25" s="2">
        <f t="shared" si="19"/>
        <v>95.81222056631893</v>
      </c>
      <c r="BE25" s="29">
        <v>6893.5</v>
      </c>
      <c r="BF25" s="28">
        <v>5149.5</v>
      </c>
      <c r="BG25" s="2">
        <f t="shared" si="20"/>
        <v>74.70080510625951</v>
      </c>
      <c r="BH25" s="29">
        <v>2725.2</v>
      </c>
      <c r="BI25" s="26">
        <v>1155.7</v>
      </c>
      <c r="BJ25" s="2">
        <f t="shared" si="21"/>
        <v>42.407896668134455</v>
      </c>
      <c r="BK25" s="27">
        <f t="shared" si="2"/>
        <v>-288.10000000000036</v>
      </c>
      <c r="BL25" s="17">
        <f t="shared" si="22"/>
        <v>1650.3999999999996</v>
      </c>
      <c r="BM25" s="2">
        <f t="shared" si="23"/>
        <v>-572.8566469975694</v>
      </c>
      <c r="BN25" s="8"/>
      <c r="BO25" s="9"/>
    </row>
    <row r="26" spans="1:67" ht="14.25">
      <c r="A26" s="7">
        <v>17</v>
      </c>
      <c r="B26" s="20" t="s">
        <v>46</v>
      </c>
      <c r="C26" s="33">
        <f t="shared" si="3"/>
        <v>11082</v>
      </c>
      <c r="D26" s="21">
        <f t="shared" si="4"/>
        <v>9721</v>
      </c>
      <c r="E26" s="2">
        <f t="shared" si="5"/>
        <v>87.71882331709078</v>
      </c>
      <c r="F26" s="21">
        <v>2418.6</v>
      </c>
      <c r="G26" s="2">
        <v>2213.8</v>
      </c>
      <c r="H26" s="2">
        <f t="shared" si="6"/>
        <v>91.53229140825272</v>
      </c>
      <c r="I26" s="21">
        <v>871.1</v>
      </c>
      <c r="J26" s="2">
        <v>886.2</v>
      </c>
      <c r="K26" s="2">
        <f t="shared" si="0"/>
        <v>101.73344047755712</v>
      </c>
      <c r="L26" s="21">
        <v>10.9</v>
      </c>
      <c r="M26" s="2">
        <v>29.6</v>
      </c>
      <c r="N26" s="2">
        <f t="shared" si="7"/>
        <v>271.559633027523</v>
      </c>
      <c r="O26" s="21">
        <v>270</v>
      </c>
      <c r="P26" s="2">
        <v>144.8</v>
      </c>
      <c r="Q26" s="2">
        <f t="shared" si="8"/>
        <v>53.62962962962964</v>
      </c>
      <c r="R26" s="23">
        <v>435</v>
      </c>
      <c r="S26" s="2">
        <v>417.2</v>
      </c>
      <c r="T26" s="2">
        <f t="shared" si="24"/>
        <v>95.9080459770115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22.1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64.6</v>
      </c>
      <c r="AI26" s="2">
        <f t="shared" si="13"/>
        <v>92.28571428571428</v>
      </c>
      <c r="AJ26" s="23">
        <v>8663.4</v>
      </c>
      <c r="AK26" s="25">
        <v>7507.2</v>
      </c>
      <c r="AL26" s="2">
        <f t="shared" si="14"/>
        <v>86.65420042939262</v>
      </c>
      <c r="AM26" s="23">
        <v>4869.2</v>
      </c>
      <c r="AN26" s="25">
        <v>4033.2</v>
      </c>
      <c r="AO26" s="2">
        <f t="shared" si="15"/>
        <v>82.8308551712807</v>
      </c>
      <c r="AP26" s="23">
        <v>841.3</v>
      </c>
      <c r="AQ26" s="25">
        <v>550.2</v>
      </c>
      <c r="AR26" s="2">
        <f t="shared" si="16"/>
        <v>65.39878759063356</v>
      </c>
      <c r="AS26" s="21">
        <v>12042.2</v>
      </c>
      <c r="AT26" s="26">
        <v>9790.2</v>
      </c>
      <c r="AU26" s="2">
        <f t="shared" si="17"/>
        <v>81.29909817143047</v>
      </c>
      <c r="AV26" s="30">
        <v>2925.3</v>
      </c>
      <c r="AW26" s="25">
        <v>1682.7</v>
      </c>
      <c r="AX26" s="2">
        <f t="shared" si="18"/>
        <v>57.52230540457389</v>
      </c>
      <c r="AY26" s="29">
        <v>1783.9</v>
      </c>
      <c r="AZ26" s="25">
        <v>1392.7</v>
      </c>
      <c r="BA26" s="2">
        <f t="shared" si="1"/>
        <v>78.07051964796233</v>
      </c>
      <c r="BB26" s="21">
        <v>4556.7</v>
      </c>
      <c r="BC26" s="28">
        <v>4349.9</v>
      </c>
      <c r="BD26" s="2">
        <f t="shared" si="19"/>
        <v>95.461627932495</v>
      </c>
      <c r="BE26" s="29">
        <v>1773.2</v>
      </c>
      <c r="BF26" s="28">
        <v>1548.6</v>
      </c>
      <c r="BG26" s="2">
        <f t="shared" si="20"/>
        <v>87.33363410782765</v>
      </c>
      <c r="BH26" s="29">
        <v>1581.1</v>
      </c>
      <c r="BI26" s="26">
        <v>1266.4</v>
      </c>
      <c r="BJ26" s="2">
        <f t="shared" si="21"/>
        <v>80.09613560179622</v>
      </c>
      <c r="BK26" s="27">
        <f t="shared" si="2"/>
        <v>-960.2000000000007</v>
      </c>
      <c r="BL26" s="17">
        <f t="shared" si="22"/>
        <v>-69.20000000000073</v>
      </c>
      <c r="BM26" s="2">
        <f t="shared" si="23"/>
        <v>7.206831910018817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405299.19999999995</v>
      </c>
      <c r="D27" s="22">
        <f>SUM(D10:D26)</f>
        <v>305166.19999999995</v>
      </c>
      <c r="E27" s="6">
        <f>D27/C27*100</f>
        <v>75.29405436773622</v>
      </c>
      <c r="F27" s="22">
        <f>SUM(F10:F26)</f>
        <v>77764.20000000001</v>
      </c>
      <c r="G27" s="6">
        <f>SUM(G10:G26)</f>
        <v>80790.09999999999</v>
      </c>
      <c r="H27" s="6">
        <f>G27/F27*100</f>
        <v>103.89112213589284</v>
      </c>
      <c r="I27" s="22">
        <f>SUM(I10:I26)</f>
        <v>25423.3</v>
      </c>
      <c r="J27" s="6">
        <f>SUM(J10:J26)</f>
        <v>22881.2</v>
      </c>
      <c r="K27" s="2">
        <f t="shared" si="0"/>
        <v>90.00090468192565</v>
      </c>
      <c r="L27" s="22">
        <f>SUM(L10:L26)</f>
        <v>272.3</v>
      </c>
      <c r="M27" s="6">
        <f>SUM(M10:M26)</f>
        <v>553.3000000000002</v>
      </c>
      <c r="N27" s="6">
        <f>M27/L27*100</f>
        <v>203.19500550863023</v>
      </c>
      <c r="O27" s="22">
        <f>SUM(O10:O26)</f>
        <v>5665</v>
      </c>
      <c r="P27" s="6">
        <f>SUM(P10:P26)</f>
        <v>4490.1</v>
      </c>
      <c r="Q27" s="6">
        <f>P27/O27*100</f>
        <v>79.26037069726391</v>
      </c>
      <c r="R27" s="22">
        <f>SUM(R10:R26)</f>
        <v>17538</v>
      </c>
      <c r="S27" s="6">
        <f>SUM(S10:S26)</f>
        <v>14371.6</v>
      </c>
      <c r="T27" s="6">
        <f>S27/R27*100</f>
        <v>81.94548979359107</v>
      </c>
      <c r="U27" s="22">
        <f>SUM(U10:U26)</f>
        <v>2000</v>
      </c>
      <c r="V27" s="6">
        <f>SUM(V10:V26)</f>
        <v>2294.4</v>
      </c>
      <c r="W27" s="6">
        <f>V27/U27*100</f>
        <v>114.72</v>
      </c>
      <c r="X27" s="22">
        <f>SUM(X10:X26)</f>
        <v>5193.7</v>
      </c>
      <c r="Y27" s="6">
        <f>SUM(Y10:Y26)</f>
        <v>3237.8</v>
      </c>
      <c r="Z27" s="6">
        <f>Y27/X27*100</f>
        <v>62.34091302924698</v>
      </c>
      <c r="AA27" s="22">
        <f>SUM(AA10:AA26)</f>
        <v>399</v>
      </c>
      <c r="AB27" s="6">
        <f>SUM(AB10:AB26)</f>
        <v>311.5</v>
      </c>
      <c r="AC27" s="6">
        <f>AB27/AA27*100</f>
        <v>78.0701754385965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1165.8999999999999</v>
      </c>
      <c r="AI27" s="2">
        <f>AH27/AG27*100</f>
        <v>125.77130528586838</v>
      </c>
      <c r="AJ27" s="22">
        <f>SUM(AJ10:AJ26)</f>
        <v>327535</v>
      </c>
      <c r="AK27" s="6">
        <f>SUM(AK10:AK26)</f>
        <v>224376.1</v>
      </c>
      <c r="AL27" s="6">
        <f>AK27/AJ27*100</f>
        <v>68.50446517166104</v>
      </c>
      <c r="AM27" s="22">
        <f>SUM(AM10:AM26)</f>
        <v>58159</v>
      </c>
      <c r="AN27" s="6">
        <f>SUM(AN10:AN26)</f>
        <v>53312.799999999996</v>
      </c>
      <c r="AO27" s="6">
        <f>AN27/AM27*100</f>
        <v>91.66732577932908</v>
      </c>
      <c r="AP27" s="22">
        <f>SUM(AP10:AP26)</f>
        <v>26156.999999999996</v>
      </c>
      <c r="AQ27" s="6">
        <f>SUM(AQ10:AQ26)</f>
        <v>23792.399999999994</v>
      </c>
      <c r="AR27" s="6">
        <f>AQ27/AP27*100</f>
        <v>90.95997247390754</v>
      </c>
      <c r="AS27" s="22">
        <f>SUM(AS10:AS26)</f>
        <v>414844.10000000003</v>
      </c>
      <c r="AT27" s="6">
        <f>SUM(AT10:AT26)</f>
        <v>290394.10000000003</v>
      </c>
      <c r="AU27" s="6">
        <f>(AT27/AS27)*100</f>
        <v>70.00077860574612</v>
      </c>
      <c r="AV27" s="22">
        <f>SUM(AV10:AV26)</f>
        <v>34872.1</v>
      </c>
      <c r="AW27" s="6">
        <f>SUM(AW10:AW26)</f>
        <v>25115.9</v>
      </c>
      <c r="AX27" s="6">
        <f>AW27/AV27*100</f>
        <v>72.02290656427344</v>
      </c>
      <c r="AY27" s="22">
        <f>SUM(AY10:AY26)</f>
        <v>30067.600000000002</v>
      </c>
      <c r="AZ27" s="34">
        <f>SUM(AZ10:AZ26)</f>
        <v>22780.100000000002</v>
      </c>
      <c r="BA27" s="6">
        <f t="shared" si="1"/>
        <v>75.76294749165214</v>
      </c>
      <c r="BB27" s="22">
        <f>SUM(BB10:BB26)</f>
        <v>128045.79999999999</v>
      </c>
      <c r="BC27" s="34">
        <f>SUM(BC10:BC26)</f>
        <v>103828.79999999999</v>
      </c>
      <c r="BD27" s="6">
        <f>BC27/BB27*100</f>
        <v>81.08723597337827</v>
      </c>
      <c r="BE27" s="22">
        <f>SUM(BE10:BE26)</f>
        <v>190728.90000000002</v>
      </c>
      <c r="BF27" s="6">
        <f>SUM(BF10:BF26)</f>
        <v>118495.1</v>
      </c>
      <c r="BG27" s="6">
        <f>BF27/BE27*100</f>
        <v>62.1275013907174</v>
      </c>
      <c r="BH27" s="22">
        <f>SUM(BH10:BH26)</f>
        <v>55604.1</v>
      </c>
      <c r="BI27" s="6">
        <f>SUM(BI10:BI26)</f>
        <v>39020.6</v>
      </c>
      <c r="BJ27" s="6">
        <f>BI27/BH27*100</f>
        <v>70.17576042054453</v>
      </c>
      <c r="BK27" s="22">
        <f>SUM(BK10:BK26)</f>
        <v>-9544.899999999985</v>
      </c>
      <c r="BL27" s="6">
        <f>SUM(BL10:BL26)</f>
        <v>14772.099999999999</v>
      </c>
      <c r="BM27" s="6">
        <f>BL27/BK27*100</f>
        <v>-154.76432440360844</v>
      </c>
      <c r="BN27" s="8"/>
      <c r="BO27" s="9"/>
    </row>
    <row r="28" spans="3:65" ht="14.25" hidden="1">
      <c r="C28" s="13">
        <f aca="true" t="shared" si="25" ref="C28:AC28">C27-C20</f>
        <v>396390.69999999995</v>
      </c>
      <c r="D28" s="13">
        <f t="shared" si="25"/>
        <v>296942.79999999993</v>
      </c>
      <c r="E28" s="13">
        <f t="shared" si="25"/>
        <v>-17.01553759499599</v>
      </c>
      <c r="F28" s="13">
        <f t="shared" si="25"/>
        <v>76759.30000000002</v>
      </c>
      <c r="G28" s="13">
        <f t="shared" si="25"/>
        <v>79818.99999999999</v>
      </c>
      <c r="H28" s="13">
        <f t="shared" si="25"/>
        <v>7.25464089397822</v>
      </c>
      <c r="I28" s="13">
        <f t="shared" si="25"/>
        <v>25412.7</v>
      </c>
      <c r="J28" s="13">
        <f t="shared" si="25"/>
        <v>22864.7</v>
      </c>
      <c r="K28" s="13">
        <f t="shared" si="25"/>
        <v>-65.65947267656492</v>
      </c>
      <c r="L28" s="13">
        <f t="shared" si="25"/>
        <v>271.40000000000003</v>
      </c>
      <c r="M28" s="13">
        <f t="shared" si="25"/>
        <v>553.1000000000001</v>
      </c>
      <c r="N28" s="13">
        <f t="shared" si="25"/>
        <v>180.972783286408</v>
      </c>
      <c r="O28" s="13">
        <f t="shared" si="25"/>
        <v>5620</v>
      </c>
      <c r="P28" s="13">
        <f t="shared" si="25"/>
        <v>4406.400000000001</v>
      </c>
      <c r="Q28" s="13">
        <f t="shared" si="25"/>
        <v>-106.73962930273609</v>
      </c>
      <c r="R28" s="13">
        <f t="shared" si="25"/>
        <v>17257</v>
      </c>
      <c r="S28" s="13">
        <f t="shared" si="25"/>
        <v>14154.800000000001</v>
      </c>
      <c r="T28" s="13">
        <f t="shared" si="25"/>
        <v>4.792464882559031</v>
      </c>
      <c r="U28" s="13">
        <f t="shared" si="25"/>
        <v>2000</v>
      </c>
      <c r="V28" s="13">
        <f t="shared" si="25"/>
        <v>2294.4</v>
      </c>
      <c r="W28" s="13" t="e">
        <f t="shared" si="25"/>
        <v>#DIV/0!</v>
      </c>
      <c r="X28" s="13">
        <f t="shared" si="25"/>
        <v>5193.7</v>
      </c>
      <c r="Y28" s="13">
        <f t="shared" si="25"/>
        <v>3232</v>
      </c>
      <c r="Z28" s="13" t="e">
        <f t="shared" si="25"/>
        <v>#DIV/0!</v>
      </c>
      <c r="AA28" s="13">
        <f t="shared" si="25"/>
        <v>371</v>
      </c>
      <c r="AB28" s="13">
        <f t="shared" si="25"/>
        <v>297.8</v>
      </c>
      <c r="AC28" s="13">
        <f t="shared" si="25"/>
        <v>29.14160401002507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1165.8999999999999</v>
      </c>
      <c r="AI28" s="13" t="e">
        <f t="shared" si="26"/>
        <v>#DIV/0!</v>
      </c>
      <c r="AJ28" s="13">
        <f t="shared" si="26"/>
        <v>319631.4</v>
      </c>
      <c r="AK28" s="13">
        <f t="shared" si="26"/>
        <v>217123.80000000002</v>
      </c>
      <c r="AL28" s="13">
        <f t="shared" si="26"/>
        <v>-23.2549862175793</v>
      </c>
      <c r="AM28" s="13">
        <f t="shared" si="26"/>
        <v>55899.3</v>
      </c>
      <c r="AN28" s="13">
        <f t="shared" si="26"/>
        <v>51335.6</v>
      </c>
      <c r="AO28" s="13">
        <f t="shared" si="26"/>
        <v>4.168985291653712</v>
      </c>
      <c r="AP28" s="13">
        <f t="shared" si="26"/>
        <v>24224.499999999996</v>
      </c>
      <c r="AQ28" s="13">
        <f t="shared" si="26"/>
        <v>21962.499999999993</v>
      </c>
      <c r="AR28" s="13">
        <f t="shared" si="26"/>
        <v>-3.7308425325607715</v>
      </c>
      <c r="AS28" s="13">
        <f t="shared" si="26"/>
        <v>405539.50000000006</v>
      </c>
      <c r="AT28" s="13">
        <f t="shared" si="26"/>
        <v>282124.9</v>
      </c>
      <c r="AU28" s="13">
        <f t="shared" si="26"/>
        <v>-18.87139214850447</v>
      </c>
      <c r="AV28" s="13">
        <f t="shared" si="26"/>
        <v>33477.799999999996</v>
      </c>
      <c r="AW28" s="13">
        <f t="shared" si="26"/>
        <v>24018.4</v>
      </c>
      <c r="AX28" s="13">
        <f t="shared" si="26"/>
        <v>-6.690426290922716</v>
      </c>
      <c r="AY28" s="13">
        <f t="shared" si="26"/>
        <v>28686.9</v>
      </c>
      <c r="AZ28" s="13">
        <f t="shared" si="26"/>
        <v>21685.2</v>
      </c>
      <c r="BA28" s="13">
        <f t="shared" si="26"/>
        <v>-3.5374074007937253</v>
      </c>
      <c r="BB28" s="13">
        <f t="shared" si="26"/>
        <v>122067.4</v>
      </c>
      <c r="BC28" s="13">
        <f t="shared" si="26"/>
        <v>98140.9</v>
      </c>
      <c r="BD28" s="13">
        <f t="shared" si="26"/>
        <v>-14.053604385246103</v>
      </c>
      <c r="BE28" s="13">
        <f t="shared" si="26"/>
        <v>189870.7</v>
      </c>
      <c r="BF28" s="13">
        <f t="shared" si="26"/>
        <v>117857.1</v>
      </c>
      <c r="BG28" s="13">
        <f t="shared" si="26"/>
        <v>-12.214143913407511</v>
      </c>
      <c r="BH28" s="13">
        <f t="shared" si="26"/>
        <v>54685.5</v>
      </c>
      <c r="BI28" s="13">
        <f t="shared" si="26"/>
        <v>38303.9</v>
      </c>
      <c r="BJ28" s="13">
        <f t="shared" si="26"/>
        <v>-7.845140951107979</v>
      </c>
      <c r="BK28" s="13">
        <f t="shared" si="26"/>
        <v>-9148.799999999985</v>
      </c>
      <c r="BL28" s="13">
        <f t="shared" si="26"/>
        <v>14817.9</v>
      </c>
      <c r="BM28" s="13">
        <f t="shared" si="26"/>
        <v>-166.3270610862646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2021-12-01T12:50:05Z</dcterms:modified>
  <cp:category/>
  <cp:version/>
  <cp:contentType/>
  <cp:contentStatus/>
</cp:coreProperties>
</file>