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10" windowWidth="17520" windowHeight="9090"/>
  </bookViews>
  <sheets>
    <sheet name="08.12.2016" sheetId="1" r:id="rId1"/>
  </sheets>
  <definedNames>
    <definedName name="_xlnm._FilterDatabase" localSheetId="0" hidden="1">'08.12.2016'!$A$5:$G$218</definedName>
    <definedName name="_xlnm.Print_Titles" localSheetId="0">'08.12.2016'!$5:$6</definedName>
    <definedName name="_xlnm.Print_Area" localSheetId="0">'08.12.2016'!$A$1:$G$223</definedName>
  </definedNames>
  <calcPr calcId="145621"/>
</workbook>
</file>

<file path=xl/calcChain.xml><?xml version="1.0" encoding="utf-8"?>
<calcChain xmlns="http://schemas.openxmlformats.org/spreadsheetml/2006/main">
  <c r="D219" i="1" l="1"/>
  <c r="E219" i="1"/>
  <c r="C219" i="1"/>
  <c r="D218" i="1"/>
  <c r="E218" i="1"/>
  <c r="C218" i="1"/>
  <c r="F61" i="1" l="1"/>
  <c r="F135" i="1" l="1"/>
  <c r="F155" i="1"/>
  <c r="F159" i="1"/>
  <c r="F131" i="1" l="1"/>
  <c r="F77" i="1"/>
  <c r="F205" i="1" l="1"/>
  <c r="D208" i="1"/>
  <c r="E208" i="1"/>
  <c r="C208" i="1"/>
  <c r="E212" i="1"/>
  <c r="D212" i="1"/>
  <c r="C212" i="1"/>
  <c r="F211" i="1"/>
  <c r="F215" i="1"/>
  <c r="C207" i="1" l="1"/>
  <c r="F212" i="1"/>
  <c r="E207" i="1"/>
  <c r="D207" i="1"/>
  <c r="F208" i="1"/>
  <c r="F207" i="1" s="1"/>
  <c r="E156" i="1" l="1"/>
  <c r="D156" i="1"/>
  <c r="C156" i="1"/>
  <c r="E152" i="1"/>
  <c r="D152" i="1"/>
  <c r="C152" i="1"/>
  <c r="F152" i="1" l="1"/>
  <c r="F156" i="1"/>
  <c r="C8" i="1"/>
  <c r="D8" i="1"/>
  <c r="E8" i="1"/>
  <c r="F11" i="1"/>
  <c r="C12" i="1"/>
  <c r="D12" i="1"/>
  <c r="E12" i="1"/>
  <c r="F15" i="1"/>
  <c r="C16" i="1"/>
  <c r="D16" i="1"/>
  <c r="E16" i="1"/>
  <c r="F19" i="1"/>
  <c r="C20" i="1"/>
  <c r="D20" i="1"/>
  <c r="E20" i="1"/>
  <c r="F22" i="1"/>
  <c r="C24" i="1"/>
  <c r="D24" i="1"/>
  <c r="E24" i="1"/>
  <c r="F27" i="1"/>
  <c r="C28" i="1"/>
  <c r="D28" i="1"/>
  <c r="E28" i="1"/>
  <c r="F30" i="1"/>
  <c r="D32" i="1"/>
  <c r="E32" i="1"/>
  <c r="C33" i="1"/>
  <c r="C32" i="1" s="1"/>
  <c r="D33" i="1"/>
  <c r="E33" i="1"/>
  <c r="F35" i="1"/>
  <c r="C39" i="1"/>
  <c r="D39" i="1"/>
  <c r="E39" i="1"/>
  <c r="C40" i="1"/>
  <c r="D40" i="1"/>
  <c r="E40" i="1"/>
  <c r="C42" i="1"/>
  <c r="D42" i="1"/>
  <c r="E42" i="1"/>
  <c r="F44" i="1"/>
  <c r="F45" i="1"/>
  <c r="C46" i="1"/>
  <c r="D46" i="1"/>
  <c r="E46" i="1"/>
  <c r="F48" i="1"/>
  <c r="F49" i="1"/>
  <c r="C50" i="1"/>
  <c r="D50" i="1"/>
  <c r="E50" i="1"/>
  <c r="F53" i="1"/>
  <c r="C54" i="1"/>
  <c r="D54" i="1"/>
  <c r="E54" i="1"/>
  <c r="F57" i="1"/>
  <c r="C58" i="1"/>
  <c r="D58" i="1"/>
  <c r="E58" i="1"/>
  <c r="C62" i="1"/>
  <c r="D62" i="1"/>
  <c r="E62" i="1"/>
  <c r="F64" i="1"/>
  <c r="C66" i="1"/>
  <c r="D66" i="1"/>
  <c r="E66" i="1"/>
  <c r="F69" i="1"/>
  <c r="C70" i="1"/>
  <c r="D70" i="1"/>
  <c r="E70" i="1"/>
  <c r="F72" i="1"/>
  <c r="F73" i="1"/>
  <c r="C74" i="1"/>
  <c r="D74" i="1"/>
  <c r="E74" i="1"/>
  <c r="F76" i="1"/>
  <c r="C78" i="1"/>
  <c r="D78" i="1"/>
  <c r="E78" i="1"/>
  <c r="F80" i="1"/>
  <c r="C82" i="1"/>
  <c r="D82" i="1"/>
  <c r="E82" i="1"/>
  <c r="F84" i="1"/>
  <c r="F85" i="1"/>
  <c r="C87" i="1"/>
  <c r="D87" i="1"/>
  <c r="E87" i="1"/>
  <c r="F90" i="1"/>
  <c r="C91" i="1"/>
  <c r="D91" i="1"/>
  <c r="E91" i="1"/>
  <c r="F94" i="1"/>
  <c r="C95" i="1"/>
  <c r="D95" i="1"/>
  <c r="E95" i="1"/>
  <c r="F98" i="1"/>
  <c r="C99" i="1"/>
  <c r="D99" i="1"/>
  <c r="E99" i="1"/>
  <c r="F102" i="1"/>
  <c r="C103" i="1"/>
  <c r="D103" i="1"/>
  <c r="E103" i="1"/>
  <c r="F106" i="1"/>
  <c r="C108" i="1"/>
  <c r="D108" i="1"/>
  <c r="E108" i="1"/>
  <c r="F111" i="1"/>
  <c r="C112" i="1"/>
  <c r="D112" i="1"/>
  <c r="E112" i="1"/>
  <c r="F115" i="1"/>
  <c r="C116" i="1"/>
  <c r="D116" i="1"/>
  <c r="E116" i="1"/>
  <c r="F118" i="1"/>
  <c r="F119" i="1"/>
  <c r="C120" i="1"/>
  <c r="D120" i="1"/>
  <c r="E120" i="1"/>
  <c r="F123" i="1"/>
  <c r="C124" i="1"/>
  <c r="D124" i="1"/>
  <c r="E124" i="1"/>
  <c r="F126" i="1"/>
  <c r="F127" i="1"/>
  <c r="C128" i="1"/>
  <c r="D128" i="1"/>
  <c r="E128" i="1"/>
  <c r="F130" i="1"/>
  <c r="C132" i="1"/>
  <c r="D132" i="1"/>
  <c r="E132" i="1"/>
  <c r="F134" i="1"/>
  <c r="C136" i="1"/>
  <c r="D136" i="1"/>
  <c r="E136" i="1"/>
  <c r="F139" i="1"/>
  <c r="C140" i="1"/>
  <c r="D140" i="1"/>
  <c r="E140" i="1"/>
  <c r="F142" i="1"/>
  <c r="C144" i="1"/>
  <c r="D144" i="1"/>
  <c r="E144" i="1"/>
  <c r="F147" i="1"/>
  <c r="C148" i="1"/>
  <c r="D148" i="1"/>
  <c r="E148" i="1"/>
  <c r="F150" i="1"/>
  <c r="C161" i="1"/>
  <c r="D161" i="1"/>
  <c r="D160" i="1" s="1"/>
  <c r="E161" i="1"/>
  <c r="E160" i="1" s="1"/>
  <c r="F163" i="1"/>
  <c r="C166" i="1"/>
  <c r="D166" i="1"/>
  <c r="E166" i="1"/>
  <c r="F169" i="1"/>
  <c r="C170" i="1"/>
  <c r="D170" i="1"/>
  <c r="E170" i="1"/>
  <c r="F172" i="1"/>
  <c r="C174" i="1"/>
  <c r="D174" i="1"/>
  <c r="E174" i="1"/>
  <c r="F177" i="1"/>
  <c r="C178" i="1"/>
  <c r="D178" i="1"/>
  <c r="E178" i="1"/>
  <c r="F180" i="1"/>
  <c r="F181" i="1"/>
  <c r="C182" i="1"/>
  <c r="D182" i="1"/>
  <c r="E182" i="1"/>
  <c r="F184" i="1"/>
  <c r="F185" i="1"/>
  <c r="C186" i="1"/>
  <c r="D186" i="1"/>
  <c r="E186" i="1"/>
  <c r="F189" i="1"/>
  <c r="C190" i="1"/>
  <c r="D190" i="1"/>
  <c r="E190" i="1"/>
  <c r="F193" i="1"/>
  <c r="C194" i="1"/>
  <c r="D194" i="1"/>
  <c r="E194" i="1"/>
  <c r="F197" i="1"/>
  <c r="C198" i="1"/>
  <c r="D198" i="1"/>
  <c r="E198" i="1"/>
  <c r="F201" i="1"/>
  <c r="C203" i="1"/>
  <c r="C202" i="1" s="1"/>
  <c r="D203" i="1"/>
  <c r="D202" i="1" s="1"/>
  <c r="E203" i="1"/>
  <c r="E202" i="1" s="1"/>
  <c r="D107" i="1" l="1"/>
  <c r="F39" i="1"/>
  <c r="E107" i="1"/>
  <c r="C107" i="1"/>
  <c r="F70" i="1"/>
  <c r="F182" i="1"/>
  <c r="F78" i="1"/>
  <c r="C38" i="1"/>
  <c r="C37" i="1" s="1"/>
  <c r="F16" i="1"/>
  <c r="F198" i="1"/>
  <c r="F144" i="1"/>
  <c r="F140" i="1"/>
  <c r="F132" i="1"/>
  <c r="F128" i="1"/>
  <c r="F116" i="1"/>
  <c r="F46" i="1"/>
  <c r="F40" i="1"/>
  <c r="F20" i="1"/>
  <c r="F91" i="1"/>
  <c r="F190" i="1"/>
  <c r="F103" i="1"/>
  <c r="F74" i="1"/>
  <c r="F50" i="1"/>
  <c r="F194" i="1"/>
  <c r="F99" i="1"/>
  <c r="F95" i="1"/>
  <c r="D38" i="1"/>
  <c r="D37" i="1" s="1"/>
  <c r="F32" i="1"/>
  <c r="D86" i="1"/>
  <c r="E38" i="1"/>
  <c r="F178" i="1"/>
  <c r="F161" i="1"/>
  <c r="F160" i="1" s="1"/>
  <c r="F148" i="1"/>
  <c r="F136" i="1"/>
  <c r="F108" i="1"/>
  <c r="F82" i="1"/>
  <c r="F62" i="1"/>
  <c r="F66" i="1"/>
  <c r="F54" i="1"/>
  <c r="F58" i="1"/>
  <c r="F24" i="1"/>
  <c r="D7" i="1"/>
  <c r="F12" i="1"/>
  <c r="F8" i="1"/>
  <c r="F124" i="1"/>
  <c r="F186" i="1"/>
  <c r="E86" i="1"/>
  <c r="D165" i="1"/>
  <c r="F170" i="1"/>
  <c r="C165" i="1"/>
  <c r="F166" i="1"/>
  <c r="F120" i="1"/>
  <c r="C86" i="1"/>
  <c r="F87" i="1"/>
  <c r="F28" i="1"/>
  <c r="C7" i="1"/>
  <c r="F174" i="1"/>
  <c r="F112" i="1"/>
  <c r="F42" i="1"/>
  <c r="E165" i="1"/>
  <c r="F219" i="1"/>
  <c r="F218" i="1"/>
  <c r="E37" i="1"/>
  <c r="C160" i="1"/>
  <c r="F203" i="1"/>
  <c r="F202" i="1" s="1"/>
  <c r="F33" i="1"/>
  <c r="E7" i="1"/>
  <c r="F38" i="1" l="1"/>
  <c r="F165" i="1"/>
  <c r="D216" i="1"/>
  <c r="F37" i="1"/>
  <c r="E216" i="1"/>
  <c r="F86" i="1"/>
  <c r="C216" i="1"/>
  <c r="F107" i="1"/>
  <c r="F7" i="1"/>
  <c r="F216" i="1" l="1"/>
</calcChain>
</file>

<file path=xl/sharedStrings.xml><?xml version="1.0" encoding="utf-8"?>
<sst xmlns="http://schemas.openxmlformats.org/spreadsheetml/2006/main" count="290" uniqueCount="100">
  <si>
    <t>*желтым помечены расходы в рамках АИП</t>
  </si>
  <si>
    <t xml:space="preserve"> - республиканского бюджета</t>
  </si>
  <si>
    <t xml:space="preserve"> - федерального бюджета</t>
  </si>
  <si>
    <t>в том числе из:</t>
  </si>
  <si>
    <t>ИТОГО</t>
  </si>
  <si>
    <t xml:space="preserve"> - республиканского бюджета </t>
  </si>
  <si>
    <t>Управление архитектуры и градостроительства</t>
  </si>
  <si>
    <t xml:space="preserve">Реконструкция тренировочной площадки на стадионе МБОУДОД ДЮСШ Спартак,ул Гагарина,40 </t>
  </si>
  <si>
    <t>ФИЗИЧЕСКАЯ КУЛЬТУРА И СПОРТ</t>
  </si>
  <si>
    <t>8.</t>
  </si>
  <si>
    <t>Управление образования</t>
  </si>
  <si>
    <t>Субвенции 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 педагогическим работникам муниципальных образовательных организаций на 2016 год</t>
  </si>
  <si>
    <t>Управление культуры и развития туризма</t>
  </si>
  <si>
    <t xml:space="preserve">Субвенции 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 работникам культуры, искусства и кинематографии на 2016 год
</t>
  </si>
  <si>
    <t xml:space="preserve">Администрации районов </t>
  </si>
  <si>
    <t>Осуществление государственных полномочий Чувашской Республики по назначению и выплате единовременного денежного пособия гражданам, усыновившим (удочерившим) ребенка на территории Чувашской Республики</t>
  </si>
  <si>
    <t>Администрация города Чебоксары</t>
  </si>
  <si>
    <t>Осуществление государственных полномочий  Чувашской Республики в сфере трудовых отношений</t>
  </si>
  <si>
    <t xml:space="preserve"> - федерального бюджета </t>
  </si>
  <si>
    <t>Осуществление государственных полномочий Чувашской Республики по обеспечению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</si>
  <si>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Управление ЖКХ, энергетики, транспорта и связи  </t>
  </si>
  <si>
    <t>Софинансирование расходов на предоставление социальных выплат на приобретение жилья молодым семьям, являющимся участниками подпрограммы «Обеспечение жильем молодых семей» федеральной целевой программы «Жилище» на 2015-2020 годы</t>
  </si>
  <si>
    <t>Осуществление государственных полномочий Чувашской Республики по выплате компенсации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  за счет субвенции, предоставляемой из республиканского бюджета Чувашской Республики</t>
  </si>
  <si>
    <t xml:space="preserve">Осуществления делегированных государственных полномочий Российской Федерации по выплате единовременного пособия при передаче ребенка на воспитание в семью </t>
  </si>
  <si>
    <t>Выплата социальных пособий учащимся общеобразовательных учреждений, нуждающимся в приобретении проездных билетов для проезда между пунктами проживания и обучения на транспорте городского и пригородного сообщения на территории Чувашской Республики</t>
  </si>
  <si>
    <t>СОЦИАЛЬНАЯ ПОЛИТИКА</t>
  </si>
  <si>
    <t>7.</t>
  </si>
  <si>
    <t>Комплектование книжных фондов библиотек</t>
  </si>
  <si>
    <t xml:space="preserve">КУЛЬТУРА, КИНЕМАТОГРАФИЯ </t>
  </si>
  <si>
    <t>6.</t>
  </si>
  <si>
    <t>Поощрение лучших учителей за счет субсидии,предоставляемой из федерального бюджета</t>
  </si>
  <si>
    <t>Ежегодные денежные поощрения и гранты Главы ЧР для поддержки инноваций в сфере образования</t>
  </si>
  <si>
    <t>Управление физической культуры и спорта</t>
  </si>
  <si>
    <t>Реализация мероприятий по поддержке учреждений спортивной направленности по адаптивной физической культуре и спорту в ЧР</t>
  </si>
  <si>
    <t>Иные межбюджетные трансферты на поддержку инноваций в области образования и мониторинга системы образования</t>
  </si>
  <si>
    <t>Строительство детского сада на 100 мест поз.3 в 1 очереди 7 мкр центральной части г.Чебоксары</t>
  </si>
  <si>
    <t>Строительство средней общеобразовательной школы в мкр."ул.Гладкова"</t>
  </si>
  <si>
    <t>Строительство дошкольного образовательного учреждения на 160 мест поз.1.19.в мкр.№1 жилого района "Новый город"</t>
  </si>
  <si>
    <t>Финансовое обеспечение государственных гарантий граждан на получение общедоступного и бесплатного дошкольного, начального общего, основного общего, среднего (полного) общего образования, а также дополнительного образования в общеобразовательных учреждениях для реализации основных образовательных программ в части финансирования расходов на оплату труда работников общеобразовательных учреждений, расходов на учебники и учебные пособия, технические средства обучения, расходные материалы и хозяйственные нужды (за исключением расходов на содержание зданий и коммунальных расходов, осуществляемых из местных бюджетов)</t>
  </si>
  <si>
    <t>Иные межбюджетные трансферты на осуществление мероприятий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 в части мероприятий по созданию в детских образовательных организациях условий для получения детьми-инвалидами качественного образования</t>
  </si>
  <si>
    <t>Осуществление государственных полномочий Чувашской Республики по выплате денежного вознаграждения за выполнение функций классного руководителя педагогическим работникам муниципальных общеобразовательных учреждений в определенных правительством Российской Федерации типах муниципальных образовательных учреждений</t>
  </si>
  <si>
    <t xml:space="preserve">Осуществление государственных полномочий по финансовому обеспечению государственных гарантий на получение общедоступного и бесплатного дошкольного образования в муниципальных дошкольных образовательных организациях </t>
  </si>
  <si>
    <t>ОБРАЗОВАНИЕ</t>
  </si>
  <si>
    <t>5.</t>
  </si>
  <si>
    <t xml:space="preserve"> - республиканского бюджета  </t>
  </si>
  <si>
    <t xml:space="preserve">Субсидии на поощрение победителей ежегодного республиканского смотра-конкурса на лучшее озеленение и благоустройство населенного пункта ЧР </t>
  </si>
  <si>
    <t xml:space="preserve">Субвенции на проведение ремонта жилых помещений, собственники которых являются дети-сироты и дети, оставшиеся без попечения родителей, а также лица из числа детей-сирот и детей, оставшихся без попечения родителей, в возрасте от 14 до 23 лет     </t>
  </si>
  <si>
    <t>Субсидии на обеспечение мероприятий по переселению граждан из аварийного жилищного фонда</t>
  </si>
  <si>
    <t>Субсидии на обеспечение мероприятий по переселению граждан из аварийного жилищного фонда за счет средств, передаваемых из Фонда содействия реформированию жилищно-коммунального хозяйства</t>
  </si>
  <si>
    <t>Субвенции на осуществление государственных полномочий Чувашской Республики по обеспечению жилыми помещениями по договорам социального найма категорий граждан, указанных в пункте 3 части 1 статьи 11 Закона Чувашской Республики от 17 октября 2005 года № 42 «О регулировании жилищных отношений» и состоящих на учете в качестве нуждающихся в жилых помещениях (многодетных семей, имеющих пять и более несовершеннолетних детей)</t>
  </si>
  <si>
    <t>ЖИЛИЩНО-КОММУНАЛЬНОЕ ХОЗЯЙСТВО</t>
  </si>
  <si>
    <t>4.</t>
  </si>
  <si>
    <t>Строительство транспортной инфраструктуры этноэкологического комплекса "Амазония" Чебоксары</t>
  </si>
  <si>
    <t>Создание комплекса обеспечивающей инфраструктуры туристско-рекреационного кластера "Этническая Чувашия" Чувашской Республики-реконструкция Московской набережной г.Чебоксары 1-ый этап</t>
  </si>
  <si>
    <t>Создание комплекса обеспечивающей инфраструктуры туристско-рекреационного кластера "Этническая Чувашия" Чувашской Республики-водоотведение этнокомплекса "Амазония" г.Чебоксары,2-й этап</t>
  </si>
  <si>
    <t>Строительство инженерной инфраструктуры индустриального парка г. Чебоксары (II очередь)</t>
  </si>
  <si>
    <t>Субвенций для финансового обеспечения переданных государственных полномочий Чувашской Республики по организации и осуществлению мероприятий по регулированию численности безнадзорных животных</t>
  </si>
  <si>
    <t xml:space="preserve">Субсидии на строительство автодорог 1 пускового комплекса 1-ой очереди строительства жилого района "Новый город" г. Чебоксары </t>
  </si>
  <si>
    <t>Субсидии на софинансирование расходов по капитальному ремонту и ремонту дворовых территорий многоквартирных домов,проездов к дворовым территориям многоквартирных домов населенных пунктов на 2016 год</t>
  </si>
  <si>
    <t>Субсидии на софинансирование расходов по капитальному ремонту и ремонту автомобильных дорог общего пользования местного значения в границах городского округа на 2016 год</t>
  </si>
  <si>
    <t>Управление ЖКХ, энергетики, транспорта и связи</t>
  </si>
  <si>
    <t>Реконструкция автомобильной дороги по марпосадскому шоссе на участке от Хозяйственного проезда до кольцевой развязки на пересечении с Машиностроительным проездом г.Чебоксары</t>
  </si>
  <si>
    <t>Субсидии на строительство пр.Айги и двухуровневой транспортной развязки пр.айги-ул.Фучика (в районе Сугутского моста)в г.Чебоксары</t>
  </si>
  <si>
    <t>Субсидии на реконструкцию Московского моста с расширением проезжей части до 6 полос в г.Чебоксары</t>
  </si>
  <si>
    <t>в том числе :</t>
  </si>
  <si>
    <t>Строительство и реконструкция автомобильных дорог в городских округах</t>
  </si>
  <si>
    <t>НАЦИОНАЛЬНАЯ ЭКОНОМИКА</t>
  </si>
  <si>
    <t>3.</t>
  </si>
  <si>
    <t>Администрации районов и Администрация города Чебоксары</t>
  </si>
  <si>
    <t>Осуществление делегированных государственных полномочий Российской Федерации на государственную регистрацию актов гражданского состояния</t>
  </si>
  <si>
    <t>НАЦИОНАЛЬНАЯ БЕЗОПАСНОСТЬ И ПРАВООХРАНИТЕЛЬНАЯ ДЕЯТЕЛЬНОСТЬ</t>
  </si>
  <si>
    <t>2.</t>
  </si>
  <si>
    <t>Чебоксарский городской комитет по управлению имуществом</t>
  </si>
  <si>
    <t>Субвенции на осуществление переданных полномочий Российской Федерации по подготовке и проведению Всероссийской сельскохозяйственной переписи 2016 года на 2016 год</t>
  </si>
  <si>
    <t xml:space="preserve">Осуществление государственных полномочий Чувашской Республики по организации и осуществлению деятельности по опеке и попечительству </t>
  </si>
  <si>
    <t xml:space="preserve"> </t>
  </si>
  <si>
    <t>Осуществление делегированных государственных полномочий Российской Федерации на составление (изменение) списков кандидатов в присяжные заседатели федеральных судов общей юрисдикции в Российской Федерации</t>
  </si>
  <si>
    <t>Осуществление отдельных государственных полномочий Чувашской Республики по ведению учета граждан, нуждающихся в жилых помещениях и имеющих право на государственную поддержку на строительство (приобретение) жилых помещений, регистрации и учету граждан, имеющих право на получение социальных выплат для приобретение жилья в связи с переселением из районов Крайнего Севера и приравненных к ним местностей</t>
  </si>
  <si>
    <t>Осуществление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</t>
  </si>
  <si>
    <t xml:space="preserve">Осуществление государственных полномочий Чувашской Республики по созданию и обеспечению деятельности административных комиссий для рассмотрения дел об административных правонарушениях </t>
  </si>
  <si>
    <t>ОБЩЕГОСУДАРСТВЕННЫЕ  ВОПРОСЫ</t>
  </si>
  <si>
    <t>1.</t>
  </si>
  <si>
    <t>6</t>
  </si>
  <si>
    <t>5=4/2*100</t>
  </si>
  <si>
    <t>4</t>
  </si>
  <si>
    <t>3</t>
  </si>
  <si>
    <t>Наименование получателя</t>
  </si>
  <si>
    <t>% исполнения к уточненному плану</t>
  </si>
  <si>
    <t>Наименование расходов</t>
  </si>
  <si>
    <t>№ п/п</t>
  </si>
  <si>
    <t xml:space="preserve">Субсидии  на выплату ежегодных денежных поощрений Главы ЧР для общеобразовательных организаций в ЧР, вошедших во всероссийские рейтинги лучших общеобразовательных организаций, достигших высоких образовательных результатов, на 2016 год
</t>
  </si>
  <si>
    <t xml:space="preserve">Субсидии на укрепление материально-технической базы муниципальных образовательных организаций (в части проведения капитального ремонта зданий муниципальных общеобразовательных организаций с целью создания новых мест) на 2016 год
</t>
  </si>
  <si>
    <t>МБТ ОБЩЕГО ХАРАКТЕРА БЮДЖЕТАМ СУБЪЕКТОВ РФ И МО</t>
  </si>
  <si>
    <t>9.</t>
  </si>
  <si>
    <t>Субвенции на финансовое обеспечение государственных гарантий граждан на получение общедоступного и бесплатного дошкольного, начального общего, основного общего, среднего (полного) общего образования, а также дополнительного образования в общеобразовательных учреждениях для реализации основных образовательных программ в части финансирования расходов на оплату труда работников общеобразовательных учреждений, расходов на учебники и учебные пособия, технические средства обучения, расходные материалы и хозяйственные нужды (за исключением расходов на содержание зданий и коммунальных расходов, осуществляемых из местных бюджетов)</t>
  </si>
  <si>
    <t>Субвенция на осуществление государственных полномочий Чувашской Республики по выплате денежного вознаграждения за выполнение функций классного руководителя педагогическим работникам муниципальных общеобразовательных учреждений в определенных правительством Российской Федерации типах муниципальных образовательных учреждений</t>
  </si>
  <si>
    <t xml:space="preserve">       Информация об освоении средств федерального и республиканского бюджетов по состоянию на 08.12.2016 года</t>
  </si>
  <si>
    <t>Уточнённый план на 08.12.2016</t>
  </si>
  <si>
    <t>Кассовые расходы по состоянию на 08.12.2016</t>
  </si>
  <si>
    <t>Поступило из вышестоящих бюджетов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</si>
</sst>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"/>
  </numFmts>
  <fonts count="10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vertical="top"/>
    </xf>
    <xf numFmtId="2" fontId="2" fillId="0" borderId="0" xfId="0" applyNumberFormat="1" applyFont="1" applyAlignment="1">
      <alignment horizontal="right" vertical="top"/>
    </xf>
    <xf numFmtId="164" fontId="2" fillId="0" borderId="0" xfId="1" applyFont="1" applyAlignment="1">
      <alignment horizontal="right" vertical="top"/>
    </xf>
    <xf numFmtId="0" fontId="2" fillId="0" borderId="0" xfId="0" applyFont="1" applyFill="1"/>
    <xf numFmtId="49" fontId="2" fillId="0" borderId="0" xfId="0" applyNumberFormat="1" applyFont="1"/>
    <xf numFmtId="2" fontId="2" fillId="0" borderId="0" xfId="0" applyNumberFormat="1" applyFont="1" applyBorder="1" applyAlignment="1">
      <alignment horizontal="right" vertical="top"/>
    </xf>
    <xf numFmtId="4" fontId="2" fillId="0" borderId="0" xfId="0" applyNumberFormat="1" applyFont="1"/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Fill="1" applyAlignment="1">
      <alignment horizontal="left"/>
    </xf>
    <xf numFmtId="165" fontId="4" fillId="0" borderId="0" xfId="0" applyNumberFormat="1" applyFont="1" applyBorder="1" applyAlignment="1">
      <alignment horizontal="right" vertical="top" wrapText="1"/>
    </xf>
    <xf numFmtId="0" fontId="2" fillId="0" borderId="0" xfId="0" applyFont="1" applyBorder="1"/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center" wrapText="1"/>
    </xf>
    <xf numFmtId="164" fontId="4" fillId="0" borderId="1" xfId="1" applyFont="1" applyBorder="1" applyAlignment="1">
      <alignment horizontal="center" vertical="center" wrapText="1"/>
    </xf>
    <xf numFmtId="164" fontId="3" fillId="0" borderId="0" xfId="1" applyFont="1" applyAlignment="1">
      <alignment horizontal="right" vertical="top"/>
    </xf>
    <xf numFmtId="0" fontId="3" fillId="0" borderId="0" xfId="0" applyFont="1"/>
    <xf numFmtId="0" fontId="3" fillId="0" borderId="0" xfId="0" applyFont="1" applyAlignment="1">
      <alignment horizontal="justify"/>
    </xf>
    <xf numFmtId="0" fontId="3" fillId="0" borderId="0" xfId="0" applyFont="1" applyFill="1" applyAlignment="1">
      <alignment horizontal="justify"/>
    </xf>
    <xf numFmtId="49" fontId="3" fillId="0" borderId="0" xfId="0" applyNumberFormat="1" applyFont="1"/>
    <xf numFmtId="2" fontId="3" fillId="0" borderId="0" xfId="0" applyNumberFormat="1" applyFont="1" applyBorder="1" applyAlignment="1">
      <alignment horizontal="right" vertical="top"/>
    </xf>
    <xf numFmtId="0" fontId="3" fillId="0" borderId="0" xfId="0" applyFont="1" applyBorder="1" applyAlignment="1">
      <alignment horizontal="right" vertical="top"/>
    </xf>
    <xf numFmtId="4" fontId="2" fillId="0" borderId="0" xfId="0" applyNumberFormat="1" applyFont="1" applyBorder="1"/>
    <xf numFmtId="0" fontId="2" fillId="0" borderId="0" xfId="0" applyFont="1" applyFill="1" applyBorder="1"/>
    <xf numFmtId="4" fontId="3" fillId="0" borderId="0" xfId="0" applyNumberFormat="1" applyFont="1" applyBorder="1" applyAlignment="1">
      <alignment horizontal="right"/>
    </xf>
    <xf numFmtId="2" fontId="2" fillId="0" borderId="0" xfId="0" applyNumberFormat="1" applyFont="1" applyFill="1" applyAlignment="1">
      <alignment horizontal="right" vertical="top"/>
    </xf>
    <xf numFmtId="49" fontId="7" fillId="0" borderId="1" xfId="0" applyNumberFormat="1" applyFont="1" applyBorder="1" applyAlignment="1">
      <alignment horizontal="center" vertical="top"/>
    </xf>
    <xf numFmtId="0" fontId="7" fillId="0" borderId="1" xfId="0" applyFont="1" applyFill="1" applyBorder="1" applyAlignment="1">
      <alignment horizontal="justify" vertical="top" wrapText="1"/>
    </xf>
    <xf numFmtId="4" fontId="7" fillId="2" borderId="1" xfId="0" applyNumberFormat="1" applyFont="1" applyFill="1" applyBorder="1" applyAlignment="1">
      <alignment horizontal="right" vertical="top" wrapText="1"/>
    </xf>
    <xf numFmtId="165" fontId="7" fillId="0" borderId="1" xfId="0" applyNumberFormat="1" applyFont="1" applyBorder="1" applyAlignment="1">
      <alignment horizontal="right" vertical="top" wrapText="1"/>
    </xf>
    <xf numFmtId="4" fontId="7" fillId="0" borderId="1" xfId="0" applyNumberFormat="1" applyFont="1" applyBorder="1" applyAlignment="1">
      <alignment horizontal="right" vertical="top" wrapText="1"/>
    </xf>
    <xf numFmtId="49" fontId="8" fillId="0" borderId="1" xfId="0" applyNumberFormat="1" applyFont="1" applyBorder="1" applyAlignment="1">
      <alignment horizontal="center" vertical="top"/>
    </xf>
    <xf numFmtId="0" fontId="8" fillId="0" borderId="1" xfId="0" applyFont="1" applyFill="1" applyBorder="1" applyAlignment="1">
      <alignment horizontal="justify" vertical="top" wrapText="1"/>
    </xf>
    <xf numFmtId="4" fontId="8" fillId="2" borderId="1" xfId="1" applyNumberFormat="1" applyFont="1" applyFill="1" applyBorder="1" applyAlignment="1">
      <alignment horizontal="right" vertical="top" wrapText="1"/>
    </xf>
    <xf numFmtId="4" fontId="8" fillId="0" borderId="1" xfId="0" applyNumberFormat="1" applyFont="1" applyBorder="1" applyAlignment="1">
      <alignment horizontal="right" vertical="top" wrapText="1"/>
    </xf>
    <xf numFmtId="165" fontId="8" fillId="0" borderId="1" xfId="0" applyNumberFormat="1" applyFont="1" applyBorder="1" applyAlignment="1">
      <alignment horizontal="right" vertical="top" wrapText="1"/>
    </xf>
    <xf numFmtId="164" fontId="8" fillId="0" borderId="1" xfId="1" applyFont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justify" vertical="top" wrapText="1"/>
    </xf>
    <xf numFmtId="4" fontId="8" fillId="2" borderId="1" xfId="0" applyNumberFormat="1" applyFont="1" applyFill="1" applyBorder="1" applyAlignment="1">
      <alignment horizontal="right" vertical="top" wrapText="1"/>
    </xf>
    <xf numFmtId="4" fontId="8" fillId="0" borderId="1" xfId="1" applyNumberFormat="1" applyFont="1" applyBorder="1" applyAlignment="1">
      <alignment horizontal="right" vertical="top" wrapText="1"/>
    </xf>
    <xf numFmtId="4" fontId="8" fillId="0" borderId="1" xfId="1" applyNumberFormat="1" applyFont="1" applyBorder="1" applyAlignment="1">
      <alignment horizontal="right" vertical="top"/>
    </xf>
    <xf numFmtId="4" fontId="8" fillId="2" borderId="1" xfId="3" applyNumberFormat="1" applyFont="1" applyFill="1" applyBorder="1" applyAlignment="1">
      <alignment horizontal="right" vertical="top"/>
    </xf>
    <xf numFmtId="4" fontId="8" fillId="0" borderId="1" xfId="3" applyNumberFormat="1" applyFont="1" applyFill="1" applyBorder="1" applyAlignment="1">
      <alignment horizontal="right" vertical="top" wrapText="1"/>
    </xf>
    <xf numFmtId="49" fontId="8" fillId="0" borderId="1" xfId="0" applyNumberFormat="1" applyFont="1" applyFill="1" applyBorder="1" applyAlignment="1">
      <alignment horizontal="center" vertical="top"/>
    </xf>
    <xf numFmtId="4" fontId="8" fillId="0" borderId="1" xfId="0" applyNumberFormat="1" applyFont="1" applyFill="1" applyBorder="1" applyAlignment="1">
      <alignment horizontal="right" vertical="top" wrapText="1"/>
    </xf>
    <xf numFmtId="4" fontId="8" fillId="0" borderId="1" xfId="1" applyNumberFormat="1" applyFont="1" applyFill="1" applyBorder="1" applyAlignment="1">
      <alignment horizontal="right" vertical="top" wrapText="1"/>
    </xf>
    <xf numFmtId="4" fontId="8" fillId="0" borderId="1" xfId="3" applyNumberFormat="1" applyFont="1" applyFill="1" applyBorder="1" applyAlignment="1">
      <alignment horizontal="right" vertical="top"/>
    </xf>
    <xf numFmtId="165" fontId="8" fillId="0" borderId="1" xfId="0" applyNumberFormat="1" applyFont="1" applyFill="1" applyBorder="1" applyAlignment="1">
      <alignment horizontal="right" vertical="top" wrapText="1"/>
    </xf>
    <xf numFmtId="4" fontId="8" fillId="0" borderId="1" xfId="0" applyNumberFormat="1" applyFont="1" applyBorder="1" applyAlignment="1">
      <alignment horizontal="center" vertical="top" wrapText="1"/>
    </xf>
    <xf numFmtId="49" fontId="8" fillId="2" borderId="1" xfId="0" applyNumberFormat="1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justify" vertical="top" wrapText="1"/>
    </xf>
    <xf numFmtId="49" fontId="8" fillId="3" borderId="1" xfId="1" applyNumberFormat="1" applyFont="1" applyFill="1" applyBorder="1" applyAlignment="1">
      <alignment horizontal="justify" vertical="top" wrapText="1"/>
    </xf>
    <xf numFmtId="49" fontId="7" fillId="0" borderId="1" xfId="0" applyNumberFormat="1" applyFont="1" applyFill="1" applyBorder="1" applyAlignment="1">
      <alignment horizontal="center" vertical="top"/>
    </xf>
    <xf numFmtId="49" fontId="9" fillId="0" borderId="1" xfId="0" applyNumberFormat="1" applyFont="1" applyFill="1" applyBorder="1" applyAlignment="1">
      <alignment horizontal="justify" vertical="top" wrapText="1"/>
    </xf>
    <xf numFmtId="164" fontId="8" fillId="0" borderId="1" xfId="1" applyFont="1" applyFill="1" applyBorder="1" applyAlignment="1">
      <alignment horizontal="center" vertical="center" wrapText="1"/>
    </xf>
    <xf numFmtId="164" fontId="7" fillId="2" borderId="1" xfId="1" applyFont="1" applyFill="1" applyBorder="1" applyAlignment="1">
      <alignment horizontal="right" vertical="top" wrapText="1"/>
    </xf>
    <xf numFmtId="164" fontId="8" fillId="2" borderId="1" xfId="1" applyFont="1" applyFill="1" applyBorder="1" applyAlignment="1">
      <alignment horizontal="right" vertical="top" wrapText="1"/>
    </xf>
    <xf numFmtId="164" fontId="8" fillId="0" borderId="1" xfId="3" applyFont="1" applyFill="1" applyBorder="1" applyAlignment="1">
      <alignment horizontal="right" vertical="top" wrapText="1"/>
    </xf>
    <xf numFmtId="164" fontId="8" fillId="0" borderId="1" xfId="1" applyFont="1" applyBorder="1" applyAlignment="1">
      <alignment horizontal="right" vertical="top" wrapText="1"/>
    </xf>
    <xf numFmtId="2" fontId="8" fillId="0" borderId="1" xfId="1" applyNumberFormat="1" applyFont="1" applyBorder="1" applyAlignment="1">
      <alignment horizontal="right" vertical="top" wrapText="1"/>
    </xf>
    <xf numFmtId="4" fontId="8" fillId="2" borderId="1" xfId="2" applyNumberFormat="1" applyFont="1" applyFill="1" applyBorder="1" applyAlignment="1">
      <alignment horizontal="right" vertical="top" wrapText="1"/>
    </xf>
    <xf numFmtId="2" fontId="8" fillId="0" borderId="1" xfId="1" applyNumberFormat="1" applyFont="1" applyFill="1" applyBorder="1" applyAlignment="1">
      <alignment horizontal="justify" vertical="top" wrapText="1"/>
    </xf>
    <xf numFmtId="4" fontId="8" fillId="0" borderId="1" xfId="1" applyNumberFormat="1" applyFont="1" applyFill="1" applyBorder="1" applyAlignment="1">
      <alignment horizontal="right" vertical="top"/>
    </xf>
    <xf numFmtId="0" fontId="8" fillId="0" borderId="1" xfId="0" applyFont="1" applyFill="1" applyBorder="1" applyAlignment="1">
      <alignment vertical="top"/>
    </xf>
    <xf numFmtId="4" fontId="8" fillId="0" borderId="1" xfId="0" applyNumberFormat="1" applyFont="1" applyBorder="1" applyAlignment="1">
      <alignment horizontal="center" vertical="center" wrapText="1"/>
    </xf>
    <xf numFmtId="164" fontId="8" fillId="0" borderId="1" xfId="1" applyFont="1" applyBorder="1" applyAlignment="1">
      <alignment horizontal="center" vertical="top" wrapText="1"/>
    </xf>
    <xf numFmtId="0" fontId="8" fillId="0" borderId="1" xfId="0" applyFont="1" applyFill="1" applyBorder="1" applyAlignment="1">
      <alignment horizontal="justify" vertical="top"/>
    </xf>
    <xf numFmtId="4" fontId="8" fillId="2" borderId="1" xfId="1" applyNumberFormat="1" applyFont="1" applyFill="1" applyBorder="1" applyAlignment="1">
      <alignment horizontal="right" vertical="top"/>
    </xf>
    <xf numFmtId="4" fontId="8" fillId="0" borderId="1" xfId="0" applyNumberFormat="1" applyFont="1" applyBorder="1" applyAlignment="1">
      <alignment horizontal="right"/>
    </xf>
    <xf numFmtId="49" fontId="7" fillId="0" borderId="1" xfId="1" applyNumberFormat="1" applyFont="1" applyFill="1" applyBorder="1" applyAlignment="1">
      <alignment horizontal="justify" vertical="top" wrapText="1"/>
    </xf>
    <xf numFmtId="4" fontId="8" fillId="0" borderId="1" xfId="0" applyNumberFormat="1" applyFont="1" applyFill="1" applyBorder="1" applyAlignment="1">
      <alignment horizontal="right" vertical="top"/>
    </xf>
    <xf numFmtId="0" fontId="7" fillId="0" borderId="1" xfId="0" applyFont="1" applyFill="1" applyBorder="1" applyAlignment="1">
      <alignment horizontal="justify" vertical="top"/>
    </xf>
    <xf numFmtId="4" fontId="7" fillId="2" borderId="1" xfId="0" applyNumberFormat="1" applyFont="1" applyFill="1" applyBorder="1" applyAlignment="1">
      <alignment horizontal="right"/>
    </xf>
    <xf numFmtId="4" fontId="8" fillId="2" borderId="1" xfId="0" applyNumberFormat="1" applyFont="1" applyFill="1" applyBorder="1" applyAlignment="1">
      <alignment horizontal="right"/>
    </xf>
    <xf numFmtId="4" fontId="7" fillId="0" borderId="1" xfId="1" applyNumberFormat="1" applyFont="1" applyBorder="1" applyAlignment="1">
      <alignment horizontal="right"/>
    </xf>
    <xf numFmtId="4" fontId="8" fillId="0" borderId="1" xfId="1" applyNumberFormat="1" applyFont="1" applyBorder="1" applyAlignment="1">
      <alignment horizontal="right"/>
    </xf>
    <xf numFmtId="4" fontId="7" fillId="2" borderId="1" xfId="1" applyNumberFormat="1" applyFont="1" applyFill="1" applyBorder="1" applyAlignment="1">
      <alignment horizontal="right"/>
    </xf>
    <xf numFmtId="2" fontId="8" fillId="0" borderId="1" xfId="0" applyNumberFormat="1" applyFont="1" applyBorder="1" applyAlignment="1">
      <alignment horizontal="right" vertical="top"/>
    </xf>
    <xf numFmtId="4" fontId="2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2"/>
    <cellStyle name="Финансовый" xfId="1" builtinId="3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65"/>
  <sheetViews>
    <sheetView tabSelected="1" view="pageBreakPreview" topLeftCell="A193" zoomScale="75" zoomScaleNormal="100" zoomScaleSheetLayoutView="75" workbookViewId="0">
      <selection activeCell="C230" sqref="C230"/>
    </sheetView>
  </sheetViews>
  <sheetFormatPr defaultColWidth="9.140625" defaultRowHeight="15" x14ac:dyDescent="0.25"/>
  <cols>
    <col min="1" max="1" width="4.5703125" style="6" customWidth="1"/>
    <col min="2" max="2" width="39.42578125" style="5" customWidth="1"/>
    <col min="3" max="3" width="18.140625" style="1" customWidth="1"/>
    <col min="4" max="4" width="17.7109375" style="1" customWidth="1"/>
    <col min="5" max="5" width="17.5703125" style="4" customWidth="1"/>
    <col min="6" max="6" width="10.28515625" style="4" customWidth="1"/>
    <col min="7" max="7" width="16.28515625" style="7" customWidth="1"/>
    <col min="8" max="16384" width="9.140625" style="1"/>
  </cols>
  <sheetData>
    <row r="1" spans="1:10" ht="18.75" x14ac:dyDescent="0.3">
      <c r="A1" s="26"/>
      <c r="B1" s="25"/>
      <c r="C1" s="24"/>
      <c r="D1" s="23"/>
      <c r="E1" s="22"/>
      <c r="F1" s="22"/>
      <c r="G1" s="27"/>
    </row>
    <row r="2" spans="1:10" ht="36" customHeight="1" x14ac:dyDescent="0.25">
      <c r="A2" s="87" t="s">
        <v>96</v>
      </c>
      <c r="B2" s="87"/>
      <c r="C2" s="87"/>
      <c r="D2" s="87"/>
      <c r="E2" s="87"/>
      <c r="F2" s="87"/>
      <c r="G2" s="87"/>
    </row>
    <row r="4" spans="1:10" ht="18.75" x14ac:dyDescent="0.25">
      <c r="D4" s="2"/>
      <c r="G4" s="28"/>
    </row>
    <row r="5" spans="1:10" ht="110.1" customHeight="1" x14ac:dyDescent="0.25">
      <c r="A5" s="14" t="s">
        <v>89</v>
      </c>
      <c r="B5" s="18" t="s">
        <v>88</v>
      </c>
      <c r="C5" s="17" t="s">
        <v>97</v>
      </c>
      <c r="D5" s="21" t="s">
        <v>99</v>
      </c>
      <c r="E5" s="21" t="s">
        <v>98</v>
      </c>
      <c r="F5" s="20" t="s">
        <v>87</v>
      </c>
      <c r="G5" s="20" t="s">
        <v>86</v>
      </c>
      <c r="H5" s="13"/>
    </row>
    <row r="6" spans="1:10" ht="28.5" x14ac:dyDescent="0.25">
      <c r="A6" s="19"/>
      <c r="B6" s="18">
        <v>1</v>
      </c>
      <c r="C6" s="17"/>
      <c r="D6" s="16" t="s">
        <v>85</v>
      </c>
      <c r="E6" s="15" t="s">
        <v>84</v>
      </c>
      <c r="F6" s="15" t="s">
        <v>83</v>
      </c>
      <c r="G6" s="14" t="s">
        <v>82</v>
      </c>
      <c r="H6" s="13"/>
    </row>
    <row r="7" spans="1:10" ht="31.5" x14ac:dyDescent="0.25">
      <c r="A7" s="33" t="s">
        <v>81</v>
      </c>
      <c r="B7" s="34" t="s">
        <v>80</v>
      </c>
      <c r="C7" s="35">
        <f>C8+C12+C16+C20+C24+C28</f>
        <v>13207480</v>
      </c>
      <c r="D7" s="35">
        <f>D8+D12+D16+D20+D24+D28</f>
        <v>13182560</v>
      </c>
      <c r="E7" s="35">
        <f>E8+E12+E16+E20+E24+E28</f>
        <v>10882824.59</v>
      </c>
      <c r="F7" s="36">
        <f>E7/C7*100</f>
        <v>82.398948096078882</v>
      </c>
      <c r="G7" s="37"/>
      <c r="H7" s="13"/>
    </row>
    <row r="8" spans="1:10" ht="94.5" x14ac:dyDescent="0.25">
      <c r="A8" s="38"/>
      <c r="B8" s="39" t="s">
        <v>79</v>
      </c>
      <c r="C8" s="40">
        <f>C10+C11</f>
        <v>149300</v>
      </c>
      <c r="D8" s="41">
        <f>D10+D11</f>
        <v>136880</v>
      </c>
      <c r="E8" s="41">
        <f>E10+E11</f>
        <v>135264.20000000001</v>
      </c>
      <c r="F8" s="42">
        <f>E8/C8*100</f>
        <v>90.598928332217028</v>
      </c>
      <c r="G8" s="43" t="s">
        <v>68</v>
      </c>
      <c r="H8" s="13"/>
    </row>
    <row r="9" spans="1:10" ht="15" customHeight="1" x14ac:dyDescent="0.25">
      <c r="A9" s="38"/>
      <c r="B9" s="44" t="s">
        <v>3</v>
      </c>
      <c r="C9" s="45"/>
      <c r="D9" s="46"/>
      <c r="E9" s="47"/>
      <c r="F9" s="42"/>
      <c r="G9" s="41"/>
      <c r="H9" s="13"/>
    </row>
    <row r="10" spans="1:10" ht="15.75" customHeight="1" x14ac:dyDescent="0.25">
      <c r="A10" s="38"/>
      <c r="B10" s="44" t="s">
        <v>2</v>
      </c>
      <c r="C10" s="45">
        <v>0</v>
      </c>
      <c r="D10" s="46">
        <v>0</v>
      </c>
      <c r="E10" s="47">
        <v>0</v>
      </c>
      <c r="F10" s="42">
        <v>0</v>
      </c>
      <c r="G10" s="41"/>
      <c r="H10" s="13"/>
    </row>
    <row r="11" spans="1:10" ht="15.75" x14ac:dyDescent="0.25">
      <c r="A11" s="38"/>
      <c r="B11" s="44" t="s">
        <v>5</v>
      </c>
      <c r="C11" s="45">
        <v>149300</v>
      </c>
      <c r="D11" s="48">
        <v>136880</v>
      </c>
      <c r="E11" s="48">
        <v>135264.20000000001</v>
      </c>
      <c r="F11" s="42">
        <f>E11/C11*100</f>
        <v>90.598928332217028</v>
      </c>
      <c r="G11" s="41"/>
      <c r="H11" s="13" t="s">
        <v>75</v>
      </c>
    </row>
    <row r="12" spans="1:10" ht="94.5" x14ac:dyDescent="0.25">
      <c r="A12" s="38"/>
      <c r="B12" s="39" t="s">
        <v>78</v>
      </c>
      <c r="C12" s="45">
        <f>C14+C15</f>
        <v>3423700</v>
      </c>
      <c r="D12" s="41">
        <f>D14+D15</f>
        <v>3423700</v>
      </c>
      <c r="E12" s="41">
        <f>E14+E15</f>
        <v>2675768.56</v>
      </c>
      <c r="F12" s="42">
        <f>E12/C12*100</f>
        <v>78.154293892572369</v>
      </c>
      <c r="G12" s="43" t="s">
        <v>14</v>
      </c>
      <c r="H12" s="13" t="s">
        <v>75</v>
      </c>
      <c r="J12" s="1" t="s">
        <v>75</v>
      </c>
    </row>
    <row r="13" spans="1:10" ht="14.25" customHeight="1" x14ac:dyDescent="0.25">
      <c r="A13" s="38"/>
      <c r="B13" s="44" t="s">
        <v>3</v>
      </c>
      <c r="C13" s="45"/>
      <c r="D13" s="46"/>
      <c r="E13" s="47"/>
      <c r="F13" s="36"/>
      <c r="G13" s="41"/>
      <c r="H13" s="13"/>
    </row>
    <row r="14" spans="1:10" ht="15.75" x14ac:dyDescent="0.25">
      <c r="A14" s="38"/>
      <c r="B14" s="44" t="s">
        <v>2</v>
      </c>
      <c r="C14" s="45">
        <v>0</v>
      </c>
      <c r="D14" s="46">
        <v>0</v>
      </c>
      <c r="E14" s="47">
        <v>0</v>
      </c>
      <c r="F14" s="36">
        <v>0</v>
      </c>
      <c r="G14" s="41"/>
      <c r="H14" s="13"/>
    </row>
    <row r="15" spans="1:10" ht="15.75" x14ac:dyDescent="0.25">
      <c r="A15" s="38"/>
      <c r="B15" s="44" t="s">
        <v>1</v>
      </c>
      <c r="C15" s="45">
        <v>3423700</v>
      </c>
      <c r="D15" s="49">
        <v>3423700</v>
      </c>
      <c r="E15" s="48">
        <v>2675768.56</v>
      </c>
      <c r="F15" s="42">
        <f>E15/C15*100</f>
        <v>78.154293892572369</v>
      </c>
      <c r="G15" s="41"/>
      <c r="H15" s="13" t="s">
        <v>75</v>
      </c>
    </row>
    <row r="16" spans="1:10" ht="211.5" customHeight="1" x14ac:dyDescent="0.25">
      <c r="A16" s="38"/>
      <c r="B16" s="39" t="s">
        <v>77</v>
      </c>
      <c r="C16" s="45">
        <f>C18+C19</f>
        <v>49800</v>
      </c>
      <c r="D16" s="41">
        <f>D18+D19</f>
        <v>37300</v>
      </c>
      <c r="E16" s="41">
        <f>E18+E19</f>
        <v>24791.200000000001</v>
      </c>
      <c r="F16" s="42">
        <f>E16/C16*100</f>
        <v>49.781526104417672</v>
      </c>
      <c r="G16" s="43" t="s">
        <v>14</v>
      </c>
      <c r="H16" s="13"/>
    </row>
    <row r="17" spans="1:8" ht="15.75" x14ac:dyDescent="0.25">
      <c r="A17" s="38"/>
      <c r="B17" s="44" t="s">
        <v>3</v>
      </c>
      <c r="C17" s="45"/>
      <c r="D17" s="46"/>
      <c r="E17" s="47"/>
      <c r="F17" s="36"/>
      <c r="G17" s="41"/>
      <c r="H17" s="13"/>
    </row>
    <row r="18" spans="1:8" ht="15.75" customHeight="1" x14ac:dyDescent="0.25">
      <c r="A18" s="38"/>
      <c r="B18" s="44" t="s">
        <v>2</v>
      </c>
      <c r="C18" s="45">
        <v>0</v>
      </c>
      <c r="D18" s="46">
        <v>0</v>
      </c>
      <c r="E18" s="47">
        <v>0</v>
      </c>
      <c r="F18" s="36">
        <v>0</v>
      </c>
      <c r="G18" s="41"/>
      <c r="H18" s="13"/>
    </row>
    <row r="19" spans="1:8" s="5" customFormat="1" ht="15.75" x14ac:dyDescent="0.25">
      <c r="A19" s="50"/>
      <c r="B19" s="44" t="s">
        <v>5</v>
      </c>
      <c r="C19" s="51">
        <v>49800</v>
      </c>
      <c r="D19" s="52">
        <v>37300</v>
      </c>
      <c r="E19" s="53">
        <v>24791.200000000001</v>
      </c>
      <c r="F19" s="54">
        <f>E19/C19*100</f>
        <v>49.781526104417672</v>
      </c>
      <c r="G19" s="51"/>
      <c r="H19" s="30"/>
    </row>
    <row r="20" spans="1:8" ht="117" customHeight="1" x14ac:dyDescent="0.25">
      <c r="A20" s="38"/>
      <c r="B20" s="44" t="s">
        <v>76</v>
      </c>
      <c r="C20" s="45">
        <f>C22+C23</f>
        <v>991100</v>
      </c>
      <c r="D20" s="41">
        <f>D22+D23</f>
        <v>991100</v>
      </c>
      <c r="E20" s="41">
        <f>E22+E23</f>
        <v>991100</v>
      </c>
      <c r="F20" s="42">
        <f>E20/C20*100</f>
        <v>100</v>
      </c>
      <c r="G20" s="43" t="s">
        <v>16</v>
      </c>
      <c r="H20" s="13" t="s">
        <v>75</v>
      </c>
    </row>
    <row r="21" spans="1:8" ht="13.5" customHeight="1" x14ac:dyDescent="0.25">
      <c r="A21" s="38"/>
      <c r="B21" s="44" t="s">
        <v>3</v>
      </c>
      <c r="C21" s="45"/>
      <c r="D21" s="46"/>
      <c r="E21" s="47"/>
      <c r="F21" s="42"/>
      <c r="G21" s="41"/>
      <c r="H21" s="13"/>
    </row>
    <row r="22" spans="1:8" ht="15.75" x14ac:dyDescent="0.25">
      <c r="A22" s="38"/>
      <c r="B22" s="44" t="s">
        <v>2</v>
      </c>
      <c r="C22" s="45">
        <v>991100</v>
      </c>
      <c r="D22" s="46">
        <v>991100</v>
      </c>
      <c r="E22" s="47">
        <v>991100</v>
      </c>
      <c r="F22" s="42">
        <f>E22/C22*100</f>
        <v>100</v>
      </c>
      <c r="G22" s="41"/>
      <c r="H22" s="13"/>
    </row>
    <row r="23" spans="1:8" ht="15.75" x14ac:dyDescent="0.25">
      <c r="A23" s="38"/>
      <c r="B23" s="44" t="s">
        <v>1</v>
      </c>
      <c r="C23" s="45">
        <v>0</v>
      </c>
      <c r="D23" s="46">
        <v>0</v>
      </c>
      <c r="E23" s="47">
        <v>0</v>
      </c>
      <c r="F23" s="42">
        <v>0</v>
      </c>
      <c r="G23" s="41"/>
      <c r="H23" s="13"/>
    </row>
    <row r="24" spans="1:8" ht="78.75" x14ac:dyDescent="0.25">
      <c r="A24" s="38"/>
      <c r="B24" s="39" t="s">
        <v>74</v>
      </c>
      <c r="C24" s="45">
        <f>C26+C27</f>
        <v>8398700</v>
      </c>
      <c r="D24" s="41">
        <f>D26+D27</f>
        <v>8398700</v>
      </c>
      <c r="E24" s="41">
        <f>E26+E27</f>
        <v>6861020.6299999999</v>
      </c>
      <c r="F24" s="42">
        <f>E24/C24*100</f>
        <v>81.691459749723165</v>
      </c>
      <c r="G24" s="43" t="s">
        <v>14</v>
      </c>
      <c r="H24" s="13"/>
    </row>
    <row r="25" spans="1:8" ht="15.75" x14ac:dyDescent="0.25">
      <c r="A25" s="38"/>
      <c r="B25" s="44" t="s">
        <v>3</v>
      </c>
      <c r="C25" s="45"/>
      <c r="D25" s="46"/>
      <c r="E25" s="47"/>
      <c r="F25" s="36"/>
      <c r="G25" s="41"/>
      <c r="H25" s="13"/>
    </row>
    <row r="26" spans="1:8" ht="15.75" x14ac:dyDescent="0.25">
      <c r="A26" s="38"/>
      <c r="B26" s="44" t="s">
        <v>2</v>
      </c>
      <c r="C26" s="45">
        <v>0</v>
      </c>
      <c r="D26" s="46">
        <v>0</v>
      </c>
      <c r="E26" s="47">
        <v>0</v>
      </c>
      <c r="F26" s="42">
        <v>0</v>
      </c>
      <c r="G26" s="41"/>
      <c r="H26" s="13"/>
    </row>
    <row r="27" spans="1:8" ht="15.75" x14ac:dyDescent="0.25">
      <c r="A27" s="38"/>
      <c r="B27" s="44" t="s">
        <v>5</v>
      </c>
      <c r="C27" s="45">
        <v>8398700</v>
      </c>
      <c r="D27" s="46">
        <v>8398700</v>
      </c>
      <c r="E27" s="48">
        <v>6861020.6299999999</v>
      </c>
      <c r="F27" s="42">
        <f>E27/C27*100</f>
        <v>81.691459749723165</v>
      </c>
      <c r="G27" s="41"/>
      <c r="H27" s="13"/>
    </row>
    <row r="28" spans="1:8" ht="80.25" customHeight="1" x14ac:dyDescent="0.25">
      <c r="A28" s="38"/>
      <c r="B28" s="44" t="s">
        <v>73</v>
      </c>
      <c r="C28" s="45">
        <f>C30+C31</f>
        <v>194880</v>
      </c>
      <c r="D28" s="41">
        <f>D30+D31</f>
        <v>194880</v>
      </c>
      <c r="E28" s="41">
        <f>E30+E31</f>
        <v>194880</v>
      </c>
      <c r="F28" s="42">
        <f>E28/C28*100</f>
        <v>100</v>
      </c>
      <c r="G28" s="55" t="s">
        <v>72</v>
      </c>
      <c r="H28" s="13"/>
    </row>
    <row r="29" spans="1:8" ht="15.75" x14ac:dyDescent="0.25">
      <c r="A29" s="38"/>
      <c r="B29" s="44" t="s">
        <v>3</v>
      </c>
      <c r="C29" s="45"/>
      <c r="D29" s="46"/>
      <c r="E29" s="47"/>
      <c r="F29" s="42"/>
      <c r="G29" s="41"/>
      <c r="H29" s="13"/>
    </row>
    <row r="30" spans="1:8" ht="15.75" x14ac:dyDescent="0.25">
      <c r="A30" s="38"/>
      <c r="B30" s="44" t="s">
        <v>2</v>
      </c>
      <c r="C30" s="45">
        <v>194880</v>
      </c>
      <c r="D30" s="46">
        <v>194880</v>
      </c>
      <c r="E30" s="48">
        <v>194880</v>
      </c>
      <c r="F30" s="42">
        <f>E30/C30*100</f>
        <v>100</v>
      </c>
      <c r="G30" s="41"/>
      <c r="H30" s="13"/>
    </row>
    <row r="31" spans="1:8" ht="15.75" x14ac:dyDescent="0.25">
      <c r="A31" s="38"/>
      <c r="B31" s="44" t="s">
        <v>5</v>
      </c>
      <c r="C31" s="45">
        <v>0</v>
      </c>
      <c r="D31" s="46">
        <v>0</v>
      </c>
      <c r="E31" s="47">
        <v>0</v>
      </c>
      <c r="F31" s="42">
        <v>0</v>
      </c>
      <c r="G31" s="41"/>
      <c r="H31" s="13"/>
    </row>
    <row r="32" spans="1:8" ht="63" x14ac:dyDescent="0.25">
      <c r="A32" s="33" t="s">
        <v>71</v>
      </c>
      <c r="B32" s="34" t="s">
        <v>70</v>
      </c>
      <c r="C32" s="35">
        <f>C33</f>
        <v>11125500</v>
      </c>
      <c r="D32" s="37">
        <f>D34+D35</f>
        <v>9396558.7799999993</v>
      </c>
      <c r="E32" s="37">
        <f>E34+E35</f>
        <v>9396558.7799999993</v>
      </c>
      <c r="F32" s="36">
        <f>E32/C32*100</f>
        <v>84.459653768369961</v>
      </c>
      <c r="G32" s="41"/>
      <c r="H32" s="13"/>
    </row>
    <row r="33" spans="1:8" ht="80.25" customHeight="1" x14ac:dyDescent="0.25">
      <c r="A33" s="38"/>
      <c r="B33" s="39" t="s">
        <v>69</v>
      </c>
      <c r="C33" s="45">
        <f>C35+C36</f>
        <v>11125500</v>
      </c>
      <c r="D33" s="41">
        <f>D35+D36</f>
        <v>9396558.7799999993</v>
      </c>
      <c r="E33" s="41">
        <f>E35+E36</f>
        <v>9396558.7799999993</v>
      </c>
      <c r="F33" s="42">
        <f>E33/C33*100</f>
        <v>84.459653768369961</v>
      </c>
      <c r="G33" s="43" t="s">
        <v>68</v>
      </c>
      <c r="H33" s="13"/>
    </row>
    <row r="34" spans="1:8" ht="15.75" x14ac:dyDescent="0.25">
      <c r="A34" s="38"/>
      <c r="B34" s="44" t="s">
        <v>3</v>
      </c>
      <c r="C34" s="45"/>
      <c r="D34" s="41"/>
      <c r="E34" s="41"/>
      <c r="F34" s="36"/>
      <c r="G34" s="43"/>
      <c r="H34" s="13"/>
    </row>
    <row r="35" spans="1:8" ht="15.75" x14ac:dyDescent="0.25">
      <c r="A35" s="56"/>
      <c r="B35" s="44" t="s">
        <v>2</v>
      </c>
      <c r="C35" s="45">
        <v>11125500</v>
      </c>
      <c r="D35" s="46">
        <v>9396558.7799999993</v>
      </c>
      <c r="E35" s="48">
        <v>9396558.7799999993</v>
      </c>
      <c r="F35" s="42">
        <f>E35/C35*100</f>
        <v>84.459653768369961</v>
      </c>
      <c r="G35" s="41"/>
      <c r="H35" s="13"/>
    </row>
    <row r="36" spans="1:8" ht="15.75" x14ac:dyDescent="0.25">
      <c r="A36" s="38"/>
      <c r="B36" s="44" t="s">
        <v>1</v>
      </c>
      <c r="C36" s="45">
        <v>0</v>
      </c>
      <c r="D36" s="46">
        <v>0</v>
      </c>
      <c r="E36" s="47">
        <v>0</v>
      </c>
      <c r="F36" s="42">
        <v>0</v>
      </c>
      <c r="G36" s="41"/>
      <c r="H36" s="13"/>
    </row>
    <row r="37" spans="1:8" ht="15.75" x14ac:dyDescent="0.25">
      <c r="A37" s="33" t="s">
        <v>67</v>
      </c>
      <c r="B37" s="34" t="s">
        <v>66</v>
      </c>
      <c r="C37" s="35">
        <f>C38+C54+C58+C62+C66+C70+C74+C78+C82</f>
        <v>1383266285</v>
      </c>
      <c r="D37" s="35">
        <f>D38+D54+D58+D62+D66+D70+D74+D78+D82</f>
        <v>1040668661.11</v>
      </c>
      <c r="E37" s="35">
        <f>E38+E54+E58+E62+E66+E70+E74+E78+E82</f>
        <v>834306385.24999988</v>
      </c>
      <c r="F37" s="36">
        <f>E37/C37*100</f>
        <v>60.314228308542916</v>
      </c>
      <c r="G37" s="41"/>
      <c r="H37" s="13"/>
    </row>
    <row r="38" spans="1:8" ht="78.75" x14ac:dyDescent="0.25">
      <c r="A38" s="33"/>
      <c r="B38" s="57" t="s">
        <v>65</v>
      </c>
      <c r="C38" s="40">
        <f>C42+C46+C50</f>
        <v>766020354</v>
      </c>
      <c r="D38" s="40">
        <f>D42+D46+D50</f>
        <v>620153844</v>
      </c>
      <c r="E38" s="40">
        <f>E42+E46+E50</f>
        <v>548453101.02999997</v>
      </c>
      <c r="F38" s="42">
        <f>E38/C38*100</f>
        <v>71.597719064002831</v>
      </c>
      <c r="G38" s="43" t="s">
        <v>60</v>
      </c>
      <c r="H38" s="13"/>
    </row>
    <row r="39" spans="1:8" ht="15.75" x14ac:dyDescent="0.25">
      <c r="A39" s="33"/>
      <c r="B39" s="44" t="s">
        <v>18</v>
      </c>
      <c r="C39" s="40">
        <f>C44+C48</f>
        <v>610620000</v>
      </c>
      <c r="D39" s="40">
        <f>D44+D48</f>
        <v>610620000</v>
      </c>
      <c r="E39" s="40">
        <f>E44+E48</f>
        <v>538919257.05999994</v>
      </c>
      <c r="F39" s="42">
        <f>E39/C39*100</f>
        <v>88.257714627755391</v>
      </c>
      <c r="G39" s="43"/>
      <c r="H39" s="13"/>
    </row>
    <row r="40" spans="1:8" ht="15.75" x14ac:dyDescent="0.25">
      <c r="A40" s="33"/>
      <c r="B40" s="44" t="s">
        <v>5</v>
      </c>
      <c r="C40" s="40">
        <f>C45+C49+C53</f>
        <v>155400354</v>
      </c>
      <c r="D40" s="40">
        <f>D45+D49+D53</f>
        <v>9533844</v>
      </c>
      <c r="E40" s="40">
        <f>E45+E49+E53</f>
        <v>9533843.9700000007</v>
      </c>
      <c r="F40" s="42">
        <f>E40/C40*100</f>
        <v>6.135020754199827</v>
      </c>
      <c r="G40" s="43"/>
      <c r="H40" s="13"/>
    </row>
    <row r="41" spans="1:8" ht="15.75" x14ac:dyDescent="0.25">
      <c r="A41" s="33"/>
      <c r="B41" s="44" t="s">
        <v>64</v>
      </c>
      <c r="C41" s="45"/>
      <c r="D41" s="41"/>
      <c r="E41" s="41"/>
      <c r="F41" s="42"/>
      <c r="G41" s="43"/>
      <c r="H41" s="13"/>
    </row>
    <row r="42" spans="1:8" ht="78.75" x14ac:dyDescent="0.25">
      <c r="A42" s="33"/>
      <c r="B42" s="58" t="s">
        <v>63</v>
      </c>
      <c r="C42" s="45">
        <f>C44+C45</f>
        <v>463304299</v>
      </c>
      <c r="D42" s="45">
        <f>D44+D45</f>
        <v>377924991</v>
      </c>
      <c r="E42" s="45">
        <f>E44+E45</f>
        <v>306224248.06</v>
      </c>
      <c r="F42" s="42">
        <f>E42/C42*100</f>
        <v>66.095706152728795</v>
      </c>
      <c r="G42" s="43" t="s">
        <v>60</v>
      </c>
      <c r="H42" s="13"/>
    </row>
    <row r="43" spans="1:8" ht="15.75" x14ac:dyDescent="0.25">
      <c r="A43" s="33"/>
      <c r="B43" s="44" t="s">
        <v>3</v>
      </c>
      <c r="C43" s="45"/>
      <c r="D43" s="45"/>
      <c r="E43" s="45"/>
      <c r="F43" s="42"/>
      <c r="G43" s="43"/>
      <c r="H43" s="13"/>
    </row>
    <row r="44" spans="1:8" ht="13.5" customHeight="1" x14ac:dyDescent="0.25">
      <c r="A44" s="33"/>
      <c r="B44" s="44" t="s">
        <v>18</v>
      </c>
      <c r="C44" s="45">
        <v>377924991</v>
      </c>
      <c r="D44" s="46">
        <v>377924991</v>
      </c>
      <c r="E44" s="48">
        <v>306224248.06</v>
      </c>
      <c r="F44" s="42">
        <f>E44/C44*100</f>
        <v>81.027784706621858</v>
      </c>
      <c r="G44" s="41"/>
      <c r="H44" s="13"/>
    </row>
    <row r="45" spans="1:8" s="5" customFormat="1" ht="15.75" x14ac:dyDescent="0.25">
      <c r="A45" s="59"/>
      <c r="B45" s="44" t="s">
        <v>5</v>
      </c>
      <c r="C45" s="51">
        <v>85379308</v>
      </c>
      <c r="D45" s="52">
        <v>0</v>
      </c>
      <c r="E45" s="53">
        <v>0</v>
      </c>
      <c r="F45" s="54">
        <f>E45/C45*100</f>
        <v>0</v>
      </c>
      <c r="G45" s="51"/>
      <c r="H45" s="30"/>
    </row>
    <row r="46" spans="1:8" ht="78.75" x14ac:dyDescent="0.25">
      <c r="A46" s="33"/>
      <c r="B46" s="58" t="s">
        <v>62</v>
      </c>
      <c r="C46" s="45">
        <f>C48+C49</f>
        <v>276959551</v>
      </c>
      <c r="D46" s="45">
        <f>D48+D49</f>
        <v>242228853</v>
      </c>
      <c r="E46" s="45">
        <f>E48+E49</f>
        <v>242228852.97</v>
      </c>
      <c r="F46" s="42">
        <f>E46/C46*100</f>
        <v>87.460010711094768</v>
      </c>
      <c r="G46" s="43" t="s">
        <v>60</v>
      </c>
      <c r="H46" s="13"/>
    </row>
    <row r="47" spans="1:8" ht="15.75" x14ac:dyDescent="0.25">
      <c r="A47" s="33"/>
      <c r="B47" s="44" t="s">
        <v>3</v>
      </c>
      <c r="C47" s="45"/>
      <c r="D47" s="45"/>
      <c r="E47" s="45"/>
      <c r="F47" s="42"/>
      <c r="G47" s="43"/>
      <c r="H47" s="13"/>
    </row>
    <row r="48" spans="1:8" ht="15.75" x14ac:dyDescent="0.25">
      <c r="A48" s="33"/>
      <c r="B48" s="44" t="s">
        <v>18</v>
      </c>
      <c r="C48" s="45">
        <v>232695009</v>
      </c>
      <c r="D48" s="46">
        <v>232695009</v>
      </c>
      <c r="E48" s="48">
        <v>232695009</v>
      </c>
      <c r="F48" s="42">
        <f>E48/C48*100</f>
        <v>100</v>
      </c>
      <c r="G48" s="41"/>
      <c r="H48" s="13"/>
    </row>
    <row r="49" spans="1:8" s="5" customFormat="1" ht="15.75" x14ac:dyDescent="0.25">
      <c r="A49" s="59"/>
      <c r="B49" s="44" t="s">
        <v>5</v>
      </c>
      <c r="C49" s="51">
        <v>44264542</v>
      </c>
      <c r="D49" s="52">
        <v>9533844</v>
      </c>
      <c r="E49" s="53">
        <v>9533843.9700000007</v>
      </c>
      <c r="F49" s="54">
        <f>E49/C49*100</f>
        <v>21.538331900056711</v>
      </c>
      <c r="G49" s="51"/>
      <c r="H49" s="30"/>
    </row>
    <row r="50" spans="1:8" ht="94.5" x14ac:dyDescent="0.25">
      <c r="A50" s="33"/>
      <c r="B50" s="58" t="s">
        <v>61</v>
      </c>
      <c r="C50" s="45">
        <f>C52+C53</f>
        <v>25756504</v>
      </c>
      <c r="D50" s="45">
        <f>D52+D53</f>
        <v>0</v>
      </c>
      <c r="E50" s="45">
        <f>E52+E53</f>
        <v>0</v>
      </c>
      <c r="F50" s="42">
        <f>E50/C50*100</f>
        <v>0</v>
      </c>
      <c r="G50" s="43" t="s">
        <v>60</v>
      </c>
      <c r="H50" s="13"/>
    </row>
    <row r="51" spans="1:8" ht="15.75" x14ac:dyDescent="0.25">
      <c r="A51" s="33"/>
      <c r="B51" s="44" t="s">
        <v>3</v>
      </c>
      <c r="C51" s="45"/>
      <c r="D51" s="46"/>
      <c r="E51" s="48"/>
      <c r="F51" s="42"/>
      <c r="G51" s="41"/>
      <c r="H51" s="13"/>
    </row>
    <row r="52" spans="1:8" ht="15.75" x14ac:dyDescent="0.25">
      <c r="A52" s="33"/>
      <c r="B52" s="44" t="s">
        <v>18</v>
      </c>
      <c r="C52" s="45">
        <v>0</v>
      </c>
      <c r="D52" s="46">
        <v>0</v>
      </c>
      <c r="E52" s="48">
        <v>0</v>
      </c>
      <c r="F52" s="42">
        <v>0</v>
      </c>
      <c r="G52" s="41"/>
      <c r="H52" s="13"/>
    </row>
    <row r="53" spans="1:8" ht="15.75" x14ac:dyDescent="0.25">
      <c r="A53" s="33"/>
      <c r="B53" s="44" t="s">
        <v>5</v>
      </c>
      <c r="C53" s="45">
        <v>25756504</v>
      </c>
      <c r="D53" s="46">
        <v>0</v>
      </c>
      <c r="E53" s="48">
        <v>0</v>
      </c>
      <c r="F53" s="42">
        <f>E53/C53*100</f>
        <v>0</v>
      </c>
      <c r="G53" s="41"/>
      <c r="H53" s="13"/>
    </row>
    <row r="54" spans="1:8" ht="94.5" x14ac:dyDescent="0.25">
      <c r="A54" s="33"/>
      <c r="B54" s="58" t="s">
        <v>59</v>
      </c>
      <c r="C54" s="40">
        <f>C56+C57</f>
        <v>71352778</v>
      </c>
      <c r="D54" s="40">
        <f>D56+D57</f>
        <v>43013500</v>
      </c>
      <c r="E54" s="40">
        <f>E56+E57</f>
        <v>43013500</v>
      </c>
      <c r="F54" s="42">
        <f>E54/C54*100</f>
        <v>60.282866632046193</v>
      </c>
      <c r="G54" s="55" t="s">
        <v>20</v>
      </c>
      <c r="H54" s="13"/>
    </row>
    <row r="55" spans="1:8" ht="15.75" x14ac:dyDescent="0.25">
      <c r="A55" s="33"/>
      <c r="B55" s="44" t="s">
        <v>3</v>
      </c>
      <c r="C55" s="45"/>
      <c r="D55" s="46"/>
      <c r="E55" s="47"/>
      <c r="F55" s="42"/>
      <c r="G55" s="41"/>
      <c r="H55" s="13"/>
    </row>
    <row r="56" spans="1:8" ht="15.75" x14ac:dyDescent="0.25">
      <c r="A56" s="33"/>
      <c r="B56" s="44" t="s">
        <v>18</v>
      </c>
      <c r="C56" s="45">
        <v>0</v>
      </c>
      <c r="D56" s="46">
        <v>0</v>
      </c>
      <c r="E56" s="47">
        <v>0</v>
      </c>
      <c r="F56" s="42"/>
      <c r="G56" s="41"/>
      <c r="H56" s="13"/>
    </row>
    <row r="57" spans="1:8" ht="15.75" x14ac:dyDescent="0.25">
      <c r="A57" s="33"/>
      <c r="B57" s="44" t="s">
        <v>5</v>
      </c>
      <c r="C57" s="45">
        <v>71352778</v>
      </c>
      <c r="D57" s="46">
        <v>43013500</v>
      </c>
      <c r="E57" s="47">
        <v>43013500</v>
      </c>
      <c r="F57" s="42">
        <f>E57/C57*100</f>
        <v>60.282866632046193</v>
      </c>
      <c r="G57" s="41"/>
      <c r="H57" s="13"/>
    </row>
    <row r="58" spans="1:8" ht="110.25" x14ac:dyDescent="0.25">
      <c r="A58" s="33"/>
      <c r="B58" s="58" t="s">
        <v>58</v>
      </c>
      <c r="C58" s="40">
        <f>C60+C61</f>
        <v>37722500</v>
      </c>
      <c r="D58" s="40">
        <f>D60+D61</f>
        <v>15946066</v>
      </c>
      <c r="E58" s="40">
        <f>E60+E61</f>
        <v>15946066</v>
      </c>
      <c r="F58" s="42">
        <f>E58/C58*100</f>
        <v>42.272028630127906</v>
      </c>
      <c r="G58" s="55" t="s">
        <v>20</v>
      </c>
      <c r="H58" s="13"/>
    </row>
    <row r="59" spans="1:8" ht="15.75" x14ac:dyDescent="0.25">
      <c r="A59" s="33"/>
      <c r="B59" s="44" t="s">
        <v>3</v>
      </c>
      <c r="C59" s="45"/>
      <c r="D59" s="46"/>
      <c r="E59" s="47"/>
      <c r="F59" s="42"/>
      <c r="G59" s="41"/>
      <c r="H59" s="13"/>
    </row>
    <row r="60" spans="1:8" ht="15.75" x14ac:dyDescent="0.25">
      <c r="A60" s="33"/>
      <c r="B60" s="44" t="s">
        <v>18</v>
      </c>
      <c r="C60" s="45">
        <v>0</v>
      </c>
      <c r="D60" s="46">
        <v>0</v>
      </c>
      <c r="E60" s="47">
        <v>0</v>
      </c>
      <c r="F60" s="42">
        <v>0</v>
      </c>
      <c r="G60" s="41"/>
      <c r="H60" s="13"/>
    </row>
    <row r="61" spans="1:8" ht="15.75" x14ac:dyDescent="0.25">
      <c r="A61" s="33"/>
      <c r="B61" s="44" t="s">
        <v>5</v>
      </c>
      <c r="C61" s="45">
        <v>37722500</v>
      </c>
      <c r="D61" s="46">
        <v>15946066</v>
      </c>
      <c r="E61" s="47">
        <v>15946066</v>
      </c>
      <c r="F61" s="42">
        <f>E61/C61*100</f>
        <v>42.272028630127906</v>
      </c>
      <c r="G61" s="41"/>
      <c r="H61" s="13"/>
    </row>
    <row r="62" spans="1:8" ht="66" customHeight="1" x14ac:dyDescent="0.25">
      <c r="A62" s="33"/>
      <c r="B62" s="58" t="s">
        <v>57</v>
      </c>
      <c r="C62" s="40">
        <f>C64+C65</f>
        <v>86970560</v>
      </c>
      <c r="D62" s="40">
        <f>D64+D65</f>
        <v>80209300</v>
      </c>
      <c r="E62" s="40">
        <f>E64+E65</f>
        <v>44920547.130000003</v>
      </c>
      <c r="F62" s="42">
        <f>E62/C62*100</f>
        <v>51.650290776557043</v>
      </c>
      <c r="G62" s="55" t="s">
        <v>6</v>
      </c>
      <c r="H62" s="13"/>
    </row>
    <row r="63" spans="1:8" ht="15.75" x14ac:dyDescent="0.25">
      <c r="A63" s="33"/>
      <c r="B63" s="44" t="s">
        <v>3</v>
      </c>
      <c r="C63" s="45"/>
      <c r="D63" s="46"/>
      <c r="E63" s="47"/>
      <c r="F63" s="42"/>
      <c r="G63" s="41"/>
      <c r="H63" s="13"/>
    </row>
    <row r="64" spans="1:8" s="5" customFormat="1" ht="15.75" x14ac:dyDescent="0.25">
      <c r="A64" s="59"/>
      <c r="B64" s="44" t="s">
        <v>18</v>
      </c>
      <c r="C64" s="51">
        <v>80209300</v>
      </c>
      <c r="D64" s="52">
        <v>80209300</v>
      </c>
      <c r="E64" s="53">
        <v>44920547.130000003</v>
      </c>
      <c r="F64" s="54">
        <f>E64/C64*100</f>
        <v>56.004163020996323</v>
      </c>
      <c r="G64" s="51"/>
      <c r="H64" s="30"/>
    </row>
    <row r="65" spans="1:8" ht="15.75" x14ac:dyDescent="0.25">
      <c r="A65" s="33"/>
      <c r="B65" s="44" t="s">
        <v>5</v>
      </c>
      <c r="C65" s="45">
        <v>6761260</v>
      </c>
      <c r="D65" s="46">
        <v>0</v>
      </c>
      <c r="E65" s="47">
        <v>0</v>
      </c>
      <c r="F65" s="42">
        <v>0</v>
      </c>
      <c r="G65" s="41"/>
      <c r="H65" s="13"/>
    </row>
    <row r="66" spans="1:8" ht="110.25" x14ac:dyDescent="0.25">
      <c r="A66" s="33"/>
      <c r="B66" s="60" t="s">
        <v>56</v>
      </c>
      <c r="C66" s="45">
        <f>C68+C69</f>
        <v>127000</v>
      </c>
      <c r="D66" s="45">
        <f>D68+D69</f>
        <v>75572.7</v>
      </c>
      <c r="E66" s="45">
        <f>E68+E69</f>
        <v>60250.400000000001</v>
      </c>
      <c r="F66" s="42">
        <f>E66/C66*100</f>
        <v>47.441259842519685</v>
      </c>
      <c r="G66" s="43" t="s">
        <v>20</v>
      </c>
      <c r="H66" s="13"/>
    </row>
    <row r="67" spans="1:8" ht="15.75" x14ac:dyDescent="0.25">
      <c r="A67" s="33"/>
      <c r="B67" s="44" t="s">
        <v>3</v>
      </c>
      <c r="C67" s="45"/>
      <c r="D67" s="46"/>
      <c r="E67" s="47"/>
      <c r="F67" s="42"/>
      <c r="G67" s="41"/>
      <c r="H67" s="13"/>
    </row>
    <row r="68" spans="1:8" ht="15.75" x14ac:dyDescent="0.25">
      <c r="A68" s="33"/>
      <c r="B68" s="44" t="s">
        <v>2</v>
      </c>
      <c r="C68" s="45">
        <v>0</v>
      </c>
      <c r="D68" s="41">
        <v>0</v>
      </c>
      <c r="E68" s="41">
        <v>0</v>
      </c>
      <c r="F68" s="42">
        <v>0</v>
      </c>
      <c r="G68" s="43"/>
      <c r="H68" s="13"/>
    </row>
    <row r="69" spans="1:8" ht="15.75" x14ac:dyDescent="0.25">
      <c r="A69" s="33"/>
      <c r="B69" s="44" t="s">
        <v>5</v>
      </c>
      <c r="C69" s="45">
        <v>127000</v>
      </c>
      <c r="D69" s="46">
        <v>75572.7</v>
      </c>
      <c r="E69" s="47">
        <v>60250.400000000001</v>
      </c>
      <c r="F69" s="42">
        <f>E69/C69*100</f>
        <v>47.441259842519685</v>
      </c>
      <c r="G69" s="41"/>
      <c r="H69" s="13"/>
    </row>
    <row r="70" spans="1:8" ht="63" x14ac:dyDescent="0.25">
      <c r="A70" s="38"/>
      <c r="B70" s="58" t="s">
        <v>55</v>
      </c>
      <c r="C70" s="45">
        <f>C72+C73</f>
        <v>191226000</v>
      </c>
      <c r="D70" s="45">
        <f>D72+D73</f>
        <v>80343107.409999996</v>
      </c>
      <c r="E70" s="45">
        <f>E72+E73</f>
        <v>80343107.409999996</v>
      </c>
      <c r="F70" s="42">
        <f>E70/C70*100</f>
        <v>42.014740364803949</v>
      </c>
      <c r="G70" s="43" t="s">
        <v>6</v>
      </c>
      <c r="H70" s="13"/>
    </row>
    <row r="71" spans="1:8" ht="15.75" x14ac:dyDescent="0.25">
      <c r="A71" s="38"/>
      <c r="B71" s="44" t="s">
        <v>3</v>
      </c>
      <c r="C71" s="45"/>
      <c r="D71" s="46"/>
      <c r="E71" s="47"/>
      <c r="F71" s="36"/>
      <c r="G71" s="41"/>
      <c r="H71" s="13"/>
    </row>
    <row r="72" spans="1:8" s="5" customFormat="1" ht="15.75" x14ac:dyDescent="0.25">
      <c r="A72" s="50"/>
      <c r="B72" s="44" t="s">
        <v>2</v>
      </c>
      <c r="C72" s="51">
        <v>181226000</v>
      </c>
      <c r="D72" s="51">
        <v>70343107.409999996</v>
      </c>
      <c r="E72" s="51">
        <v>70343107.409999996</v>
      </c>
      <c r="F72" s="54">
        <f>E72/C72*100</f>
        <v>38.815129953759389</v>
      </c>
      <c r="G72" s="61"/>
      <c r="H72" s="30"/>
    </row>
    <row r="73" spans="1:8" ht="15.75" x14ac:dyDescent="0.25">
      <c r="A73" s="38"/>
      <c r="B73" s="44" t="s">
        <v>5</v>
      </c>
      <c r="C73" s="45">
        <v>10000000</v>
      </c>
      <c r="D73" s="46">
        <v>10000000</v>
      </c>
      <c r="E73" s="47">
        <v>10000000</v>
      </c>
      <c r="F73" s="42">
        <f>E73/C73*100</f>
        <v>100</v>
      </c>
      <c r="G73" s="41"/>
      <c r="H73" s="13"/>
    </row>
    <row r="74" spans="1:8" ht="94.5" x14ac:dyDescent="0.25">
      <c r="A74" s="38"/>
      <c r="B74" s="58" t="s">
        <v>54</v>
      </c>
      <c r="C74" s="45">
        <f>C76+C77</f>
        <v>19460040</v>
      </c>
      <c r="D74" s="45">
        <f>D76+D77</f>
        <v>17151910</v>
      </c>
      <c r="E74" s="45">
        <f>E76+E77</f>
        <v>0</v>
      </c>
      <c r="F74" s="42">
        <f>E74/C74*100</f>
        <v>0</v>
      </c>
      <c r="G74" s="55" t="s">
        <v>20</v>
      </c>
      <c r="H74" s="13"/>
    </row>
    <row r="75" spans="1:8" ht="15.75" x14ac:dyDescent="0.25">
      <c r="A75" s="38"/>
      <c r="B75" s="44" t="s">
        <v>3</v>
      </c>
      <c r="C75" s="45"/>
      <c r="D75" s="46"/>
      <c r="E75" s="47"/>
      <c r="F75" s="42"/>
      <c r="G75" s="41"/>
      <c r="H75" s="13"/>
    </row>
    <row r="76" spans="1:8" ht="15.75" x14ac:dyDescent="0.25">
      <c r="A76" s="38"/>
      <c r="B76" s="44" t="s">
        <v>2</v>
      </c>
      <c r="C76" s="45">
        <v>17151910</v>
      </c>
      <c r="D76" s="46">
        <v>17151910</v>
      </c>
      <c r="E76" s="47">
        <v>0</v>
      </c>
      <c r="F76" s="42">
        <f>E76/C76*100</f>
        <v>0</v>
      </c>
      <c r="G76" s="41"/>
      <c r="H76" s="13"/>
    </row>
    <row r="77" spans="1:8" ht="15.75" x14ac:dyDescent="0.25">
      <c r="A77" s="38"/>
      <c r="B77" s="44" t="s">
        <v>5</v>
      </c>
      <c r="C77" s="45">
        <v>2308130</v>
      </c>
      <c r="D77" s="46">
        <v>0</v>
      </c>
      <c r="E77" s="47">
        <v>0</v>
      </c>
      <c r="F77" s="42">
        <f>E77/C77*100</f>
        <v>0</v>
      </c>
      <c r="G77" s="41"/>
      <c r="H77" s="13"/>
    </row>
    <row r="78" spans="1:8" ht="98.25" customHeight="1" x14ac:dyDescent="0.25">
      <c r="A78" s="38"/>
      <c r="B78" s="58" t="s">
        <v>53</v>
      </c>
      <c r="C78" s="45">
        <f>C80+C81</f>
        <v>119284450</v>
      </c>
      <c r="D78" s="45">
        <f>D80+D81</f>
        <v>119284450</v>
      </c>
      <c r="E78" s="45">
        <f>E80+E81</f>
        <v>72474469.609999999</v>
      </c>
      <c r="F78" s="42">
        <f>E78/C78*100</f>
        <v>60.757684350307187</v>
      </c>
      <c r="G78" s="55" t="s">
        <v>20</v>
      </c>
      <c r="H78" s="13"/>
    </row>
    <row r="79" spans="1:8" ht="15.75" x14ac:dyDescent="0.25">
      <c r="A79" s="38"/>
      <c r="B79" s="44" t="s">
        <v>3</v>
      </c>
      <c r="C79" s="45"/>
      <c r="D79" s="46"/>
      <c r="E79" s="47"/>
      <c r="F79" s="42"/>
      <c r="G79" s="41"/>
      <c r="H79" s="13"/>
    </row>
    <row r="80" spans="1:8" ht="15.75" x14ac:dyDescent="0.25">
      <c r="A80" s="38"/>
      <c r="B80" s="44" t="s">
        <v>2</v>
      </c>
      <c r="C80" s="45">
        <v>119284450</v>
      </c>
      <c r="D80" s="46">
        <v>119284450</v>
      </c>
      <c r="E80" s="48">
        <v>72474469.609999999</v>
      </c>
      <c r="F80" s="42">
        <f>E80/C80*100</f>
        <v>60.757684350307187</v>
      </c>
      <c r="G80" s="41"/>
      <c r="H80" s="13"/>
    </row>
    <row r="81" spans="1:8" ht="15.75" x14ac:dyDescent="0.25">
      <c r="A81" s="38"/>
      <c r="B81" s="44" t="s">
        <v>5</v>
      </c>
      <c r="C81" s="45"/>
      <c r="D81" s="46"/>
      <c r="E81" s="47"/>
      <c r="F81" s="42"/>
      <c r="G81" s="41"/>
      <c r="H81" s="13"/>
    </row>
    <row r="82" spans="1:8" ht="78.75" x14ac:dyDescent="0.25">
      <c r="A82" s="38"/>
      <c r="B82" s="58" t="s">
        <v>52</v>
      </c>
      <c r="C82" s="45">
        <f>C84+C85</f>
        <v>91102603</v>
      </c>
      <c r="D82" s="45">
        <f>D84+D85</f>
        <v>64490911</v>
      </c>
      <c r="E82" s="45">
        <f>E84+E85</f>
        <v>29095343.670000002</v>
      </c>
      <c r="F82" s="42">
        <f>E82/C82*100</f>
        <v>31.936896106031131</v>
      </c>
      <c r="G82" s="55" t="s">
        <v>20</v>
      </c>
      <c r="H82" s="13"/>
    </row>
    <row r="83" spans="1:8" ht="15.75" x14ac:dyDescent="0.25">
      <c r="A83" s="38"/>
      <c r="B83" s="44" t="s">
        <v>3</v>
      </c>
      <c r="C83" s="45"/>
      <c r="D83" s="46"/>
      <c r="E83" s="47"/>
      <c r="F83" s="42"/>
      <c r="G83" s="41"/>
      <c r="H83" s="13"/>
    </row>
    <row r="84" spans="1:8" s="5" customFormat="1" ht="15.75" x14ac:dyDescent="0.25">
      <c r="A84" s="50"/>
      <c r="B84" s="44" t="s">
        <v>2</v>
      </c>
      <c r="C84" s="51">
        <v>63563640</v>
      </c>
      <c r="D84" s="52">
        <v>63563640</v>
      </c>
      <c r="E84" s="53">
        <v>28168072.670000002</v>
      </c>
      <c r="F84" s="54">
        <f>E84/C84*100</f>
        <v>44.314757100128318</v>
      </c>
      <c r="G84" s="51"/>
      <c r="H84" s="30"/>
    </row>
    <row r="85" spans="1:8" s="5" customFormat="1" ht="15.75" x14ac:dyDescent="0.25">
      <c r="A85" s="50"/>
      <c r="B85" s="44" t="s">
        <v>5</v>
      </c>
      <c r="C85" s="51">
        <v>27538963</v>
      </c>
      <c r="D85" s="52">
        <v>927271</v>
      </c>
      <c r="E85" s="53">
        <v>927271</v>
      </c>
      <c r="F85" s="54">
        <f>E85/C85*100</f>
        <v>3.3671238818978044</v>
      </c>
      <c r="G85" s="51"/>
      <c r="H85" s="30"/>
    </row>
    <row r="86" spans="1:8" ht="31.5" x14ac:dyDescent="0.25">
      <c r="A86" s="33" t="s">
        <v>51</v>
      </c>
      <c r="B86" s="34" t="s">
        <v>50</v>
      </c>
      <c r="C86" s="62">
        <f>C87+C91+C95+C99+C103</f>
        <v>1071198700.29</v>
      </c>
      <c r="D86" s="62">
        <f>D87+D91+D95+D99+D103</f>
        <v>548468823.5999999</v>
      </c>
      <c r="E86" s="62">
        <f>E87+E91+E95+E99+E103</f>
        <v>343311310.36999995</v>
      </c>
      <c r="F86" s="36">
        <f>E86/C86*100</f>
        <v>32.049265022171618</v>
      </c>
      <c r="G86" s="41"/>
      <c r="H86" s="13"/>
    </row>
    <row r="87" spans="1:8" ht="222.75" customHeight="1" x14ac:dyDescent="0.25">
      <c r="A87" s="33"/>
      <c r="B87" s="39" t="s">
        <v>49</v>
      </c>
      <c r="C87" s="45">
        <f>C89+C90</f>
        <v>35025618.280000001</v>
      </c>
      <c r="D87" s="45">
        <f>D89+D90</f>
        <v>35025618.280000001</v>
      </c>
      <c r="E87" s="45">
        <f>E89+E90</f>
        <v>35025618.280000001</v>
      </c>
      <c r="F87" s="42">
        <f>E87/C87*100</f>
        <v>100</v>
      </c>
      <c r="G87" s="43" t="s">
        <v>6</v>
      </c>
      <c r="H87" s="13"/>
    </row>
    <row r="88" spans="1:8" ht="15.75" x14ac:dyDescent="0.25">
      <c r="A88" s="33"/>
      <c r="B88" s="44" t="s">
        <v>3</v>
      </c>
      <c r="C88" s="45"/>
      <c r="D88" s="41"/>
      <c r="E88" s="41"/>
      <c r="F88" s="36"/>
      <c r="G88" s="43"/>
      <c r="H88" s="13"/>
    </row>
    <row r="89" spans="1:8" ht="15.75" x14ac:dyDescent="0.25">
      <c r="A89" s="33"/>
      <c r="B89" s="44" t="s">
        <v>2</v>
      </c>
      <c r="C89" s="45">
        <v>0</v>
      </c>
      <c r="D89" s="46">
        <v>0</v>
      </c>
      <c r="E89" s="47">
        <v>0</v>
      </c>
      <c r="F89" s="42">
        <v>0</v>
      </c>
      <c r="G89" s="41"/>
      <c r="H89" s="13"/>
    </row>
    <row r="90" spans="1:8" ht="15.75" x14ac:dyDescent="0.25">
      <c r="A90" s="33"/>
      <c r="B90" s="44" t="s">
        <v>5</v>
      </c>
      <c r="C90" s="45">
        <v>35025618.280000001</v>
      </c>
      <c r="D90" s="46">
        <v>35025618.280000001</v>
      </c>
      <c r="E90" s="48">
        <v>35025618.280000001</v>
      </c>
      <c r="F90" s="42">
        <f>E90/C90*100</f>
        <v>100</v>
      </c>
      <c r="G90" s="41"/>
      <c r="H90" s="13"/>
    </row>
    <row r="91" spans="1:8" ht="100.5" customHeight="1" x14ac:dyDescent="0.25">
      <c r="A91" s="38"/>
      <c r="B91" s="39" t="s">
        <v>48</v>
      </c>
      <c r="C91" s="63">
        <f>C93+C94</f>
        <v>627297902.20000005</v>
      </c>
      <c r="D91" s="63">
        <f>D93+D94</f>
        <v>450091008.98000002</v>
      </c>
      <c r="E91" s="63">
        <f>E93+E94</f>
        <v>246498135.41</v>
      </c>
      <c r="F91" s="42">
        <f>E91/C91*100</f>
        <v>39.295227123429711</v>
      </c>
      <c r="G91" s="43" t="s">
        <v>6</v>
      </c>
      <c r="H91" s="13"/>
    </row>
    <row r="92" spans="1:8" ht="15.75" x14ac:dyDescent="0.25">
      <c r="A92" s="38"/>
      <c r="B92" s="44" t="s">
        <v>3</v>
      </c>
      <c r="C92" s="45"/>
      <c r="D92" s="41"/>
      <c r="E92" s="41"/>
      <c r="F92" s="42"/>
      <c r="G92" s="43"/>
      <c r="H92" s="13"/>
    </row>
    <row r="93" spans="1:8" ht="15.75" x14ac:dyDescent="0.25">
      <c r="A93" s="38"/>
      <c r="B93" s="44" t="s">
        <v>2</v>
      </c>
      <c r="C93" s="45">
        <v>0</v>
      </c>
      <c r="D93" s="46">
        <v>0</v>
      </c>
      <c r="E93" s="47">
        <v>0</v>
      </c>
      <c r="F93" s="42">
        <v>0</v>
      </c>
      <c r="G93" s="41"/>
      <c r="H93" s="13"/>
    </row>
    <row r="94" spans="1:8" s="5" customFormat="1" ht="15.75" x14ac:dyDescent="0.25">
      <c r="A94" s="50"/>
      <c r="B94" s="44" t="s">
        <v>5</v>
      </c>
      <c r="C94" s="51">
        <v>627297902.20000005</v>
      </c>
      <c r="D94" s="52">
        <v>450091008.98000002</v>
      </c>
      <c r="E94" s="53">
        <v>246498135.41</v>
      </c>
      <c r="F94" s="54">
        <f>E94/C94*100</f>
        <v>39.295227123429711</v>
      </c>
      <c r="G94" s="51"/>
      <c r="H94" s="30"/>
    </row>
    <row r="95" spans="1:8" ht="63" x14ac:dyDescent="0.25">
      <c r="A95" s="38"/>
      <c r="B95" s="39" t="s">
        <v>47</v>
      </c>
      <c r="C95" s="63">
        <f>C97+C98</f>
        <v>408558399.81</v>
      </c>
      <c r="D95" s="63">
        <f>D97+D98</f>
        <v>63195793.810000002</v>
      </c>
      <c r="E95" s="63">
        <f>E97+E98</f>
        <v>61631154.149999999</v>
      </c>
      <c r="F95" s="42">
        <f>E95/C95*100</f>
        <v>15.085029258647371</v>
      </c>
      <c r="G95" s="43" t="s">
        <v>6</v>
      </c>
      <c r="H95" s="13"/>
    </row>
    <row r="96" spans="1:8" ht="15.75" x14ac:dyDescent="0.25">
      <c r="A96" s="38"/>
      <c r="B96" s="44" t="s">
        <v>3</v>
      </c>
      <c r="C96" s="45"/>
      <c r="D96" s="51"/>
      <c r="E96" s="51"/>
      <c r="F96" s="42"/>
      <c r="G96" s="43"/>
      <c r="H96" s="13"/>
    </row>
    <row r="97" spans="1:8" ht="15.75" x14ac:dyDescent="0.25">
      <c r="A97" s="38"/>
      <c r="B97" s="44" t="s">
        <v>2</v>
      </c>
      <c r="C97" s="45">
        <v>0</v>
      </c>
      <c r="D97" s="46">
        <v>0</v>
      </c>
      <c r="E97" s="47">
        <v>0</v>
      </c>
      <c r="F97" s="42">
        <v>0</v>
      </c>
      <c r="G97" s="41"/>
      <c r="H97" s="13"/>
    </row>
    <row r="98" spans="1:8" s="5" customFormat="1" ht="15.75" x14ac:dyDescent="0.25">
      <c r="A98" s="50"/>
      <c r="B98" s="44" t="s">
        <v>44</v>
      </c>
      <c r="C98" s="51">
        <v>408558399.81</v>
      </c>
      <c r="D98" s="52">
        <v>63195793.810000002</v>
      </c>
      <c r="E98" s="64">
        <v>61631154.149999999</v>
      </c>
      <c r="F98" s="54">
        <f>E98/C98*100</f>
        <v>15.085029258647371</v>
      </c>
      <c r="G98" s="51"/>
      <c r="H98" s="30"/>
    </row>
    <row r="99" spans="1:8" ht="107.25" customHeight="1" x14ac:dyDescent="0.25">
      <c r="A99" s="38"/>
      <c r="B99" s="44" t="s">
        <v>46</v>
      </c>
      <c r="C99" s="45">
        <f>C101+C102</f>
        <v>276000</v>
      </c>
      <c r="D99" s="45">
        <f>D101+D102</f>
        <v>115622.53</v>
      </c>
      <c r="E99" s="45">
        <f>E101+E102</f>
        <v>115622.53</v>
      </c>
      <c r="F99" s="42">
        <f>E99/C99*100</f>
        <v>41.892221014492755</v>
      </c>
      <c r="G99" s="43" t="s">
        <v>20</v>
      </c>
      <c r="H99" s="13"/>
    </row>
    <row r="100" spans="1:8" ht="15.75" x14ac:dyDescent="0.25">
      <c r="A100" s="38"/>
      <c r="B100" s="44" t="s">
        <v>3</v>
      </c>
      <c r="C100" s="45"/>
      <c r="D100" s="46"/>
      <c r="E100" s="65"/>
      <c r="F100" s="42"/>
      <c r="G100" s="41"/>
      <c r="H100" s="13"/>
    </row>
    <row r="101" spans="1:8" ht="15.75" x14ac:dyDescent="0.25">
      <c r="A101" s="38"/>
      <c r="B101" s="44" t="s">
        <v>2</v>
      </c>
      <c r="C101" s="45">
        <v>0</v>
      </c>
      <c r="D101" s="41">
        <v>0</v>
      </c>
      <c r="E101" s="41">
        <v>0</v>
      </c>
      <c r="F101" s="42">
        <v>0</v>
      </c>
      <c r="G101" s="43"/>
      <c r="H101" s="13"/>
    </row>
    <row r="102" spans="1:8" ht="15.75" x14ac:dyDescent="0.25">
      <c r="A102" s="38"/>
      <c r="B102" s="44" t="s">
        <v>44</v>
      </c>
      <c r="C102" s="45">
        <v>276000</v>
      </c>
      <c r="D102" s="46">
        <v>115622.53</v>
      </c>
      <c r="E102" s="65">
        <v>115622.53</v>
      </c>
      <c r="F102" s="42">
        <f>E102/C102*100</f>
        <v>41.892221014492755</v>
      </c>
      <c r="G102" s="41"/>
      <c r="H102" s="13"/>
    </row>
    <row r="103" spans="1:8" ht="78.75" x14ac:dyDescent="0.25">
      <c r="A103" s="38"/>
      <c r="B103" s="44" t="s">
        <v>45</v>
      </c>
      <c r="C103" s="45">
        <f>C105+C106</f>
        <v>40780</v>
      </c>
      <c r="D103" s="45">
        <f>D105+D106</f>
        <v>40780</v>
      </c>
      <c r="E103" s="45">
        <f>E105+E106</f>
        <v>40780</v>
      </c>
      <c r="F103" s="42">
        <f>E103/C103*100</f>
        <v>100</v>
      </c>
      <c r="G103" s="43" t="s">
        <v>20</v>
      </c>
      <c r="H103" s="13"/>
    </row>
    <row r="104" spans="1:8" ht="15.75" x14ac:dyDescent="0.25">
      <c r="A104" s="38"/>
      <c r="B104" s="44" t="s">
        <v>3</v>
      </c>
      <c r="C104" s="45"/>
      <c r="D104" s="46"/>
      <c r="E104" s="65"/>
      <c r="F104" s="42"/>
      <c r="G104" s="41"/>
      <c r="H104" s="13"/>
    </row>
    <row r="105" spans="1:8" ht="15.75" x14ac:dyDescent="0.25">
      <c r="A105" s="38"/>
      <c r="B105" s="44" t="s">
        <v>2</v>
      </c>
      <c r="C105" s="45">
        <v>0</v>
      </c>
      <c r="D105" s="46">
        <v>0</v>
      </c>
      <c r="E105" s="66">
        <v>0</v>
      </c>
      <c r="F105" s="42">
        <v>0</v>
      </c>
      <c r="G105" s="41"/>
      <c r="H105" s="13"/>
    </row>
    <row r="106" spans="1:8" ht="15.75" x14ac:dyDescent="0.25">
      <c r="A106" s="38"/>
      <c r="B106" s="44" t="s">
        <v>44</v>
      </c>
      <c r="C106" s="45">
        <v>40780</v>
      </c>
      <c r="D106" s="46">
        <v>40780</v>
      </c>
      <c r="E106" s="65">
        <v>40780</v>
      </c>
      <c r="F106" s="42">
        <f>E106/C106*100</f>
        <v>100</v>
      </c>
      <c r="G106" s="41"/>
      <c r="H106" s="13"/>
    </row>
    <row r="107" spans="1:8" ht="15.75" x14ac:dyDescent="0.25">
      <c r="A107" s="33" t="s">
        <v>43</v>
      </c>
      <c r="B107" s="34" t="s">
        <v>42</v>
      </c>
      <c r="C107" s="35">
        <f>C108+C112+C116+C120+C124+C128+C132+C136+C140+C144+C148+C152+C156</f>
        <v>3768116609.2799997</v>
      </c>
      <c r="D107" s="35">
        <f t="shared" ref="D107:E107" si="0">D108+D112+D116+D120+D124+D128+D132+D136+D140+D144+D148+D152+D156</f>
        <v>3061276852.5499997</v>
      </c>
      <c r="E107" s="35">
        <f t="shared" si="0"/>
        <v>3061230652.5499997</v>
      </c>
      <c r="F107" s="36">
        <f>E107/C107*100</f>
        <v>81.240337547168693</v>
      </c>
      <c r="G107" s="41"/>
      <c r="H107" s="13"/>
    </row>
    <row r="108" spans="1:8" ht="129.75" customHeight="1" x14ac:dyDescent="0.25">
      <c r="A108" s="33"/>
      <c r="B108" s="39" t="s">
        <v>41</v>
      </c>
      <c r="C108" s="45">
        <f>C110+C111</f>
        <v>1519058100</v>
      </c>
      <c r="D108" s="45">
        <f>D110+D111</f>
        <v>1364439400</v>
      </c>
      <c r="E108" s="45">
        <f>E110+E111</f>
        <v>1364439400</v>
      </c>
      <c r="F108" s="42">
        <f>E108/C108*100</f>
        <v>89.821409727514705</v>
      </c>
      <c r="G108" s="43" t="s">
        <v>10</v>
      </c>
      <c r="H108" s="13"/>
    </row>
    <row r="109" spans="1:8" ht="14.25" customHeight="1" x14ac:dyDescent="0.25">
      <c r="A109" s="33"/>
      <c r="B109" s="44" t="s">
        <v>3</v>
      </c>
      <c r="C109" s="45"/>
      <c r="D109" s="37"/>
      <c r="E109" s="37"/>
      <c r="F109" s="36"/>
      <c r="G109" s="37"/>
      <c r="H109" s="13"/>
    </row>
    <row r="110" spans="1:8" ht="15.75" x14ac:dyDescent="0.25">
      <c r="A110" s="33"/>
      <c r="B110" s="44" t="s">
        <v>2</v>
      </c>
      <c r="C110" s="45">
        <v>0</v>
      </c>
      <c r="D110" s="41">
        <v>0</v>
      </c>
      <c r="E110" s="41">
        <v>0</v>
      </c>
      <c r="F110" s="42">
        <v>0</v>
      </c>
      <c r="G110" s="43"/>
      <c r="H110" s="13"/>
    </row>
    <row r="111" spans="1:8" ht="15.75" x14ac:dyDescent="0.25">
      <c r="A111" s="33"/>
      <c r="B111" s="44" t="s">
        <v>1</v>
      </c>
      <c r="C111" s="45">
        <v>1519058100</v>
      </c>
      <c r="D111" s="46">
        <v>1364439400</v>
      </c>
      <c r="E111" s="67">
        <v>1364439400</v>
      </c>
      <c r="F111" s="42">
        <f>E111/C111*100</f>
        <v>89.821409727514705</v>
      </c>
      <c r="G111" s="41"/>
      <c r="H111" s="13"/>
    </row>
    <row r="112" spans="1:8" ht="183" customHeight="1" x14ac:dyDescent="0.25">
      <c r="A112" s="38"/>
      <c r="B112" s="39" t="s">
        <v>40</v>
      </c>
      <c r="C112" s="45">
        <f>C114+C115</f>
        <v>28117550.690000001</v>
      </c>
      <c r="D112" s="45">
        <f>D114+D115</f>
        <v>28117550.690000001</v>
      </c>
      <c r="E112" s="45">
        <f>E114+E115</f>
        <v>28071350.690000001</v>
      </c>
      <c r="F112" s="42">
        <f>E112/C112*100</f>
        <v>99.835689813421652</v>
      </c>
      <c r="G112" s="43" t="s">
        <v>10</v>
      </c>
      <c r="H112" s="13"/>
    </row>
    <row r="113" spans="1:8" ht="15.75" x14ac:dyDescent="0.25">
      <c r="A113" s="38"/>
      <c r="B113" s="44" t="s">
        <v>3</v>
      </c>
      <c r="C113" s="45"/>
      <c r="D113" s="46"/>
      <c r="E113" s="47"/>
      <c r="F113" s="36"/>
      <c r="G113" s="41"/>
      <c r="H113" s="13"/>
    </row>
    <row r="114" spans="1:8" ht="15.75" x14ac:dyDescent="0.25">
      <c r="A114" s="38"/>
      <c r="B114" s="44" t="s">
        <v>2</v>
      </c>
      <c r="C114" s="45">
        <v>0</v>
      </c>
      <c r="D114" s="41">
        <v>0</v>
      </c>
      <c r="E114" s="41">
        <v>0</v>
      </c>
      <c r="F114" s="42">
        <v>0</v>
      </c>
      <c r="G114" s="43"/>
      <c r="H114" s="13"/>
    </row>
    <row r="115" spans="1:8" ht="15.75" x14ac:dyDescent="0.25">
      <c r="A115" s="38"/>
      <c r="B115" s="44" t="s">
        <v>5</v>
      </c>
      <c r="C115" s="45">
        <v>28117550.690000001</v>
      </c>
      <c r="D115" s="47">
        <v>28117550.690000001</v>
      </c>
      <c r="E115" s="48">
        <v>28071350.690000001</v>
      </c>
      <c r="F115" s="42">
        <f>E115/C115*100</f>
        <v>99.835689813421652</v>
      </c>
      <c r="G115" s="41"/>
      <c r="H115" s="13"/>
    </row>
    <row r="116" spans="1:8" ht="189" x14ac:dyDescent="0.25">
      <c r="A116" s="38"/>
      <c r="B116" s="68" t="s">
        <v>39</v>
      </c>
      <c r="C116" s="45">
        <f>C118+C119</f>
        <v>11420700</v>
      </c>
      <c r="D116" s="45">
        <f>D118+D119</f>
        <v>11420700</v>
      </c>
      <c r="E116" s="45">
        <f>E118+E119</f>
        <v>11420700</v>
      </c>
      <c r="F116" s="42">
        <f>E116/C116*100</f>
        <v>100</v>
      </c>
      <c r="G116" s="43" t="s">
        <v>10</v>
      </c>
      <c r="H116" s="13"/>
    </row>
    <row r="117" spans="1:8" ht="15.75" x14ac:dyDescent="0.25">
      <c r="A117" s="38"/>
      <c r="B117" s="44" t="s">
        <v>3</v>
      </c>
      <c r="C117" s="45"/>
      <c r="D117" s="47"/>
      <c r="E117" s="47"/>
      <c r="F117" s="42"/>
      <c r="G117" s="41"/>
      <c r="H117" s="13"/>
    </row>
    <row r="118" spans="1:8" ht="15.75" x14ac:dyDescent="0.25">
      <c r="A118" s="38"/>
      <c r="B118" s="44" t="s">
        <v>2</v>
      </c>
      <c r="C118" s="45">
        <v>7736700</v>
      </c>
      <c r="D118" s="47">
        <v>7736700</v>
      </c>
      <c r="E118" s="67">
        <v>7736700</v>
      </c>
      <c r="F118" s="42">
        <f>E118/C118*100</f>
        <v>100</v>
      </c>
      <c r="G118" s="41"/>
      <c r="H118" s="13"/>
    </row>
    <row r="119" spans="1:8" ht="15.75" x14ac:dyDescent="0.25">
      <c r="A119" s="38"/>
      <c r="B119" s="44" t="s">
        <v>5</v>
      </c>
      <c r="C119" s="45">
        <v>3684000</v>
      </c>
      <c r="D119" s="47">
        <v>3684000</v>
      </c>
      <c r="E119" s="47">
        <v>3684000</v>
      </c>
      <c r="F119" s="42">
        <f>E119/C119*100</f>
        <v>100</v>
      </c>
      <c r="G119" s="41"/>
      <c r="H119" s="13"/>
    </row>
    <row r="120" spans="1:8" ht="330.75" x14ac:dyDescent="0.25">
      <c r="A120" s="38"/>
      <c r="B120" s="39" t="s">
        <v>38</v>
      </c>
      <c r="C120" s="45">
        <f>C122+C123</f>
        <v>1398877158.5899999</v>
      </c>
      <c r="D120" s="45">
        <f>D122+D123</f>
        <v>1277187658.5899999</v>
      </c>
      <c r="E120" s="45">
        <f>E122+E123</f>
        <v>1277187658.5899999</v>
      </c>
      <c r="F120" s="42">
        <f>E120/C120*100</f>
        <v>91.300915934415784</v>
      </c>
      <c r="G120" s="43" t="s">
        <v>10</v>
      </c>
      <c r="H120" s="13"/>
    </row>
    <row r="121" spans="1:8" ht="15.75" x14ac:dyDescent="0.25">
      <c r="A121" s="38"/>
      <c r="B121" s="44" t="s">
        <v>3</v>
      </c>
      <c r="C121" s="45"/>
      <c r="D121" s="46"/>
      <c r="E121" s="41"/>
      <c r="F121" s="36"/>
      <c r="G121" s="41"/>
      <c r="H121" s="13"/>
    </row>
    <row r="122" spans="1:8" ht="15.75" x14ac:dyDescent="0.25">
      <c r="A122" s="38"/>
      <c r="B122" s="44" t="s">
        <v>2</v>
      </c>
      <c r="C122" s="45">
        <v>0</v>
      </c>
      <c r="D122" s="41">
        <v>0</v>
      </c>
      <c r="E122" s="41">
        <v>0</v>
      </c>
      <c r="F122" s="42">
        <v>0</v>
      </c>
      <c r="G122" s="43"/>
      <c r="H122" s="13"/>
    </row>
    <row r="123" spans="1:8" ht="15.75" x14ac:dyDescent="0.25">
      <c r="A123" s="38"/>
      <c r="B123" s="44" t="s">
        <v>5</v>
      </c>
      <c r="C123" s="45">
        <v>1398877158.5899999</v>
      </c>
      <c r="D123" s="47">
        <v>1277187658.5899999</v>
      </c>
      <c r="E123" s="67">
        <v>1277187658.5899999</v>
      </c>
      <c r="F123" s="42">
        <f>E123/C123*100</f>
        <v>91.300915934415784</v>
      </c>
      <c r="G123" s="41"/>
      <c r="H123" s="13"/>
    </row>
    <row r="124" spans="1:8" ht="65.25" customHeight="1" x14ac:dyDescent="0.25">
      <c r="A124" s="38"/>
      <c r="B124" s="58" t="s">
        <v>37</v>
      </c>
      <c r="C124" s="45">
        <f>C126+C127</f>
        <v>88886200</v>
      </c>
      <c r="D124" s="45">
        <f>D126+D127</f>
        <v>39128034.5</v>
      </c>
      <c r="E124" s="45">
        <f>E126+E127</f>
        <v>39128034.5</v>
      </c>
      <c r="F124" s="42">
        <f>E124/C124*100</f>
        <v>44.020370428705469</v>
      </c>
      <c r="G124" s="55" t="s">
        <v>6</v>
      </c>
      <c r="H124" s="13"/>
    </row>
    <row r="125" spans="1:8" ht="15.75" x14ac:dyDescent="0.25">
      <c r="A125" s="38"/>
      <c r="B125" s="44" t="s">
        <v>3</v>
      </c>
      <c r="C125" s="45"/>
      <c r="D125" s="47"/>
      <c r="E125" s="47"/>
      <c r="F125" s="42"/>
      <c r="G125" s="41"/>
      <c r="H125" s="13"/>
    </row>
    <row r="126" spans="1:8" s="5" customFormat="1" ht="15.75" x14ac:dyDescent="0.25">
      <c r="A126" s="50"/>
      <c r="B126" s="44" t="s">
        <v>2</v>
      </c>
      <c r="C126" s="51">
        <v>86607000</v>
      </c>
      <c r="D126" s="69">
        <v>38628034.5</v>
      </c>
      <c r="E126" s="69">
        <v>38628034.5</v>
      </c>
      <c r="F126" s="54">
        <f>E126/C126*100</f>
        <v>44.601515466417261</v>
      </c>
      <c r="G126" s="51"/>
      <c r="H126" s="30"/>
    </row>
    <row r="127" spans="1:8" s="5" customFormat="1" ht="15.75" x14ac:dyDescent="0.25">
      <c r="A127" s="50"/>
      <c r="B127" s="44" t="s">
        <v>5</v>
      </c>
      <c r="C127" s="51">
        <v>2279200</v>
      </c>
      <c r="D127" s="69">
        <v>500000</v>
      </c>
      <c r="E127" s="69">
        <v>500000</v>
      </c>
      <c r="F127" s="54">
        <f>E127/C127*100</f>
        <v>21.937521937521936</v>
      </c>
      <c r="G127" s="51"/>
      <c r="H127" s="30"/>
    </row>
    <row r="128" spans="1:8" ht="60.75" customHeight="1" x14ac:dyDescent="0.25">
      <c r="A128" s="38"/>
      <c r="B128" s="58" t="s">
        <v>36</v>
      </c>
      <c r="C128" s="45">
        <f>C130+C131</f>
        <v>614264800</v>
      </c>
      <c r="D128" s="45">
        <f>D130+D131</f>
        <v>312100069.19</v>
      </c>
      <c r="E128" s="45">
        <f>E130+E131</f>
        <v>312100069.19</v>
      </c>
      <c r="F128" s="42">
        <f>E128/C128*100</f>
        <v>50.808717867278084</v>
      </c>
      <c r="G128" s="55" t="s">
        <v>6</v>
      </c>
      <c r="H128" s="13"/>
    </row>
    <row r="129" spans="1:8" ht="15.75" x14ac:dyDescent="0.25">
      <c r="A129" s="38"/>
      <c r="B129" s="44" t="s">
        <v>3</v>
      </c>
      <c r="C129" s="45"/>
      <c r="D129" s="47"/>
      <c r="E129" s="47"/>
      <c r="F129" s="42"/>
      <c r="G129" s="41"/>
      <c r="H129" s="13"/>
    </row>
    <row r="130" spans="1:8" ht="15.75" x14ac:dyDescent="0.25">
      <c r="A130" s="38"/>
      <c r="B130" s="44" t="s">
        <v>2</v>
      </c>
      <c r="C130" s="45">
        <v>583680100</v>
      </c>
      <c r="D130" s="47">
        <v>291840050</v>
      </c>
      <c r="E130" s="47">
        <v>291840050</v>
      </c>
      <c r="F130" s="42">
        <f>E130/C130*100</f>
        <v>50</v>
      </c>
      <c r="G130" s="41"/>
      <c r="H130" s="13"/>
    </row>
    <row r="131" spans="1:8" ht="15.75" x14ac:dyDescent="0.25">
      <c r="A131" s="38"/>
      <c r="B131" s="44" t="s">
        <v>5</v>
      </c>
      <c r="C131" s="45">
        <v>30584700</v>
      </c>
      <c r="D131" s="47">
        <v>20260019.190000001</v>
      </c>
      <c r="E131" s="47">
        <v>20260019.190000001</v>
      </c>
      <c r="F131" s="42">
        <f>E131/C131*100</f>
        <v>66.242334206318858</v>
      </c>
      <c r="G131" s="41"/>
      <c r="H131" s="13"/>
    </row>
    <row r="132" spans="1:8" ht="65.25" customHeight="1" x14ac:dyDescent="0.25">
      <c r="A132" s="38"/>
      <c r="B132" s="58" t="s">
        <v>35</v>
      </c>
      <c r="C132" s="45">
        <f>C134+C135</f>
        <v>64177100</v>
      </c>
      <c r="D132" s="45">
        <f>D134+D135</f>
        <v>18568439.579999998</v>
      </c>
      <c r="E132" s="45">
        <f>E134+E135</f>
        <v>18568439.579999998</v>
      </c>
      <c r="F132" s="42">
        <f>E132/C132*100</f>
        <v>28.933123466158488</v>
      </c>
      <c r="G132" s="55" t="s">
        <v>6</v>
      </c>
      <c r="H132" s="13"/>
    </row>
    <row r="133" spans="1:8" ht="15.75" x14ac:dyDescent="0.25">
      <c r="A133" s="38"/>
      <c r="B133" s="44" t="s">
        <v>3</v>
      </c>
      <c r="C133" s="45"/>
      <c r="D133" s="47"/>
      <c r="E133" s="47"/>
      <c r="F133" s="42"/>
      <c r="G133" s="41"/>
      <c r="H133" s="13"/>
    </row>
    <row r="134" spans="1:8" s="5" customFormat="1" ht="15.75" x14ac:dyDescent="0.25">
      <c r="A134" s="50"/>
      <c r="B134" s="44" t="s">
        <v>2</v>
      </c>
      <c r="C134" s="51">
        <v>62531000</v>
      </c>
      <c r="D134" s="69">
        <v>18568439.579999998</v>
      </c>
      <c r="E134" s="69">
        <v>18568439.579999998</v>
      </c>
      <c r="F134" s="54">
        <f>E134/C134*100</f>
        <v>29.694774719739009</v>
      </c>
      <c r="G134" s="51"/>
      <c r="H134" s="30"/>
    </row>
    <row r="135" spans="1:8" s="5" customFormat="1" ht="15.75" x14ac:dyDescent="0.25">
      <c r="A135" s="50"/>
      <c r="B135" s="44" t="s">
        <v>5</v>
      </c>
      <c r="C135" s="51">
        <v>1646100</v>
      </c>
      <c r="D135" s="69">
        <v>0</v>
      </c>
      <c r="E135" s="69">
        <v>0</v>
      </c>
      <c r="F135" s="54">
        <f>E135/C135*100</f>
        <v>0</v>
      </c>
      <c r="G135" s="51"/>
      <c r="H135" s="30"/>
    </row>
    <row r="136" spans="1:8" ht="63" x14ac:dyDescent="0.25">
      <c r="A136" s="38"/>
      <c r="B136" s="44" t="s">
        <v>34</v>
      </c>
      <c r="C136" s="45">
        <f>C138+C139</f>
        <v>2000000</v>
      </c>
      <c r="D136" s="45">
        <f>D138+D139</f>
        <v>0</v>
      </c>
      <c r="E136" s="45">
        <f>E138+E139</f>
        <v>0</v>
      </c>
      <c r="F136" s="42">
        <f>E136/C136*100</f>
        <v>0</v>
      </c>
      <c r="G136" s="55" t="s">
        <v>10</v>
      </c>
      <c r="H136" s="13"/>
    </row>
    <row r="137" spans="1:8" ht="15.75" x14ac:dyDescent="0.25">
      <c r="A137" s="38"/>
      <c r="B137" s="44" t="s">
        <v>3</v>
      </c>
      <c r="C137" s="45"/>
      <c r="D137" s="47"/>
      <c r="E137" s="47"/>
      <c r="F137" s="42"/>
      <c r="G137" s="41"/>
      <c r="H137" s="13"/>
    </row>
    <row r="138" spans="1:8" ht="15.75" x14ac:dyDescent="0.25">
      <c r="A138" s="38"/>
      <c r="B138" s="44" t="s">
        <v>2</v>
      </c>
      <c r="C138" s="45">
        <v>0</v>
      </c>
      <c r="D138" s="47">
        <v>0</v>
      </c>
      <c r="E138" s="47">
        <v>0</v>
      </c>
      <c r="F138" s="42">
        <v>0</v>
      </c>
      <c r="G138" s="41"/>
      <c r="H138" s="13"/>
    </row>
    <row r="139" spans="1:8" ht="15.75" x14ac:dyDescent="0.25">
      <c r="A139" s="38"/>
      <c r="B139" s="44" t="s">
        <v>5</v>
      </c>
      <c r="C139" s="45">
        <v>2000000</v>
      </c>
      <c r="D139" s="47">
        <v>0</v>
      </c>
      <c r="E139" s="47">
        <v>0</v>
      </c>
      <c r="F139" s="42">
        <f>E139/C139*100</f>
        <v>0</v>
      </c>
      <c r="G139" s="41"/>
      <c r="H139" s="13"/>
    </row>
    <row r="140" spans="1:8" ht="62.25" customHeight="1" x14ac:dyDescent="0.25">
      <c r="A140" s="38"/>
      <c r="B140" s="44" t="s">
        <v>33</v>
      </c>
      <c r="C140" s="45">
        <f>C142+C143</f>
        <v>4270000</v>
      </c>
      <c r="D140" s="45">
        <f>D142+D143</f>
        <v>4270000</v>
      </c>
      <c r="E140" s="45">
        <f>E142+E143</f>
        <v>4270000</v>
      </c>
      <c r="F140" s="42">
        <f>E140/C140*100</f>
        <v>100</v>
      </c>
      <c r="G140" s="55" t="s">
        <v>32</v>
      </c>
      <c r="H140" s="13"/>
    </row>
    <row r="141" spans="1:8" ht="15.75" x14ac:dyDescent="0.25">
      <c r="A141" s="38"/>
      <c r="B141" s="44" t="s">
        <v>3</v>
      </c>
      <c r="C141" s="45"/>
      <c r="D141" s="47"/>
      <c r="E141" s="47"/>
      <c r="F141" s="42"/>
      <c r="G141" s="41"/>
      <c r="H141" s="13"/>
    </row>
    <row r="142" spans="1:8" ht="15.75" x14ac:dyDescent="0.25">
      <c r="A142" s="38"/>
      <c r="B142" s="44" t="s">
        <v>2</v>
      </c>
      <c r="C142" s="45">
        <v>4270000</v>
      </c>
      <c r="D142" s="49">
        <v>4270000</v>
      </c>
      <c r="E142" s="49">
        <v>4270000</v>
      </c>
      <c r="F142" s="42">
        <f>E142/C142*100</f>
        <v>100</v>
      </c>
      <c r="G142" s="41"/>
      <c r="H142" s="13"/>
    </row>
    <row r="143" spans="1:8" ht="15.75" x14ac:dyDescent="0.25">
      <c r="A143" s="38"/>
      <c r="B143" s="44" t="s">
        <v>5</v>
      </c>
      <c r="C143" s="45">
        <v>0</v>
      </c>
      <c r="D143" s="47">
        <v>0</v>
      </c>
      <c r="E143" s="47">
        <v>0</v>
      </c>
      <c r="F143" s="42">
        <v>0</v>
      </c>
      <c r="G143" s="41"/>
      <c r="H143" s="13"/>
    </row>
    <row r="144" spans="1:8" ht="48" customHeight="1" x14ac:dyDescent="0.25">
      <c r="A144" s="38"/>
      <c r="B144" s="44" t="s">
        <v>31</v>
      </c>
      <c r="C144" s="45">
        <f>C146+C147</f>
        <v>4845000</v>
      </c>
      <c r="D144" s="45">
        <f>D146+D147</f>
        <v>4845000</v>
      </c>
      <c r="E144" s="45">
        <f>E146+E147</f>
        <v>4845000</v>
      </c>
      <c r="F144" s="42">
        <f>E144/C144*100</f>
        <v>100</v>
      </c>
      <c r="G144" s="55" t="s">
        <v>10</v>
      </c>
      <c r="H144" s="13"/>
    </row>
    <row r="145" spans="1:8" ht="15.75" x14ac:dyDescent="0.25">
      <c r="A145" s="38"/>
      <c r="B145" s="44" t="s">
        <v>3</v>
      </c>
      <c r="C145" s="45"/>
      <c r="D145" s="47"/>
      <c r="E145" s="47"/>
      <c r="F145" s="42"/>
      <c r="G145" s="41"/>
      <c r="H145" s="13"/>
    </row>
    <row r="146" spans="1:8" ht="15.75" x14ac:dyDescent="0.25">
      <c r="A146" s="38"/>
      <c r="B146" s="44" t="s">
        <v>2</v>
      </c>
      <c r="C146" s="45">
        <v>0</v>
      </c>
      <c r="D146" s="47">
        <v>0</v>
      </c>
      <c r="E146" s="47">
        <v>0</v>
      </c>
      <c r="F146" s="42">
        <v>0</v>
      </c>
      <c r="G146" s="41"/>
      <c r="H146" s="13"/>
    </row>
    <row r="147" spans="1:8" ht="15.75" x14ac:dyDescent="0.25">
      <c r="A147" s="38"/>
      <c r="B147" s="44" t="s">
        <v>5</v>
      </c>
      <c r="C147" s="45">
        <v>4845000</v>
      </c>
      <c r="D147" s="47">
        <v>4845000</v>
      </c>
      <c r="E147" s="47">
        <v>4845000</v>
      </c>
      <c r="F147" s="42">
        <f>E147/C147*100</f>
        <v>100</v>
      </c>
      <c r="G147" s="41"/>
      <c r="H147" s="13"/>
    </row>
    <row r="148" spans="1:8" ht="48.75" customHeight="1" x14ac:dyDescent="0.25">
      <c r="A148" s="38"/>
      <c r="B148" s="44" t="s">
        <v>30</v>
      </c>
      <c r="C148" s="45">
        <f>C150+C151</f>
        <v>1200000</v>
      </c>
      <c r="D148" s="45">
        <f>D150+D151</f>
        <v>1200000</v>
      </c>
      <c r="E148" s="45">
        <f>E150+E151</f>
        <v>1200000</v>
      </c>
      <c r="F148" s="42">
        <f>E148/C148*100</f>
        <v>100</v>
      </c>
      <c r="G148" s="55" t="s">
        <v>10</v>
      </c>
      <c r="H148" s="13"/>
    </row>
    <row r="149" spans="1:8" ht="15.75" x14ac:dyDescent="0.25">
      <c r="A149" s="38"/>
      <c r="B149" s="44" t="s">
        <v>3</v>
      </c>
      <c r="C149" s="45"/>
      <c r="D149" s="47"/>
      <c r="E149" s="47"/>
      <c r="F149" s="42"/>
      <c r="G149" s="41"/>
      <c r="H149" s="13"/>
    </row>
    <row r="150" spans="1:8" ht="15.75" x14ac:dyDescent="0.25">
      <c r="A150" s="38"/>
      <c r="B150" s="44" t="s">
        <v>2</v>
      </c>
      <c r="C150" s="45">
        <v>1200000</v>
      </c>
      <c r="D150" s="47">
        <v>1200000</v>
      </c>
      <c r="E150" s="47">
        <v>1200000</v>
      </c>
      <c r="F150" s="42">
        <f>E150/C150*100</f>
        <v>100</v>
      </c>
      <c r="G150" s="41"/>
      <c r="H150" s="13"/>
    </row>
    <row r="151" spans="1:8" ht="15.75" x14ac:dyDescent="0.25">
      <c r="A151" s="38"/>
      <c r="B151" s="44" t="s">
        <v>5</v>
      </c>
      <c r="C151" s="45">
        <v>0</v>
      </c>
      <c r="D151" s="47">
        <v>0</v>
      </c>
      <c r="E151" s="47">
        <v>0</v>
      </c>
      <c r="F151" s="42">
        <v>0</v>
      </c>
      <c r="G151" s="41"/>
      <c r="H151" s="13"/>
    </row>
    <row r="152" spans="1:8" ht="129.75" customHeight="1" x14ac:dyDescent="0.25">
      <c r="A152" s="38"/>
      <c r="B152" s="44" t="s">
        <v>90</v>
      </c>
      <c r="C152" s="45">
        <f>C154+C155</f>
        <v>6000000</v>
      </c>
      <c r="D152" s="45">
        <f>D154+D155</f>
        <v>0</v>
      </c>
      <c r="E152" s="45">
        <f>E154+E155</f>
        <v>0</v>
      </c>
      <c r="F152" s="42">
        <f t="shared" ref="F152:F156" si="1">E152/C152*100</f>
        <v>0</v>
      </c>
      <c r="G152" s="55" t="s">
        <v>10</v>
      </c>
      <c r="H152" s="13"/>
    </row>
    <row r="153" spans="1:8" ht="15.75" x14ac:dyDescent="0.25">
      <c r="A153" s="38"/>
      <c r="B153" s="44" t="s">
        <v>3</v>
      </c>
      <c r="C153" s="45"/>
      <c r="D153" s="47"/>
      <c r="E153" s="47"/>
      <c r="F153" s="42"/>
      <c r="G153" s="41"/>
      <c r="H153" s="13"/>
    </row>
    <row r="154" spans="1:8" ht="15.75" x14ac:dyDescent="0.25">
      <c r="A154" s="38"/>
      <c r="B154" s="44" t="s">
        <v>2</v>
      </c>
      <c r="C154" s="45">
        <v>0</v>
      </c>
      <c r="D154" s="47">
        <v>0</v>
      </c>
      <c r="E154" s="47">
        <v>0</v>
      </c>
      <c r="F154" s="42">
        <v>0</v>
      </c>
      <c r="G154" s="41"/>
      <c r="H154" s="13"/>
    </row>
    <row r="155" spans="1:8" s="5" customFormat="1" ht="15.75" x14ac:dyDescent="0.25">
      <c r="A155" s="50"/>
      <c r="B155" s="44" t="s">
        <v>5</v>
      </c>
      <c r="C155" s="51">
        <v>6000000</v>
      </c>
      <c r="D155" s="69">
        <v>0</v>
      </c>
      <c r="E155" s="69">
        <v>0</v>
      </c>
      <c r="F155" s="54">
        <f t="shared" si="1"/>
        <v>0</v>
      </c>
      <c r="G155" s="51"/>
      <c r="H155" s="30"/>
    </row>
    <row r="156" spans="1:8" ht="132.75" customHeight="1" x14ac:dyDescent="0.25">
      <c r="A156" s="38"/>
      <c r="B156" s="44" t="s">
        <v>91</v>
      </c>
      <c r="C156" s="45">
        <f>C158+C159</f>
        <v>25000000</v>
      </c>
      <c r="D156" s="45">
        <f>D158+D159</f>
        <v>0</v>
      </c>
      <c r="E156" s="45">
        <f>E158+E159</f>
        <v>0</v>
      </c>
      <c r="F156" s="42">
        <f t="shared" si="1"/>
        <v>0</v>
      </c>
      <c r="G156" s="55" t="s">
        <v>10</v>
      </c>
      <c r="H156" s="13"/>
    </row>
    <row r="157" spans="1:8" ht="15.75" x14ac:dyDescent="0.25">
      <c r="A157" s="38"/>
      <c r="B157" s="44" t="s">
        <v>3</v>
      </c>
      <c r="C157" s="45"/>
      <c r="D157" s="47"/>
      <c r="E157" s="47"/>
      <c r="F157" s="42"/>
      <c r="G157" s="41"/>
      <c r="H157" s="13"/>
    </row>
    <row r="158" spans="1:8" ht="15.75" x14ac:dyDescent="0.25">
      <c r="A158" s="38"/>
      <c r="B158" s="44" t="s">
        <v>2</v>
      </c>
      <c r="C158" s="45">
        <v>0</v>
      </c>
      <c r="D158" s="47">
        <v>0</v>
      </c>
      <c r="E158" s="47">
        <v>0</v>
      </c>
      <c r="F158" s="42">
        <v>0</v>
      </c>
      <c r="G158" s="41"/>
      <c r="H158" s="13"/>
    </row>
    <row r="159" spans="1:8" s="5" customFormat="1" ht="15.75" x14ac:dyDescent="0.25">
      <c r="A159" s="50"/>
      <c r="B159" s="44" t="s">
        <v>5</v>
      </c>
      <c r="C159" s="51">
        <v>25000000</v>
      </c>
      <c r="D159" s="69">
        <v>0</v>
      </c>
      <c r="E159" s="69">
        <v>0</v>
      </c>
      <c r="F159" s="54">
        <f>E159/C159*100</f>
        <v>0</v>
      </c>
      <c r="G159" s="51"/>
      <c r="H159" s="30"/>
    </row>
    <row r="160" spans="1:8" ht="15.75" x14ac:dyDescent="0.25">
      <c r="A160" s="33" t="s">
        <v>29</v>
      </c>
      <c r="B160" s="34" t="s">
        <v>28</v>
      </c>
      <c r="C160" s="35">
        <f>C161</f>
        <v>147300</v>
      </c>
      <c r="D160" s="35">
        <f>D161</f>
        <v>147300</v>
      </c>
      <c r="E160" s="35">
        <f>E161</f>
        <v>147300</v>
      </c>
      <c r="F160" s="35">
        <f>F161</f>
        <v>100</v>
      </c>
      <c r="G160" s="41"/>
      <c r="H160" s="13"/>
    </row>
    <row r="161" spans="1:8" ht="63" x14ac:dyDescent="0.25">
      <c r="A161" s="38"/>
      <c r="B161" s="70" t="s">
        <v>27</v>
      </c>
      <c r="C161" s="45">
        <f>C163+C164</f>
        <v>147300</v>
      </c>
      <c r="D161" s="46">
        <f>D163+D164</f>
        <v>147300</v>
      </c>
      <c r="E161" s="47">
        <f>E163+E164</f>
        <v>147300</v>
      </c>
      <c r="F161" s="42">
        <f>E161/C161*100</f>
        <v>100</v>
      </c>
      <c r="G161" s="71" t="s">
        <v>12</v>
      </c>
      <c r="H161" s="13"/>
    </row>
    <row r="162" spans="1:8" ht="15.75" x14ac:dyDescent="0.25">
      <c r="A162" s="38"/>
      <c r="B162" s="44" t="s">
        <v>3</v>
      </c>
      <c r="C162" s="45"/>
      <c r="D162" s="46"/>
      <c r="E162" s="47"/>
      <c r="F162" s="36"/>
      <c r="G162" s="41"/>
      <c r="H162" s="13"/>
    </row>
    <row r="163" spans="1:8" ht="15.75" x14ac:dyDescent="0.25">
      <c r="A163" s="38"/>
      <c r="B163" s="44" t="s">
        <v>18</v>
      </c>
      <c r="C163" s="45">
        <v>147300</v>
      </c>
      <c r="D163" s="45">
        <v>147300</v>
      </c>
      <c r="E163" s="45">
        <v>147300</v>
      </c>
      <c r="F163" s="42">
        <f>E163/C163*100</f>
        <v>100</v>
      </c>
      <c r="G163" s="71"/>
      <c r="H163" s="13"/>
    </row>
    <row r="164" spans="1:8" ht="15.75" x14ac:dyDescent="0.25">
      <c r="A164" s="38"/>
      <c r="B164" s="44" t="s">
        <v>5</v>
      </c>
      <c r="C164" s="45">
        <v>0</v>
      </c>
      <c r="D164" s="46">
        <v>0</v>
      </c>
      <c r="E164" s="47">
        <v>0</v>
      </c>
      <c r="F164" s="42">
        <v>0</v>
      </c>
      <c r="G164" s="41"/>
      <c r="H164" s="13"/>
    </row>
    <row r="165" spans="1:8" ht="15.75" x14ac:dyDescent="0.25">
      <c r="A165" s="33" t="s">
        <v>26</v>
      </c>
      <c r="B165" s="34" t="s">
        <v>25</v>
      </c>
      <c r="C165" s="35">
        <f>C166+C170+C174+C178+C182+C186+C190+C194+C198</f>
        <v>111838678.59</v>
      </c>
      <c r="D165" s="35">
        <f>D166+D170+D174+D178+D182+D186+D190+D194+D198</f>
        <v>107318397.55</v>
      </c>
      <c r="E165" s="35">
        <f>E166+E170+E174+E178+E182+E186+E190+E194+E198</f>
        <v>99214944.530000001</v>
      </c>
      <c r="F165" s="36">
        <f>E165/C165*100</f>
        <v>88.712550774782898</v>
      </c>
      <c r="G165" s="41"/>
      <c r="H165" s="13"/>
    </row>
    <row r="166" spans="1:8" ht="108.75" customHeight="1" x14ac:dyDescent="0.25">
      <c r="A166" s="38"/>
      <c r="B166" s="39" t="s">
        <v>24</v>
      </c>
      <c r="C166" s="45">
        <f>C168+C169</f>
        <v>2878500</v>
      </c>
      <c r="D166" s="45">
        <f>D168+D169</f>
        <v>2476386.33</v>
      </c>
      <c r="E166" s="45">
        <f>E168+E169</f>
        <v>2475753.2000000002</v>
      </c>
      <c r="F166" s="42">
        <f>E166/C166*100</f>
        <v>86.008448844884498</v>
      </c>
      <c r="G166" s="43" t="s">
        <v>10</v>
      </c>
      <c r="H166" s="13"/>
    </row>
    <row r="167" spans="1:8" ht="15" customHeight="1" x14ac:dyDescent="0.25">
      <c r="A167" s="38"/>
      <c r="B167" s="44" t="s">
        <v>3</v>
      </c>
      <c r="C167" s="45"/>
      <c r="D167" s="46"/>
      <c r="E167" s="47"/>
      <c r="F167" s="36"/>
      <c r="G167" s="41"/>
      <c r="H167" s="13"/>
    </row>
    <row r="168" spans="1:8" ht="15.75" x14ac:dyDescent="0.25">
      <c r="A168" s="38"/>
      <c r="B168" s="44" t="s">
        <v>2</v>
      </c>
      <c r="C168" s="45">
        <v>0</v>
      </c>
      <c r="D168" s="41">
        <v>0</v>
      </c>
      <c r="E168" s="41">
        <v>0</v>
      </c>
      <c r="F168" s="42">
        <v>0</v>
      </c>
      <c r="G168" s="43"/>
      <c r="H168" s="13"/>
    </row>
    <row r="169" spans="1:8" ht="15.75" x14ac:dyDescent="0.25">
      <c r="A169" s="38"/>
      <c r="B169" s="44" t="s">
        <v>5</v>
      </c>
      <c r="C169" s="45">
        <v>2878500</v>
      </c>
      <c r="D169" s="46">
        <v>2476386.33</v>
      </c>
      <c r="E169" s="48">
        <v>2475753.2000000002</v>
      </c>
      <c r="F169" s="42">
        <f>E169/C169*100</f>
        <v>86.008448844884498</v>
      </c>
      <c r="G169" s="41"/>
      <c r="H169" s="13"/>
    </row>
    <row r="170" spans="1:8" ht="79.5" customHeight="1" x14ac:dyDescent="0.25">
      <c r="A170" s="38"/>
      <c r="B170" s="39" t="s">
        <v>23</v>
      </c>
      <c r="C170" s="45">
        <f>C172+C173</f>
        <v>1984454.59</v>
      </c>
      <c r="D170" s="45">
        <f>D172+D173</f>
        <v>1358393.72</v>
      </c>
      <c r="E170" s="45">
        <f>E172+E173</f>
        <v>1358393.72</v>
      </c>
      <c r="F170" s="42">
        <f>E170/C170*100</f>
        <v>68.451741191014094</v>
      </c>
      <c r="G170" s="43" t="s">
        <v>14</v>
      </c>
      <c r="H170" s="13"/>
    </row>
    <row r="171" spans="1:8" ht="17.25" customHeight="1" x14ac:dyDescent="0.25">
      <c r="A171" s="38"/>
      <c r="B171" s="44" t="s">
        <v>3</v>
      </c>
      <c r="C171" s="45"/>
      <c r="D171" s="46"/>
      <c r="E171" s="47"/>
      <c r="F171" s="36"/>
      <c r="G171" s="41"/>
      <c r="H171" s="13"/>
    </row>
    <row r="172" spans="1:8" ht="15.75" x14ac:dyDescent="0.25">
      <c r="A172" s="56"/>
      <c r="B172" s="44" t="s">
        <v>18</v>
      </c>
      <c r="C172" s="45">
        <v>1984454.59</v>
      </c>
      <c r="D172" s="41">
        <v>1358393.72</v>
      </c>
      <c r="E172" s="48">
        <v>1358393.72</v>
      </c>
      <c r="F172" s="42">
        <f>E172/C172*100</f>
        <v>68.451741191014094</v>
      </c>
      <c r="G172" s="43"/>
      <c r="H172" s="13"/>
    </row>
    <row r="173" spans="1:8" ht="15.75" x14ac:dyDescent="0.25">
      <c r="A173" s="38"/>
      <c r="B173" s="44" t="s">
        <v>1</v>
      </c>
      <c r="C173" s="45">
        <v>0</v>
      </c>
      <c r="D173" s="46">
        <v>0</v>
      </c>
      <c r="E173" s="47">
        <v>0</v>
      </c>
      <c r="F173" s="42">
        <v>0</v>
      </c>
      <c r="G173" s="41"/>
      <c r="H173" s="13"/>
    </row>
    <row r="174" spans="1:8" ht="211.5" customHeight="1" x14ac:dyDescent="0.25">
      <c r="A174" s="38"/>
      <c r="B174" s="39" t="s">
        <v>22</v>
      </c>
      <c r="C174" s="45">
        <f>C176+C177</f>
        <v>13556400</v>
      </c>
      <c r="D174" s="45">
        <f>D176+D177</f>
        <v>13556400</v>
      </c>
      <c r="E174" s="45">
        <f>E176+E177</f>
        <v>11474455.960000001</v>
      </c>
      <c r="F174" s="42">
        <f>E174/C174*100</f>
        <v>84.642353132099984</v>
      </c>
      <c r="G174" s="43" t="s">
        <v>10</v>
      </c>
      <c r="H174" s="13"/>
    </row>
    <row r="175" spans="1:8" ht="15" customHeight="1" x14ac:dyDescent="0.25">
      <c r="A175" s="38"/>
      <c r="B175" s="44" t="s">
        <v>3</v>
      </c>
      <c r="C175" s="45"/>
      <c r="D175" s="46"/>
      <c r="E175" s="47"/>
      <c r="F175" s="42"/>
      <c r="G175" s="41"/>
      <c r="H175" s="13"/>
    </row>
    <row r="176" spans="1:8" ht="15.75" x14ac:dyDescent="0.25">
      <c r="A176" s="38"/>
      <c r="B176" s="44" t="s">
        <v>2</v>
      </c>
      <c r="C176" s="45">
        <v>0</v>
      </c>
      <c r="D176" s="41">
        <v>0</v>
      </c>
      <c r="E176" s="41">
        <v>0</v>
      </c>
      <c r="F176" s="42">
        <v>0</v>
      </c>
      <c r="G176" s="43"/>
      <c r="H176" s="13"/>
    </row>
    <row r="177" spans="1:8" ht="15.75" x14ac:dyDescent="0.25">
      <c r="A177" s="38"/>
      <c r="B177" s="44" t="s">
        <v>1</v>
      </c>
      <c r="C177" s="45">
        <v>13556400</v>
      </c>
      <c r="D177" s="46">
        <v>13556400</v>
      </c>
      <c r="E177" s="48">
        <v>11474455.960000001</v>
      </c>
      <c r="F177" s="42">
        <f>E177/C177*100</f>
        <v>84.642353132099984</v>
      </c>
      <c r="G177" s="41"/>
      <c r="H177" s="13"/>
    </row>
    <row r="178" spans="1:8" ht="127.5" customHeight="1" x14ac:dyDescent="0.25">
      <c r="A178" s="38"/>
      <c r="B178" s="39" t="s">
        <v>21</v>
      </c>
      <c r="C178" s="45">
        <f>C180+C181</f>
        <v>53954799</v>
      </c>
      <c r="D178" s="45">
        <f>D180+D181</f>
        <v>53411270</v>
      </c>
      <c r="E178" s="45">
        <f>E180+E181</f>
        <v>49590176</v>
      </c>
      <c r="F178" s="42">
        <f>E178/C178*100</f>
        <v>91.910593532189793</v>
      </c>
      <c r="G178" s="43" t="s">
        <v>20</v>
      </c>
      <c r="H178" s="13"/>
    </row>
    <row r="179" spans="1:8" ht="15.75" x14ac:dyDescent="0.25">
      <c r="A179" s="38"/>
      <c r="B179" s="44" t="s">
        <v>3</v>
      </c>
      <c r="C179" s="45"/>
      <c r="D179" s="46"/>
      <c r="E179" s="47"/>
      <c r="F179" s="42"/>
      <c r="G179" s="41"/>
      <c r="H179" s="13"/>
    </row>
    <row r="180" spans="1:8" ht="15.75" x14ac:dyDescent="0.25">
      <c r="A180" s="38"/>
      <c r="B180" s="44" t="s">
        <v>18</v>
      </c>
      <c r="C180" s="45">
        <v>28358521</v>
      </c>
      <c r="D180" s="41">
        <v>28358521</v>
      </c>
      <c r="E180" s="48">
        <v>26064484</v>
      </c>
      <c r="F180" s="42">
        <f>E180/C180*100</f>
        <v>91.910590118574945</v>
      </c>
      <c r="G180" s="43"/>
      <c r="H180" s="13"/>
    </row>
    <row r="181" spans="1:8" ht="15.75" x14ac:dyDescent="0.25">
      <c r="A181" s="38"/>
      <c r="B181" s="44" t="s">
        <v>5</v>
      </c>
      <c r="C181" s="45">
        <v>25596278</v>
      </c>
      <c r="D181" s="46">
        <v>25052749</v>
      </c>
      <c r="E181" s="48">
        <v>23525692</v>
      </c>
      <c r="F181" s="42">
        <f>E181/C181*100</f>
        <v>91.91059731418764</v>
      </c>
      <c r="G181" s="41"/>
      <c r="H181" s="13"/>
    </row>
    <row r="182" spans="1:8" ht="115.5" customHeight="1" x14ac:dyDescent="0.25">
      <c r="A182" s="38"/>
      <c r="B182" s="39" t="s">
        <v>19</v>
      </c>
      <c r="C182" s="45">
        <f>C184+C185</f>
        <v>30627400</v>
      </c>
      <c r="D182" s="45">
        <f>D184+D185</f>
        <v>30627400</v>
      </c>
      <c r="E182" s="45">
        <f>E184+E185</f>
        <v>30627400</v>
      </c>
      <c r="F182" s="42">
        <f>E182/C182*100</f>
        <v>100</v>
      </c>
      <c r="G182" s="43" t="s">
        <v>6</v>
      </c>
      <c r="H182" s="13"/>
    </row>
    <row r="183" spans="1:8" ht="15.75" x14ac:dyDescent="0.25">
      <c r="A183" s="38"/>
      <c r="B183" s="44" t="s">
        <v>3</v>
      </c>
      <c r="C183" s="45"/>
      <c r="D183" s="46"/>
      <c r="E183" s="47"/>
      <c r="F183" s="36"/>
      <c r="G183" s="41"/>
      <c r="H183" s="13"/>
    </row>
    <row r="184" spans="1:8" ht="15.75" x14ac:dyDescent="0.25">
      <c r="A184" s="56"/>
      <c r="B184" s="44" t="s">
        <v>18</v>
      </c>
      <c r="C184" s="45">
        <v>13202800</v>
      </c>
      <c r="D184" s="41">
        <v>13202800</v>
      </c>
      <c r="E184" s="41">
        <v>13202800</v>
      </c>
      <c r="F184" s="42">
        <f>E184/C184*100</f>
        <v>100</v>
      </c>
      <c r="G184" s="43"/>
      <c r="H184" s="13"/>
    </row>
    <row r="185" spans="1:8" ht="15.75" x14ac:dyDescent="0.25">
      <c r="A185" s="38"/>
      <c r="B185" s="44" t="s">
        <v>5</v>
      </c>
      <c r="C185" s="45">
        <v>17424600</v>
      </c>
      <c r="D185" s="46">
        <v>17424600</v>
      </c>
      <c r="E185" s="47">
        <v>17424600</v>
      </c>
      <c r="F185" s="42">
        <f>E185/C185*100</f>
        <v>100</v>
      </c>
      <c r="G185" s="41"/>
      <c r="H185" s="13"/>
    </row>
    <row r="186" spans="1:8" ht="45.75" customHeight="1" x14ac:dyDescent="0.25">
      <c r="A186" s="38"/>
      <c r="B186" s="39" t="s">
        <v>17</v>
      </c>
      <c r="C186" s="45">
        <f>C188+C189</f>
        <v>298500</v>
      </c>
      <c r="D186" s="45">
        <f>D188+D189</f>
        <v>298500</v>
      </c>
      <c r="E186" s="45">
        <f>E188+E189</f>
        <v>264655.65000000002</v>
      </c>
      <c r="F186" s="42">
        <f>E186/C186*100</f>
        <v>88.661859296482419</v>
      </c>
      <c r="G186" s="72" t="s">
        <v>16</v>
      </c>
      <c r="H186" s="13"/>
    </row>
    <row r="187" spans="1:8" ht="15.75" x14ac:dyDescent="0.25">
      <c r="A187" s="38"/>
      <c r="B187" s="44" t="s">
        <v>3</v>
      </c>
      <c r="C187" s="45"/>
      <c r="D187" s="46"/>
      <c r="E187" s="41"/>
      <c r="F187" s="36"/>
      <c r="G187" s="41"/>
      <c r="H187" s="13"/>
    </row>
    <row r="188" spans="1:8" ht="15.75" x14ac:dyDescent="0.25">
      <c r="A188" s="38"/>
      <c r="B188" s="44" t="s">
        <v>2</v>
      </c>
      <c r="C188" s="45">
        <v>0</v>
      </c>
      <c r="D188" s="41">
        <v>0</v>
      </c>
      <c r="E188" s="41">
        <v>0</v>
      </c>
      <c r="F188" s="42">
        <v>0</v>
      </c>
      <c r="G188" s="41"/>
      <c r="H188" s="13"/>
    </row>
    <row r="189" spans="1:8" ht="15.75" x14ac:dyDescent="0.25">
      <c r="A189" s="38"/>
      <c r="B189" s="44" t="s">
        <v>5</v>
      </c>
      <c r="C189" s="45">
        <v>298500</v>
      </c>
      <c r="D189" s="41">
        <v>298500</v>
      </c>
      <c r="E189" s="48">
        <v>264655.65000000002</v>
      </c>
      <c r="F189" s="42">
        <f>E189/C189*100</f>
        <v>88.661859296482419</v>
      </c>
      <c r="G189" s="43"/>
      <c r="H189" s="13"/>
    </row>
    <row r="190" spans="1:8" ht="95.25" customHeight="1" x14ac:dyDescent="0.25">
      <c r="A190" s="38"/>
      <c r="B190" s="73" t="s">
        <v>15</v>
      </c>
      <c r="C190" s="45">
        <f>C192+C193</f>
        <v>7875000</v>
      </c>
      <c r="D190" s="45">
        <f>D192+D193</f>
        <v>5100000</v>
      </c>
      <c r="E190" s="45">
        <f>E192+E193</f>
        <v>3000000</v>
      </c>
      <c r="F190" s="42">
        <f>E190/C190*100</f>
        <v>38.095238095238095</v>
      </c>
      <c r="G190" s="43" t="s">
        <v>14</v>
      </c>
      <c r="H190" s="13"/>
    </row>
    <row r="191" spans="1:8" ht="15.75" x14ac:dyDescent="0.25">
      <c r="A191" s="38"/>
      <c r="B191" s="44" t="s">
        <v>3</v>
      </c>
      <c r="C191" s="45"/>
      <c r="D191" s="46"/>
      <c r="E191" s="74"/>
      <c r="F191" s="36"/>
      <c r="G191" s="41"/>
      <c r="H191" s="13"/>
    </row>
    <row r="192" spans="1:8" ht="15.75" x14ac:dyDescent="0.25">
      <c r="A192" s="38"/>
      <c r="B192" s="44" t="s">
        <v>2</v>
      </c>
      <c r="C192" s="45">
        <v>0</v>
      </c>
      <c r="D192" s="46">
        <v>0</v>
      </c>
      <c r="E192" s="47">
        <v>0</v>
      </c>
      <c r="F192" s="42">
        <v>0</v>
      </c>
      <c r="G192" s="41"/>
      <c r="H192" s="13"/>
    </row>
    <row r="193" spans="1:10" s="3" customFormat="1" ht="15.75" x14ac:dyDescent="0.25">
      <c r="A193" s="38"/>
      <c r="B193" s="44" t="s">
        <v>5</v>
      </c>
      <c r="C193" s="45">
        <v>7875000</v>
      </c>
      <c r="D193" s="75">
        <v>5100000</v>
      </c>
      <c r="E193" s="75">
        <v>3000000</v>
      </c>
      <c r="F193" s="42">
        <f>E193/C193*100</f>
        <v>38.095238095238095</v>
      </c>
      <c r="G193" s="41"/>
      <c r="H193" s="1"/>
      <c r="I193" s="1"/>
      <c r="J193" s="1"/>
    </row>
    <row r="194" spans="1:10" s="3" customFormat="1" ht="178.5" customHeight="1" x14ac:dyDescent="0.25">
      <c r="A194" s="38"/>
      <c r="B194" s="68" t="s">
        <v>13</v>
      </c>
      <c r="C194" s="45">
        <f>C196+C197</f>
        <v>110765</v>
      </c>
      <c r="D194" s="45">
        <f>D196+D197</f>
        <v>73322.5</v>
      </c>
      <c r="E194" s="45">
        <f>E196+E197</f>
        <v>58025</v>
      </c>
      <c r="F194" s="42">
        <f>E194/C194*100</f>
        <v>52.385681397553377</v>
      </c>
      <c r="G194" s="55" t="s">
        <v>12</v>
      </c>
      <c r="H194" s="1"/>
      <c r="I194" s="1"/>
      <c r="J194" s="1"/>
    </row>
    <row r="195" spans="1:10" s="3" customFormat="1" ht="15.75" x14ac:dyDescent="0.25">
      <c r="A195" s="38"/>
      <c r="B195" s="44" t="s">
        <v>3</v>
      </c>
      <c r="C195" s="45"/>
      <c r="D195" s="75"/>
      <c r="E195" s="75"/>
      <c r="F195" s="42"/>
      <c r="G195" s="41"/>
      <c r="H195" s="1"/>
      <c r="I195" s="1"/>
      <c r="J195" s="1"/>
    </row>
    <row r="196" spans="1:10" s="3" customFormat="1" ht="15.75" x14ac:dyDescent="0.25">
      <c r="A196" s="38"/>
      <c r="B196" s="44" t="s">
        <v>2</v>
      </c>
      <c r="C196" s="45">
        <v>0</v>
      </c>
      <c r="D196" s="75">
        <v>0</v>
      </c>
      <c r="E196" s="75">
        <v>0</v>
      </c>
      <c r="F196" s="42">
        <v>0</v>
      </c>
      <c r="G196" s="41"/>
      <c r="H196" s="1"/>
      <c r="I196" s="1"/>
      <c r="J196" s="1"/>
    </row>
    <row r="197" spans="1:10" s="3" customFormat="1" ht="15.75" x14ac:dyDescent="0.25">
      <c r="A197" s="38"/>
      <c r="B197" s="44" t="s">
        <v>5</v>
      </c>
      <c r="C197" s="45">
        <v>110765</v>
      </c>
      <c r="D197" s="75">
        <v>73322.5</v>
      </c>
      <c r="E197" s="75">
        <v>58025</v>
      </c>
      <c r="F197" s="42">
        <f>E197/C197*100</f>
        <v>52.385681397553377</v>
      </c>
      <c r="G197" s="41"/>
      <c r="H197" s="1"/>
      <c r="I197" s="1"/>
      <c r="J197" s="1"/>
    </row>
    <row r="198" spans="1:10" s="3" customFormat="1" ht="194.25" customHeight="1" x14ac:dyDescent="0.25">
      <c r="A198" s="38"/>
      <c r="B198" s="68" t="s">
        <v>11</v>
      </c>
      <c r="C198" s="45">
        <f>C200+C201</f>
        <v>552860</v>
      </c>
      <c r="D198" s="45">
        <f>D200+D201</f>
        <v>416725</v>
      </c>
      <c r="E198" s="45">
        <f>E200+E201</f>
        <v>366085</v>
      </c>
      <c r="F198" s="42">
        <f>E198/C198*100</f>
        <v>66.216582860036894</v>
      </c>
      <c r="G198" s="55" t="s">
        <v>10</v>
      </c>
      <c r="H198" s="1"/>
      <c r="I198" s="1"/>
      <c r="J198" s="1"/>
    </row>
    <row r="199" spans="1:10" s="3" customFormat="1" ht="15.75" x14ac:dyDescent="0.25">
      <c r="A199" s="38"/>
      <c r="B199" s="44" t="s">
        <v>3</v>
      </c>
      <c r="C199" s="45"/>
      <c r="D199" s="75"/>
      <c r="E199" s="75"/>
      <c r="F199" s="42"/>
      <c r="G199" s="41"/>
      <c r="H199" s="1"/>
      <c r="I199" s="1"/>
      <c r="J199" s="1"/>
    </row>
    <row r="200" spans="1:10" s="3" customFormat="1" ht="15.75" x14ac:dyDescent="0.25">
      <c r="A200" s="38"/>
      <c r="B200" s="44" t="s">
        <v>2</v>
      </c>
      <c r="C200" s="45">
        <v>0</v>
      </c>
      <c r="D200" s="75">
        <v>0</v>
      </c>
      <c r="E200" s="75">
        <v>0</v>
      </c>
      <c r="F200" s="42">
        <v>0</v>
      </c>
      <c r="G200" s="41"/>
      <c r="H200" s="1"/>
      <c r="I200" s="1"/>
      <c r="J200" s="1"/>
    </row>
    <row r="201" spans="1:10" s="3" customFormat="1" ht="15.75" x14ac:dyDescent="0.25">
      <c r="A201" s="38"/>
      <c r="B201" s="44" t="s">
        <v>5</v>
      </c>
      <c r="C201" s="45">
        <v>552860</v>
      </c>
      <c r="D201" s="75">
        <v>416725</v>
      </c>
      <c r="E201" s="67">
        <v>366085</v>
      </c>
      <c r="F201" s="42">
        <f>E201/C201*100</f>
        <v>66.216582860036894</v>
      </c>
      <c r="G201" s="41"/>
      <c r="H201" s="1"/>
      <c r="I201" s="1"/>
      <c r="J201" s="1"/>
    </row>
    <row r="202" spans="1:10" s="3" customFormat="1" ht="31.5" x14ac:dyDescent="0.25">
      <c r="A202" s="33" t="s">
        <v>9</v>
      </c>
      <c r="B202" s="76" t="s">
        <v>8</v>
      </c>
      <c r="C202" s="35">
        <f>C203</f>
        <v>44000000</v>
      </c>
      <c r="D202" s="35">
        <f>D203</f>
        <v>44000000</v>
      </c>
      <c r="E202" s="35">
        <f>E203</f>
        <v>0</v>
      </c>
      <c r="F202" s="35">
        <f>F203</f>
        <v>0</v>
      </c>
      <c r="G202" s="41"/>
      <c r="H202" s="1"/>
      <c r="I202" s="1"/>
      <c r="J202" s="1"/>
    </row>
    <row r="203" spans="1:10" s="3" customFormat="1" ht="65.25" customHeight="1" x14ac:dyDescent="0.25">
      <c r="A203" s="38"/>
      <c r="B203" s="58" t="s">
        <v>7</v>
      </c>
      <c r="C203" s="45">
        <f>C205+C206</f>
        <v>44000000</v>
      </c>
      <c r="D203" s="45">
        <f>D205+D206</f>
        <v>44000000</v>
      </c>
      <c r="E203" s="45">
        <f>E205+E206</f>
        <v>0</v>
      </c>
      <c r="F203" s="42">
        <f>E203/C203*100</f>
        <v>0</v>
      </c>
      <c r="G203" s="55" t="s">
        <v>6</v>
      </c>
      <c r="H203" s="1"/>
      <c r="I203" s="1"/>
      <c r="J203" s="1"/>
    </row>
    <row r="204" spans="1:10" s="3" customFormat="1" ht="15.75" x14ac:dyDescent="0.25">
      <c r="A204" s="38"/>
      <c r="B204" s="44" t="s">
        <v>3</v>
      </c>
      <c r="C204" s="45"/>
      <c r="D204" s="75"/>
      <c r="E204" s="75"/>
      <c r="F204" s="42"/>
      <c r="G204" s="41"/>
      <c r="H204" s="1"/>
      <c r="I204" s="1"/>
      <c r="J204" s="1"/>
    </row>
    <row r="205" spans="1:10" s="32" customFormat="1" ht="15.75" customHeight="1" x14ac:dyDescent="0.25">
      <c r="A205" s="50"/>
      <c r="B205" s="44" t="s">
        <v>2</v>
      </c>
      <c r="C205" s="51">
        <v>44000000</v>
      </c>
      <c r="D205" s="77">
        <v>44000000</v>
      </c>
      <c r="E205" s="77">
        <v>0</v>
      </c>
      <c r="F205" s="54">
        <f t="shared" ref="F205" si="2">E205/C205*100</f>
        <v>0</v>
      </c>
      <c r="G205" s="51"/>
      <c r="H205" s="5"/>
      <c r="I205" s="5"/>
      <c r="J205" s="5"/>
    </row>
    <row r="206" spans="1:10" s="3" customFormat="1" ht="15.75" x14ac:dyDescent="0.25">
      <c r="A206" s="38"/>
      <c r="B206" s="44" t="s">
        <v>5</v>
      </c>
      <c r="C206" s="45">
        <v>0</v>
      </c>
      <c r="D206" s="75">
        <v>0</v>
      </c>
      <c r="E206" s="75">
        <v>0</v>
      </c>
      <c r="F206" s="42">
        <v>0</v>
      </c>
      <c r="G206" s="41">
        <v>0</v>
      </c>
      <c r="H206" s="1"/>
      <c r="I206" s="1"/>
      <c r="J206" s="1"/>
    </row>
    <row r="207" spans="1:10" s="3" customFormat="1" ht="47.25" x14ac:dyDescent="0.25">
      <c r="A207" s="33" t="s">
        <v>93</v>
      </c>
      <c r="B207" s="76" t="s">
        <v>92</v>
      </c>
      <c r="C207" s="35">
        <f>C208+C212</f>
        <v>7735790.7199999997</v>
      </c>
      <c r="D207" s="35">
        <f t="shared" ref="D207:E207" si="3">D208+D212</f>
        <v>7735790.7199999997</v>
      </c>
      <c r="E207" s="35">
        <f t="shared" si="3"/>
        <v>7735790.7199999997</v>
      </c>
      <c r="F207" s="35">
        <f>F208</f>
        <v>100</v>
      </c>
      <c r="G207" s="41"/>
      <c r="H207" s="1"/>
      <c r="I207" s="1"/>
      <c r="J207" s="1"/>
    </row>
    <row r="208" spans="1:10" s="3" customFormat="1" ht="323.25" customHeight="1" x14ac:dyDescent="0.25">
      <c r="A208" s="38"/>
      <c r="B208" s="68" t="s">
        <v>94</v>
      </c>
      <c r="C208" s="45">
        <f>C211</f>
        <v>7646741.4100000001</v>
      </c>
      <c r="D208" s="45">
        <f t="shared" ref="D208:E208" si="4">D211</f>
        <v>7646741.4100000001</v>
      </c>
      <c r="E208" s="45">
        <f t="shared" si="4"/>
        <v>7646741.4100000001</v>
      </c>
      <c r="F208" s="42">
        <f>E208/C208*100</f>
        <v>100</v>
      </c>
      <c r="G208" s="55" t="s">
        <v>10</v>
      </c>
      <c r="H208" s="1"/>
      <c r="I208" s="1"/>
      <c r="J208" s="1"/>
    </row>
    <row r="209" spans="1:10" s="3" customFormat="1" ht="15.75" x14ac:dyDescent="0.25">
      <c r="A209" s="38"/>
      <c r="B209" s="44" t="s">
        <v>3</v>
      </c>
      <c r="C209" s="45"/>
      <c r="D209" s="75"/>
      <c r="E209" s="75"/>
      <c r="F209" s="42"/>
      <c r="G209" s="41"/>
      <c r="H209" s="1"/>
      <c r="I209" s="1"/>
      <c r="J209" s="1"/>
    </row>
    <row r="210" spans="1:10" s="3" customFormat="1" ht="15.75" x14ac:dyDescent="0.25">
      <c r="A210" s="38"/>
      <c r="B210" s="44" t="s">
        <v>2</v>
      </c>
      <c r="C210" s="45">
        <v>0</v>
      </c>
      <c r="D210" s="75">
        <v>0</v>
      </c>
      <c r="E210" s="75">
        <v>0</v>
      </c>
      <c r="F210" s="42">
        <v>0</v>
      </c>
      <c r="G210" s="41"/>
      <c r="H210" s="1"/>
      <c r="I210" s="1"/>
      <c r="J210" s="1"/>
    </row>
    <row r="211" spans="1:10" s="3" customFormat="1" ht="15.75" x14ac:dyDescent="0.25">
      <c r="A211" s="38"/>
      <c r="B211" s="44" t="s">
        <v>5</v>
      </c>
      <c r="C211" s="45">
        <v>7646741.4100000001</v>
      </c>
      <c r="D211" s="45">
        <v>7646741.4100000001</v>
      </c>
      <c r="E211" s="45">
        <v>7646741.4100000001</v>
      </c>
      <c r="F211" s="42">
        <f t="shared" ref="F211:F215" si="5">E211/C211*100</f>
        <v>100</v>
      </c>
      <c r="G211" s="41"/>
      <c r="H211" s="1"/>
      <c r="I211" s="1"/>
      <c r="J211" s="1"/>
    </row>
    <row r="212" spans="1:10" s="3" customFormat="1" ht="192.75" customHeight="1" x14ac:dyDescent="0.25">
      <c r="A212" s="38"/>
      <c r="B212" s="68" t="s">
        <v>95</v>
      </c>
      <c r="C212" s="45">
        <f>C214+C215</f>
        <v>89049.31</v>
      </c>
      <c r="D212" s="45">
        <f>D214+D215</f>
        <v>89049.31</v>
      </c>
      <c r="E212" s="45">
        <f>E214+E215</f>
        <v>89049.31</v>
      </c>
      <c r="F212" s="42">
        <f>E212/C212*100</f>
        <v>100</v>
      </c>
      <c r="G212" s="55" t="s">
        <v>10</v>
      </c>
      <c r="H212" s="1"/>
      <c r="I212" s="1"/>
      <c r="J212" s="1"/>
    </row>
    <row r="213" spans="1:10" s="3" customFormat="1" ht="15.75" x14ac:dyDescent="0.25">
      <c r="A213" s="38"/>
      <c r="B213" s="44" t="s">
        <v>3</v>
      </c>
      <c r="C213" s="45"/>
      <c r="D213" s="75"/>
      <c r="E213" s="75"/>
      <c r="F213" s="42"/>
      <c r="G213" s="41"/>
      <c r="H213" s="1"/>
      <c r="I213" s="1"/>
      <c r="J213" s="1"/>
    </row>
    <row r="214" spans="1:10" s="3" customFormat="1" ht="15.75" x14ac:dyDescent="0.25">
      <c r="A214" s="38"/>
      <c r="B214" s="44" t="s">
        <v>2</v>
      </c>
      <c r="C214" s="45">
        <v>0</v>
      </c>
      <c r="D214" s="75">
        <v>0</v>
      </c>
      <c r="E214" s="75">
        <v>0</v>
      </c>
      <c r="F214" s="42">
        <v>0</v>
      </c>
      <c r="G214" s="41"/>
      <c r="H214" s="1"/>
      <c r="I214" s="1"/>
      <c r="J214" s="1"/>
    </row>
    <row r="215" spans="1:10" s="3" customFormat="1" ht="15.75" x14ac:dyDescent="0.25">
      <c r="A215" s="38"/>
      <c r="B215" s="44" t="s">
        <v>5</v>
      </c>
      <c r="C215" s="45">
        <v>89049.31</v>
      </c>
      <c r="D215" s="45">
        <v>89049.31</v>
      </c>
      <c r="E215" s="45">
        <v>89049.31</v>
      </c>
      <c r="F215" s="42">
        <f t="shared" si="5"/>
        <v>100</v>
      </c>
      <c r="G215" s="41"/>
      <c r="H215" s="1"/>
      <c r="I215" s="1"/>
      <c r="J215" s="1"/>
    </row>
    <row r="216" spans="1:10" s="3" customFormat="1" ht="15.75" x14ac:dyDescent="0.25">
      <c r="A216" s="38"/>
      <c r="B216" s="78" t="s">
        <v>4</v>
      </c>
      <c r="C216" s="79">
        <f>C7+C32+C37+C86+C107+C160+C165+C202+C207</f>
        <v>6410636343.8800001</v>
      </c>
      <c r="D216" s="79">
        <f>D7+D32+D37+D86+D107+D160+D165+D202+D207</f>
        <v>4832194944.3099995</v>
      </c>
      <c r="E216" s="79">
        <f>E7+E32+E37+E86+E107+E160+E165+E202+E207</f>
        <v>4366225766.79</v>
      </c>
      <c r="F216" s="36">
        <f>E216/C216*100</f>
        <v>68.109085160606185</v>
      </c>
      <c r="G216" s="41"/>
      <c r="H216" s="1"/>
      <c r="I216" s="1"/>
      <c r="J216" s="1"/>
    </row>
    <row r="217" spans="1:10" ht="15.75" x14ac:dyDescent="0.25">
      <c r="A217" s="38"/>
      <c r="B217" s="44" t="s">
        <v>3</v>
      </c>
      <c r="C217" s="80"/>
      <c r="D217" s="81"/>
      <c r="E217" s="81"/>
      <c r="F217" s="36"/>
      <c r="G217" s="82"/>
    </row>
    <row r="218" spans="1:10" s="3" customFormat="1" ht="15.75" x14ac:dyDescent="0.25">
      <c r="A218" s="38"/>
      <c r="B218" s="76" t="s">
        <v>2</v>
      </c>
      <c r="C218" s="83">
        <f>C10+C14+C18+C26+C30+C35+C44+C48+C56+C60+C64+C72+C76+C80+C84+C118+C122+C126+C130+C134++C138+C142+C163+C180+C184+C205+C22+C114+C110+C101+C97+C93+C89+C68+C150+C172+C176+C188+C192</f>
        <v>1918084655.5899999</v>
      </c>
      <c r="D218" s="83">
        <f t="shared" ref="D218:E218" si="6">D10+D14+D18+D26+D30+D35+D44+D48+D56+D60+D64+D72+D76+D80+D84+D118+D122+D126+D130+D134++D138+D142+D163+D180+D184+D205+D22+D114+D110+D101+D97+D93+D89+D68+D150+D172+D176+D188+D192</f>
        <v>1421065184.99</v>
      </c>
      <c r="E218" s="83">
        <f t="shared" si="6"/>
        <v>1168424194.4599998</v>
      </c>
      <c r="F218" s="36">
        <f>E218/C218*100</f>
        <v>60.916195281307552</v>
      </c>
      <c r="G218" s="75"/>
      <c r="H218" s="1"/>
      <c r="I218" s="1"/>
      <c r="J218" s="1"/>
    </row>
    <row r="219" spans="1:10" ht="15.75" x14ac:dyDescent="0.25">
      <c r="A219" s="38"/>
      <c r="B219" s="76" t="s">
        <v>1</v>
      </c>
      <c r="C219" s="79">
        <f>C11+C15+C19+C23+C27+C31+C36+C45+C49+C53+C57+C61+C65+C69+C73+C77+C81+C85+C90+C94+C98+C102+C106+C111+C115+C119+C123+C127+C131+C135+C139+C147+C155+C159+C164+C169+C173+C177+C181+C185+C189+C193+C197+C201+C211+C215</f>
        <v>4492551688.29</v>
      </c>
      <c r="D219" s="79">
        <f t="shared" ref="D219:E219" si="7">D11+D15+D19+D23+D27+D31+D36+D45+D49+D53+D57+D61+D65+D69+D73+D77+D81+D85+D90+D94+D98+D102+D106+D111+D115+D119+D123+D127+D131+D135+D139+D147+D155+D159+D164+D169+D173+D177+D181+D185+D189+D193+D197+D201+D211+D215</f>
        <v>3411129759.3199997</v>
      </c>
      <c r="E219" s="79">
        <f t="shared" si="7"/>
        <v>3197801572.3299994</v>
      </c>
      <c r="F219" s="36">
        <f>E219/C219*100</f>
        <v>71.180073023203846</v>
      </c>
      <c r="G219" s="84"/>
    </row>
    <row r="220" spans="1:10" s="2" customFormat="1" x14ac:dyDescent="0.25">
      <c r="A220" s="6"/>
      <c r="B220" s="11" t="s">
        <v>0</v>
      </c>
      <c r="C220" s="1"/>
      <c r="D220" s="8"/>
      <c r="E220" s="8"/>
      <c r="F220" s="12"/>
      <c r="G220" s="29"/>
      <c r="H220" s="1"/>
      <c r="I220" s="1"/>
      <c r="J220" s="1"/>
    </row>
    <row r="221" spans="1:10" s="2" customFormat="1" x14ac:dyDescent="0.25">
      <c r="A221" s="6"/>
      <c r="B221" s="11"/>
      <c r="C221" s="10"/>
      <c r="D221" s="8"/>
      <c r="E221" s="8"/>
      <c r="F221" s="85"/>
      <c r="G221" s="86"/>
      <c r="H221" s="1"/>
      <c r="I221" s="1"/>
      <c r="J221" s="1"/>
    </row>
    <row r="222" spans="1:10" x14ac:dyDescent="0.25">
      <c r="C222" s="8"/>
      <c r="D222" s="8"/>
      <c r="E222" s="8"/>
      <c r="F222" s="8"/>
    </row>
    <row r="223" spans="1:10" s="2" customFormat="1" ht="18.75" x14ac:dyDescent="0.3">
      <c r="A223" s="6"/>
      <c r="B223" s="9"/>
      <c r="C223" s="1"/>
      <c r="D223" s="8"/>
      <c r="E223" s="8"/>
      <c r="F223" s="8"/>
      <c r="G223" s="31"/>
      <c r="H223" s="1"/>
      <c r="I223" s="1"/>
      <c r="J223" s="1"/>
    </row>
    <row r="225" spans="3:5" x14ac:dyDescent="0.25">
      <c r="C225" s="8"/>
      <c r="D225" s="8"/>
      <c r="E225" s="8"/>
    </row>
    <row r="226" spans="3:5" x14ac:dyDescent="0.25">
      <c r="D226" s="8"/>
      <c r="E226" s="8"/>
    </row>
    <row r="227" spans="3:5" x14ac:dyDescent="0.25">
      <c r="C227" s="8"/>
      <c r="D227" s="8"/>
      <c r="E227" s="8"/>
    </row>
    <row r="229" spans="3:5" x14ac:dyDescent="0.25">
      <c r="C229" s="8"/>
      <c r="D229" s="8"/>
      <c r="E229" s="8"/>
    </row>
    <row r="6160" spans="1:14" s="2" customFormat="1" x14ac:dyDescent="0.25">
      <c r="A6160" s="6"/>
      <c r="B6160" s="5"/>
      <c r="C6160" s="1"/>
      <c r="D6160" s="1"/>
      <c r="E6160" s="4"/>
      <c r="F6160" s="4"/>
      <c r="G6160" s="7"/>
      <c r="H6160" s="1"/>
      <c r="I6160" s="1"/>
      <c r="J6160" s="1"/>
      <c r="K6160" s="1"/>
      <c r="L6160" s="1"/>
      <c r="M6160" s="1"/>
      <c r="N6160" s="1"/>
    </row>
    <row r="6161" spans="1:14" s="2" customFormat="1" x14ac:dyDescent="0.25">
      <c r="A6161" s="6"/>
      <c r="B6161" s="5"/>
      <c r="C6161" s="1"/>
      <c r="D6161" s="1"/>
      <c r="E6161" s="4"/>
      <c r="F6161" s="4"/>
      <c r="G6161" s="7"/>
      <c r="H6161" s="1"/>
      <c r="I6161" s="1"/>
      <c r="J6161" s="1"/>
      <c r="K6161" s="1"/>
      <c r="L6161" s="1"/>
      <c r="M6161" s="1"/>
      <c r="N6161" s="1"/>
    </row>
    <row r="6162" spans="1:14" s="2" customFormat="1" x14ac:dyDescent="0.25">
      <c r="A6162" s="6"/>
      <c r="B6162" s="5"/>
      <c r="C6162" s="1"/>
      <c r="D6162" s="1"/>
      <c r="E6162" s="4"/>
      <c r="F6162" s="4"/>
      <c r="G6162" s="7"/>
      <c r="H6162" s="1"/>
      <c r="I6162" s="1"/>
      <c r="J6162" s="1"/>
      <c r="K6162" s="1"/>
      <c r="L6162" s="1"/>
      <c r="M6162" s="1"/>
      <c r="N6162" s="1"/>
    </row>
    <row r="6163" spans="1:14" s="2" customFormat="1" x14ac:dyDescent="0.25">
      <c r="A6163" s="6"/>
      <c r="B6163" s="5"/>
      <c r="C6163" s="1"/>
      <c r="D6163" s="1"/>
      <c r="E6163" s="4"/>
      <c r="F6163" s="4"/>
      <c r="G6163" s="7"/>
      <c r="H6163" s="1"/>
      <c r="I6163" s="1"/>
      <c r="J6163" s="1"/>
      <c r="K6163" s="1"/>
      <c r="L6163" s="1"/>
      <c r="M6163" s="1"/>
      <c r="N6163" s="1"/>
    </row>
    <row r="6164" spans="1:14" s="2" customFormat="1" x14ac:dyDescent="0.25">
      <c r="A6164" s="6"/>
      <c r="B6164" s="5"/>
      <c r="C6164" s="1"/>
      <c r="D6164" s="1"/>
      <c r="E6164" s="4"/>
      <c r="F6164" s="4"/>
      <c r="G6164" s="7"/>
      <c r="H6164" s="1"/>
      <c r="I6164" s="1"/>
      <c r="J6164" s="1"/>
      <c r="K6164" s="1"/>
      <c r="L6164" s="1"/>
      <c r="M6164" s="1"/>
      <c r="N6164" s="1"/>
    </row>
    <row r="6165" spans="1:14" s="2" customFormat="1" x14ac:dyDescent="0.25">
      <c r="A6165" s="6"/>
      <c r="B6165" s="5"/>
      <c r="C6165" s="1"/>
      <c r="D6165" s="1"/>
      <c r="E6165" s="4"/>
      <c r="F6165" s="4"/>
      <c r="G6165" s="7"/>
      <c r="H6165" s="1"/>
      <c r="I6165" s="1"/>
      <c r="J6165" s="1"/>
      <c r="K6165" s="1"/>
      <c r="L6165" s="1"/>
      <c r="M6165" s="1"/>
      <c r="N6165" s="1"/>
    </row>
  </sheetData>
  <mergeCells count="2">
    <mergeCell ref="F221:G221"/>
    <mergeCell ref="A2:G2"/>
  </mergeCells>
  <pageMargins left="0.70866141732283472" right="0.39370078740157483" top="0.74803149606299213" bottom="0.39370078740157483" header="0.31496062992125984" footer="0.31496062992125984"/>
  <pageSetup paperSize="9" scale="65" orientation="portrait" r:id="rId1"/>
  <headerFooter alignWithMargins="0"/>
  <rowBreaks count="1" manualBreakCount="1">
    <brk id="22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08.12.2016</vt:lpstr>
      <vt:lpstr>'08.12.2016'!Заголовки_для_печати</vt:lpstr>
      <vt:lpstr>'08.12.2016'!Область_печати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Чумакова</dc:creator>
  <cp:lastModifiedBy>Чумакова</cp:lastModifiedBy>
  <cp:lastPrinted>2016-12-09T05:47:20Z</cp:lastPrinted>
  <dcterms:created xsi:type="dcterms:W3CDTF">2016-11-18T05:43:43Z</dcterms:created>
  <dcterms:modified xsi:type="dcterms:W3CDTF">2016-12-09T06:06:07Z</dcterms:modified>
</cp:coreProperties>
</file>