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188" windowWidth="13020" windowHeight="6936"/>
  </bookViews>
  <sheets>
    <sheet name="2021" sheetId="14" r:id="rId1"/>
  </sheets>
  <definedNames>
    <definedName name="_xlnm.Print_Area" localSheetId="0">'2021'!$A$1:$E$207</definedName>
  </definedNames>
  <calcPr calcId="145621"/>
</workbook>
</file>

<file path=xl/calcChain.xml><?xml version="1.0" encoding="utf-8"?>
<calcChain xmlns="http://schemas.openxmlformats.org/spreadsheetml/2006/main">
  <c r="D25" i="14" l="1"/>
  <c r="E25" i="14"/>
  <c r="C25" i="14"/>
  <c r="B28" i="14"/>
  <c r="B93" i="14"/>
  <c r="E91" i="14"/>
  <c r="D91" i="14"/>
  <c r="C91" i="14"/>
  <c r="B88" i="14"/>
  <c r="B87" i="14"/>
  <c r="E85" i="14"/>
  <c r="E84" i="14" s="1"/>
  <c r="D85" i="14"/>
  <c r="D84" i="14" s="1"/>
  <c r="C85" i="14"/>
  <c r="C84" i="14" s="1"/>
  <c r="B91" i="14" l="1"/>
  <c r="B84" i="14"/>
  <c r="B85" i="14"/>
  <c r="D179" i="14" l="1"/>
  <c r="E179" i="14"/>
  <c r="C179" i="14"/>
  <c r="B182" i="14"/>
  <c r="B151" i="14" l="1"/>
  <c r="D194" i="14" l="1"/>
  <c r="E194" i="14"/>
  <c r="E193" i="14" s="1"/>
  <c r="E191" i="14" s="1"/>
  <c r="C194" i="14"/>
  <c r="C193" i="14" s="1"/>
  <c r="C191" i="14" s="1"/>
  <c r="B197" i="14"/>
  <c r="D184" i="14"/>
  <c r="E184" i="14"/>
  <c r="C184" i="14"/>
  <c r="B187" i="14"/>
  <c r="B171" i="14"/>
  <c r="B178" i="14"/>
  <c r="B183" i="14"/>
  <c r="D175" i="14"/>
  <c r="E175" i="14"/>
  <c r="C175" i="14"/>
  <c r="D168" i="14"/>
  <c r="E168" i="14"/>
  <c r="C168" i="14"/>
  <c r="B205" i="14"/>
  <c r="E203" i="14"/>
  <c r="E202" i="14" s="1"/>
  <c r="E200" i="14" s="1"/>
  <c r="E198" i="14" s="1"/>
  <c r="D203" i="14"/>
  <c r="D202" i="14" s="1"/>
  <c r="D200" i="14" s="1"/>
  <c r="D198" i="14" s="1"/>
  <c r="C203" i="14"/>
  <c r="C202" i="14" s="1"/>
  <c r="B196" i="14"/>
  <c r="B190" i="14"/>
  <c r="E188" i="14"/>
  <c r="D188" i="14"/>
  <c r="C188" i="14"/>
  <c r="B186" i="14"/>
  <c r="B181" i="14"/>
  <c r="B179" i="14"/>
  <c r="B177" i="14"/>
  <c r="B174" i="14"/>
  <c r="E172" i="14"/>
  <c r="D172" i="14"/>
  <c r="C172" i="14"/>
  <c r="B170" i="14"/>
  <c r="B162" i="14"/>
  <c r="E160" i="14"/>
  <c r="D160" i="14"/>
  <c r="C160" i="14"/>
  <c r="B159" i="14"/>
  <c r="E157" i="14"/>
  <c r="B157" i="14" s="1"/>
  <c r="B156" i="14"/>
  <c r="E154" i="14"/>
  <c r="B154" i="14" s="1"/>
  <c r="B153" i="14"/>
  <c r="B152" i="14"/>
  <c r="E149" i="14"/>
  <c r="D149" i="14"/>
  <c r="C149" i="14"/>
  <c r="B148" i="14"/>
  <c r="B147" i="14"/>
  <c r="B146" i="14"/>
  <c r="E144" i="14"/>
  <c r="D144" i="14"/>
  <c r="C144" i="14"/>
  <c r="B138" i="14"/>
  <c r="E136" i="14"/>
  <c r="D136" i="14"/>
  <c r="C136" i="14"/>
  <c r="B135" i="14"/>
  <c r="E133" i="14"/>
  <c r="D133" i="14"/>
  <c r="C133" i="14"/>
  <c r="B132" i="14"/>
  <c r="E130" i="14"/>
  <c r="D130" i="14"/>
  <c r="C130" i="14"/>
  <c r="B129" i="14"/>
  <c r="E127" i="14"/>
  <c r="D127" i="14"/>
  <c r="C127" i="14"/>
  <c r="B126" i="14"/>
  <c r="E124" i="14"/>
  <c r="D124" i="14"/>
  <c r="C124" i="14"/>
  <c r="B123" i="14"/>
  <c r="E121" i="14"/>
  <c r="D121" i="14"/>
  <c r="C121" i="14"/>
  <c r="B121" i="14" s="1"/>
  <c r="B120" i="14"/>
  <c r="E118" i="14"/>
  <c r="D118" i="14"/>
  <c r="C118" i="14"/>
  <c r="B117" i="14"/>
  <c r="E115" i="14"/>
  <c r="D115" i="14"/>
  <c r="C115" i="14"/>
  <c r="B114" i="14"/>
  <c r="E112" i="14"/>
  <c r="E111" i="14" s="1"/>
  <c r="D112" i="14"/>
  <c r="C112" i="14"/>
  <c r="B108" i="14"/>
  <c r="E106" i="14"/>
  <c r="D106" i="14"/>
  <c r="C106" i="14"/>
  <c r="B106" i="14" s="1"/>
  <c r="B105" i="14"/>
  <c r="E103" i="14"/>
  <c r="D103" i="14"/>
  <c r="C103" i="14"/>
  <c r="B102" i="14"/>
  <c r="E100" i="14"/>
  <c r="D100" i="14"/>
  <c r="C100" i="14"/>
  <c r="B99" i="14"/>
  <c r="E97" i="14"/>
  <c r="D97" i="14"/>
  <c r="C97" i="14"/>
  <c r="B97" i="14" s="1"/>
  <c r="B96" i="14"/>
  <c r="E94" i="14"/>
  <c r="D94" i="14"/>
  <c r="C94" i="14"/>
  <c r="C90" i="14" s="1"/>
  <c r="B89" i="14"/>
  <c r="B81" i="14"/>
  <c r="B80" i="14"/>
  <c r="E79" i="14"/>
  <c r="E77" i="14" s="1"/>
  <c r="B77" i="14" s="1"/>
  <c r="D79" i="14"/>
  <c r="C79" i="14"/>
  <c r="B74" i="14"/>
  <c r="E72" i="14"/>
  <c r="E71" i="14" s="1"/>
  <c r="D72" i="14"/>
  <c r="D71" i="14" s="1"/>
  <c r="C72" i="14"/>
  <c r="B70" i="14"/>
  <c r="E69" i="14"/>
  <c r="D69" i="14"/>
  <c r="C69" i="14"/>
  <c r="B68" i="14"/>
  <c r="B67" i="14"/>
  <c r="B66" i="14"/>
  <c r="B65" i="14"/>
  <c r="B64" i="14"/>
  <c r="E63" i="14"/>
  <c r="D63" i="14"/>
  <c r="D61" i="14" s="1"/>
  <c r="C63" i="14"/>
  <c r="B58" i="14"/>
  <c r="E56" i="14"/>
  <c r="D56" i="14"/>
  <c r="C56" i="14"/>
  <c r="B55" i="14"/>
  <c r="E53" i="14"/>
  <c r="D53" i="14"/>
  <c r="C53" i="14"/>
  <c r="B52" i="14"/>
  <c r="E50" i="14"/>
  <c r="D50" i="14"/>
  <c r="C50" i="14"/>
  <c r="B49" i="14"/>
  <c r="E47" i="14"/>
  <c r="D47" i="14"/>
  <c r="C47" i="14"/>
  <c r="B46" i="14"/>
  <c r="E44" i="14"/>
  <c r="D44" i="14"/>
  <c r="C44" i="14"/>
  <c r="B43" i="14"/>
  <c r="E41" i="14"/>
  <c r="D41" i="14"/>
  <c r="C41" i="14"/>
  <c r="B40" i="14"/>
  <c r="E38" i="14"/>
  <c r="B38" i="14" s="1"/>
  <c r="B37" i="14"/>
  <c r="E35" i="14"/>
  <c r="D35" i="14"/>
  <c r="C35" i="14"/>
  <c r="B34" i="14"/>
  <c r="E32" i="14"/>
  <c r="D32" i="14"/>
  <c r="C32" i="14"/>
  <c r="B31" i="14"/>
  <c r="E29" i="14"/>
  <c r="D29" i="14"/>
  <c r="C29" i="14"/>
  <c r="B27" i="14"/>
  <c r="B24" i="14"/>
  <c r="B23" i="14"/>
  <c r="B22" i="14"/>
  <c r="E20" i="14"/>
  <c r="D20" i="14"/>
  <c r="C20" i="14"/>
  <c r="B19" i="14"/>
  <c r="B18" i="14"/>
  <c r="B17" i="14"/>
  <c r="E15" i="14"/>
  <c r="D15" i="14"/>
  <c r="C15" i="14"/>
  <c r="D59" i="14" l="1"/>
  <c r="B29" i="14"/>
  <c r="B53" i="14"/>
  <c r="B72" i="14"/>
  <c r="D143" i="14"/>
  <c r="D141" i="14" s="1"/>
  <c r="D139" i="14" s="1"/>
  <c r="B172" i="14"/>
  <c r="B188" i="14"/>
  <c r="B184" i="14"/>
  <c r="B149" i="14"/>
  <c r="B47" i="14"/>
  <c r="B50" i="14"/>
  <c r="B94" i="14"/>
  <c r="B41" i="14"/>
  <c r="B56" i="14"/>
  <c r="C71" i="14"/>
  <c r="B71" i="14" s="1"/>
  <c r="B79" i="14"/>
  <c r="B115" i="14"/>
  <c r="B118" i="14"/>
  <c r="E109" i="14"/>
  <c r="B127" i="14"/>
  <c r="C14" i="14"/>
  <c r="C12" i="14" s="1"/>
  <c r="B32" i="14"/>
  <c r="B100" i="14"/>
  <c r="B124" i="14"/>
  <c r="B133" i="14"/>
  <c r="B144" i="14"/>
  <c r="B202" i="14"/>
  <c r="D14" i="14"/>
  <c r="D12" i="14" s="1"/>
  <c r="D111" i="14"/>
  <c r="C200" i="14"/>
  <c r="B15" i="14"/>
  <c r="D90" i="14"/>
  <c r="D82" i="14" s="1"/>
  <c r="B103" i="14"/>
  <c r="B130" i="14"/>
  <c r="E167" i="14"/>
  <c r="E165" i="14" s="1"/>
  <c r="E163" i="14" s="1"/>
  <c r="C111" i="14"/>
  <c r="B111" i="14" s="1"/>
  <c r="B35" i="14"/>
  <c r="B44" i="14"/>
  <c r="B69" i="14"/>
  <c r="E90" i="14"/>
  <c r="E82" i="14" s="1"/>
  <c r="E75" i="14" s="1"/>
  <c r="C109" i="14"/>
  <c r="B112" i="14"/>
  <c r="B136" i="14"/>
  <c r="E143" i="14"/>
  <c r="E141" i="14" s="1"/>
  <c r="E139" i="14" s="1"/>
  <c r="B160" i="14"/>
  <c r="B203" i="14"/>
  <c r="B168" i="14"/>
  <c r="B194" i="14"/>
  <c r="B175" i="14"/>
  <c r="E14" i="14"/>
  <c r="E12" i="14" s="1"/>
  <c r="B25" i="14"/>
  <c r="B63" i="14"/>
  <c r="E61" i="14"/>
  <c r="E59" i="14" s="1"/>
  <c r="D193" i="14"/>
  <c r="D167" i="14"/>
  <c r="D165" i="14" s="1"/>
  <c r="B20" i="14"/>
  <c r="C61" i="14"/>
  <c r="C59" i="14" s="1"/>
  <c r="D109" i="14"/>
  <c r="B109" i="14" s="1"/>
  <c r="C143" i="14"/>
  <c r="C167" i="14"/>
  <c r="B12" i="14" l="1"/>
  <c r="D10" i="14"/>
  <c r="B200" i="14"/>
  <c r="C198" i="14"/>
  <c r="B14" i="14"/>
  <c r="E10" i="14"/>
  <c r="B193" i="14"/>
  <c r="D191" i="14"/>
  <c r="B191" i="14" s="1"/>
  <c r="B167" i="14"/>
  <c r="C165" i="14"/>
  <c r="B61" i="14"/>
  <c r="D75" i="14"/>
  <c r="B143" i="14"/>
  <c r="C141" i="14"/>
  <c r="B90" i="14"/>
  <c r="C82" i="14"/>
  <c r="B198" i="14" l="1"/>
  <c r="E206" i="14"/>
  <c r="D163" i="14"/>
  <c r="D206" i="14" s="1"/>
  <c r="C75" i="14"/>
  <c r="B82" i="14"/>
  <c r="B141" i="14"/>
  <c r="C139" i="14"/>
  <c r="B165" i="14"/>
  <c r="C163" i="14"/>
  <c r="B59" i="14"/>
  <c r="C10" i="14"/>
  <c r="C206" i="14" l="1"/>
  <c r="B10" i="14"/>
  <c r="B163" i="14"/>
  <c r="B139" i="14"/>
  <c r="B75" i="14"/>
  <c r="B206" i="14" l="1"/>
</calcChain>
</file>

<file path=xl/sharedStrings.xml><?xml version="1.0" encoding="utf-8"?>
<sst xmlns="http://schemas.openxmlformats.org/spreadsheetml/2006/main" count="206" uniqueCount="83">
  <si>
    <t>в том числе:</t>
  </si>
  <si>
    <t>из них:</t>
  </si>
  <si>
    <t>Дорожное хозяйство</t>
  </si>
  <si>
    <t>Другие вопросы в области национальной экономики</t>
  </si>
  <si>
    <t>Коммунальное хозяйство</t>
  </si>
  <si>
    <t>Дошкольное образование</t>
  </si>
  <si>
    <t>Общее образование</t>
  </si>
  <si>
    <t>Всего</t>
  </si>
  <si>
    <t>Строительство участка автомобильной дороги по проезду Соляное (до железнодорожного переезда)</t>
  </si>
  <si>
    <t>Строительство участка автомобильной дороги по проезду Соляное с выходом на Марпосадское шоссе (после железнодорожного переезда)</t>
  </si>
  <si>
    <t xml:space="preserve">Реконструкция автомобильной дороги по ул. Гражданская (от кольца по ул. Гражданская до ул. Социалистическая) </t>
  </si>
  <si>
    <t>Строительство автодороги по ул.Ярмарочная</t>
  </si>
  <si>
    <t>проектные и изыскательские работы</t>
  </si>
  <si>
    <t>Благоустройство</t>
  </si>
  <si>
    <t>Сбор, удаление отходов и очистка сточных вод</t>
  </si>
  <si>
    <t>Строительство объекта "Дошкольное образовательное учреждение на 250 мест с ясельными группами в I очереди 7 микрорайона центральной части г.Чебоксары"</t>
  </si>
  <si>
    <t>Строительство общеобразовательной школы поз. 37 в мкр. 3 района "Садовый" г. Чебоксары Чувашской Республики</t>
  </si>
  <si>
    <t>Жилищное хозяйство</t>
  </si>
  <si>
    <t>в том числе за счет средств</t>
  </si>
  <si>
    <t>всего</t>
  </si>
  <si>
    <t xml:space="preserve">бюджета города Чебоксары </t>
  </si>
  <si>
    <t>федерального бюджета</t>
  </si>
  <si>
    <t>Наименование отраслей, главных распорядителей бюджетных средств, объектов, вводимая мощность в соответствующих единицах измерения</t>
  </si>
  <si>
    <t>Управление ЖКХ, энергетики, транспорта и связи администрации города Чебоксары Чувашской Республики</t>
  </si>
  <si>
    <t>Управление архитектуры и градостроительства администрации города Чебоксары</t>
  </si>
  <si>
    <t>Софинансирование строительства (реконструкции) объектов обеспечивающей инфраструктуры с длительным сроком окупаемости, входящих в состав инвестиционных проектов по созданию в субъектах Российской Федерации туристских кластеров (Создание комплекса обеспечивающей инфраструктуры туристско-рекреационного кластера "Чувашия - сердце Волги")</t>
  </si>
  <si>
    <t>строительно-монтажные работы</t>
  </si>
  <si>
    <t xml:space="preserve">Строительство снегоплавильной станции в городе Чебоксары  </t>
  </si>
  <si>
    <t>Строительство водопровода от повысительной насосной станции Северо-Западного района г. Чебоксары до д. Чандрово Чувашской Республики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</si>
  <si>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</si>
  <si>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</si>
  <si>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</si>
  <si>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</si>
  <si>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республикан      ского                  бюджета Чувашской Республики</t>
  </si>
  <si>
    <t>Строительство ливневых очистных сооружений в мкр. "Волжский-1,2" г. Чебоксары в рамках реализации мероприятий по сокращению доли загрязненных сточных вод</t>
  </si>
  <si>
    <t>осуществление технического надзора</t>
  </si>
  <si>
    <t>Строительство третьего транспортного полукольца в городе  Чебоксары</t>
  </si>
  <si>
    <t>строительно - монтажные работы</t>
  </si>
  <si>
    <t xml:space="preserve">проектные и изыскательские работы 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</si>
  <si>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ул.Санаторная</t>
  </si>
  <si>
    <t>Строительство внутрипоселковых газораспределительных сетей в пос.Северный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</si>
  <si>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мкр.Пролетарский</t>
  </si>
  <si>
    <t>Строительство внутрипоселковых газораспределительных сетей по адресу: Чувашская Республика, Чебоксарский городской округ, пос.Сосновка, мкр.Первомайский</t>
  </si>
  <si>
    <t>Строительство внутрипоселковых газораспределительных сетей в пос.Сосновка</t>
  </si>
  <si>
    <t>Строительство очистных сооружений ливневых стоков на р. Трусиха в парке «Лакреевский лес» с подключением существующего коллектора</t>
  </si>
  <si>
    <t>Строительство объекта "Дошкольное образовательное учреждение на 240 мест мкр. "Благовещенский" г. Чебоксары</t>
  </si>
  <si>
    <t>Строительство объекта "Дошкольное образовательное учреждение на 160 мест мкр. "Альгешево" г. Чебоксары</t>
  </si>
  <si>
    <t>Строительство объекта "Дошкольное образовательное учреждение на 110 мест с ясельными группами поз. 29 в микрорайоне "Солнечный-4" (1 этап) г. Чебоксары</t>
  </si>
  <si>
    <t>Культура, кинематография</t>
  </si>
  <si>
    <t>Культура</t>
  </si>
  <si>
    <t>Реконструкция Лапсарского проезда со строительством подъеза к д. 65 по Лапсарскому проезду в г. Чебоксары</t>
  </si>
  <si>
    <t>Реконструкция моста по ул. Полевая</t>
  </si>
  <si>
    <t>Реконструкция моста по ул.Грибоедова</t>
  </si>
  <si>
    <t>реконструкция Чебоксарского залива и Красной площади</t>
  </si>
  <si>
    <t>реконструкция Чебоксарского Залива и Красной площади. Ливневая канализация</t>
  </si>
  <si>
    <t>Строительство (приобретение) жилья для граждан по решению судов</t>
  </si>
  <si>
    <t>Реконструкция участка автомобильной дороги по ул. Ашмарина (от ул. Орлова до пр. И. Яковлева)</t>
  </si>
  <si>
    <t>Строительство автодороги №30 от участка №4 до Московского проспекта в районе Театра оперы и балета (участок №3) в г.Чебоксары. 2 этап.</t>
  </si>
  <si>
    <t>Реконструкция Московской набережной 5-й этап</t>
  </si>
  <si>
    <t>Защитные сооружения на р. Волга в районе базы отдыха в районе 116 квартала Сосновского участкового лесничества КУ "Чебоксарское лесничество"</t>
  </si>
  <si>
    <t>Строительство приюта для животных в г. Чебоксары</t>
  </si>
  <si>
    <t>Строительство (приобретение) жилья для малоимущих граждан</t>
  </si>
  <si>
    <t>Строительство наружного освещения на территории жилого дома по пр. 9-ой Пятилетки, 19/37</t>
  </si>
  <si>
    <t>Строительство наружного освещения в мкр.Соляное</t>
  </si>
  <si>
    <t>Строительство ливневых очистных сооружений в районе Марпосадского шоссе</t>
  </si>
  <si>
    <t>Строительство очистных сооружений водовыпусков на малых реках города Чебоксары</t>
  </si>
  <si>
    <t>Реконструкция автомобильной дороги по просп. И.Яковлева от Канашского шоссе до кольца просп. 9-ой Пятилетки г. Чебоксары (Автомобильная дорога от Канашского шоссе до ул. Ашмарина – 4 этап)</t>
  </si>
  <si>
    <t>Строительство многофункционального центра культуры и досуга в Заволжье г. Чебоксары</t>
  </si>
  <si>
    <t>Строительство объекта "Детский сад на 110 мест в 14 мкр.в  НЮР г.Чебоксары"</t>
  </si>
  <si>
    <t>Строительство автомобильной дороги ул.1-ая Южная в г.Чебоксары</t>
  </si>
  <si>
    <t>Строительство ливневых очистных сооружений в районе Калининского микрорайона "Грязевская стрелка" г. Чебоксары в рамках реализации мероприятий по сокращению доли загрязненных сточных вод</t>
  </si>
  <si>
    <t>Строительство автодороги по ул. Н.Рождественского от ул. Энгельса до ул. Гагарина</t>
  </si>
  <si>
    <t>Строительство канализационных сетей по подключению II очереди индустриального парка к канализационному коллектору АО "Водоканал" по проспекту Тракторостроителей</t>
  </si>
  <si>
    <t xml:space="preserve">Строительство коллектора ливневой канализации от индустриального парка (II очередь) до существующего коллектора ливневой канализации по пр. Тракторостроителей </t>
  </si>
  <si>
    <t>Строительство наружного освещения по ул.Кадыкова, между ул. Баумана и ул. Гастелло и тротуару (нечетная сторона)</t>
  </si>
  <si>
    <t>Строительство наружного освещения вдоль тротуара по ул. 50 лет Октября (нечетная сторона)</t>
  </si>
  <si>
    <t>Строительство наружного освещения от дома №5 по ул. Кукшумская до дома №26 Б по ул. Хузангая и к дому №12 по пр. И. Яковлева, вдоль стадиона «Трактор»</t>
  </si>
  <si>
    <t>Строительство сетей наружного освещения в г. Чебоксары вдоль дома № 21 по ул. Энгельса к домам №№11,12,15,17,19 по ул. Николаева, включая дом № 22 по ул. Чапаева</t>
  </si>
  <si>
    <t>Строительство сетей наружного освещения на участке от д. № 136 А до д. № 130 В по ул. Тельмана</t>
  </si>
  <si>
    <t>Строительство наружного освещения ул.Лебедева, вдоль проезжей части около домов №15 А, №15 Б, №11 корп.1.по ул. Сверчкова</t>
  </si>
  <si>
    <t>Строительство объекта "Дошкольное образовательное учреждение на 250 мест поз. 27 в мкр. Университетский-2 (II очередь) в СЗР г. Чебоксары "</t>
  </si>
  <si>
    <t xml:space="preserve">Расшифровка плановых назначений адресной инвестиционной программы города Чебоксары на 2021 год </t>
  </si>
  <si>
    <t>Объем финансирования (млн. 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</si>
</sst>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_(* #,##0.00_);_(* \(#,##0.00\);_(* &quot;-&quot;??_);_(@_)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i/>
      <u/>
      <sz val="13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" fillId="0" borderId="0"/>
    <xf numFmtId="165" fontId="1" fillId="0" borderId="0" applyFont="0" applyFill="0" applyBorder="0" applyAlignment="0" applyProtection="0"/>
  </cellStyleXfs>
  <cellXfs count="66">
    <xf numFmtId="0" fontId="0" fillId="0" borderId="0" xfId="0"/>
    <xf numFmtId="164" fontId="0" fillId="0" borderId="0" xfId="0" applyNumberFormat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3" fillId="0" borderId="4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8" fillId="0" borderId="1" xfId="0" applyFont="1" applyFill="1" applyBorder="1" applyAlignment="1">
      <alignment horizontal="justify" vertical="top" wrapText="1"/>
    </xf>
    <xf numFmtId="164" fontId="8" fillId="0" borderId="1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right" wrapText="1"/>
    </xf>
    <xf numFmtId="164" fontId="9" fillId="0" borderId="1" xfId="0" applyNumberFormat="1" applyFont="1" applyFill="1" applyBorder="1" applyAlignment="1"/>
    <xf numFmtId="0" fontId="9" fillId="0" borderId="1" xfId="0" applyFont="1" applyFill="1" applyBorder="1" applyAlignment="1">
      <alignment horizontal="justify" vertical="top" wrapText="1"/>
    </xf>
    <xf numFmtId="164" fontId="9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justify" vertical="top" wrapText="1"/>
    </xf>
    <xf numFmtId="164" fontId="10" fillId="0" borderId="1" xfId="0" applyNumberFormat="1" applyFont="1" applyFill="1" applyBorder="1" applyAlignment="1"/>
    <xf numFmtId="164" fontId="2" fillId="0" borderId="1" xfId="0" applyNumberFormat="1" applyFont="1" applyFill="1" applyBorder="1" applyAlignment="1"/>
    <xf numFmtId="164" fontId="7" fillId="0" borderId="1" xfId="0" applyNumberFormat="1" applyFont="1" applyFill="1" applyBorder="1" applyAlignment="1">
      <alignment horizontal="right" wrapText="1"/>
    </xf>
    <xf numFmtId="164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/>
    <xf numFmtId="164" fontId="2" fillId="0" borderId="1" xfId="0" applyNumberFormat="1" applyFont="1" applyFill="1" applyBorder="1" applyAlignment="1">
      <alignment horizontal="right"/>
    </xf>
    <xf numFmtId="164" fontId="9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vertical="top"/>
    </xf>
    <xf numFmtId="164" fontId="3" fillId="0" borderId="1" xfId="0" applyNumberFormat="1" applyFont="1" applyFill="1" applyBorder="1" applyAlignment="1"/>
    <xf numFmtId="2" fontId="11" fillId="0" borderId="0" xfId="0" applyNumberFormat="1" applyFont="1" applyAlignment="1">
      <alignment vertical="top" wrapText="1"/>
    </xf>
    <xf numFmtId="0" fontId="9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top" wrapText="1"/>
    </xf>
    <xf numFmtId="2" fontId="10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justify" vertical="top" wrapText="1"/>
    </xf>
    <xf numFmtId="0" fontId="10" fillId="0" borderId="3" xfId="0" applyFont="1" applyBorder="1" applyAlignment="1">
      <alignment horizontal="justify" vertical="top" wrapText="1"/>
    </xf>
    <xf numFmtId="49" fontId="9" fillId="0" borderId="1" xfId="0" applyNumberFormat="1" applyFont="1" applyBorder="1" applyAlignment="1">
      <alignment horizontal="justify" vertical="top" wrapText="1"/>
    </xf>
    <xf numFmtId="49" fontId="10" fillId="0" borderId="1" xfId="0" applyNumberFormat="1" applyFont="1" applyBorder="1" applyAlignment="1">
      <alignment horizontal="justify" vertical="top" wrapText="1"/>
    </xf>
    <xf numFmtId="0" fontId="10" fillId="0" borderId="1" xfId="0" applyFont="1" applyFill="1" applyBorder="1" applyAlignment="1" applyProtection="1">
      <alignment horizontal="justify" vertical="top" wrapText="1"/>
      <protection locked="0"/>
    </xf>
    <xf numFmtId="164" fontId="3" fillId="0" borderId="1" xfId="0" applyNumberFormat="1" applyFont="1" applyFill="1" applyBorder="1" applyAlignment="1">
      <alignment horizontal="right"/>
    </xf>
    <xf numFmtId="49" fontId="10" fillId="0" borderId="1" xfId="0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justify" vertical="top" wrapText="1"/>
    </xf>
    <xf numFmtId="0" fontId="2" fillId="0" borderId="1" xfId="0" applyNumberFormat="1" applyFont="1" applyFill="1" applyBorder="1" applyAlignment="1">
      <alignment horizontal="justify" vertical="top" wrapText="1"/>
    </xf>
    <xf numFmtId="0" fontId="2" fillId="0" borderId="1" xfId="0" applyFont="1" applyFill="1" applyBorder="1" applyAlignment="1">
      <alignment horizontal="left" vertical="top" wrapText="1"/>
    </xf>
    <xf numFmtId="49" fontId="10" fillId="2" borderId="1" xfId="2" applyNumberFormat="1" applyFont="1" applyFill="1" applyBorder="1" applyAlignment="1">
      <alignment horizontal="justify" vertical="top" wrapText="1"/>
    </xf>
    <xf numFmtId="0" fontId="6" fillId="0" borderId="1" xfId="0" applyNumberFormat="1" applyFont="1" applyFill="1" applyBorder="1" applyAlignment="1">
      <alignment horizontal="justify" vertical="top" wrapText="1"/>
    </xf>
    <xf numFmtId="0" fontId="10" fillId="0" borderId="1" xfId="0" applyNumberFormat="1" applyFont="1" applyFill="1" applyBorder="1" applyAlignment="1">
      <alignment horizontal="justify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 applyAlignment="1" applyProtection="1">
      <alignment horizontal="left" vertical="top" wrapText="1"/>
      <protection locked="0"/>
    </xf>
    <xf numFmtId="0" fontId="10" fillId="0" borderId="7" xfId="0" applyFont="1" applyBorder="1" applyAlignment="1" applyProtection="1">
      <alignment horizontal="justify" vertical="top" wrapText="1"/>
      <protection locked="0"/>
    </xf>
    <xf numFmtId="164" fontId="0" fillId="0" borderId="0" xfId="0" applyNumberFormat="1" applyAlignment="1">
      <alignment horizontal="right"/>
    </xf>
    <xf numFmtId="0" fontId="9" fillId="0" borderId="1" xfId="0" applyFont="1" applyFill="1" applyBorder="1" applyAlignment="1">
      <alignment horizontal="left" vertical="top" wrapText="1" indent="2"/>
    </xf>
    <xf numFmtId="0" fontId="10" fillId="0" borderId="1" xfId="0" applyFont="1" applyFill="1" applyBorder="1" applyAlignment="1">
      <alignment horizontal="left" vertical="top" wrapText="1" indent="2"/>
    </xf>
    <xf numFmtId="49" fontId="10" fillId="0" borderId="1" xfId="0" applyNumberFormat="1" applyFont="1" applyBorder="1" applyAlignment="1">
      <alignment horizontal="left" vertical="top" wrapText="1" indent="2"/>
    </xf>
    <xf numFmtId="49" fontId="10" fillId="0" borderId="1" xfId="0" applyNumberFormat="1" applyFont="1" applyFill="1" applyBorder="1" applyAlignment="1">
      <alignment horizontal="justify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0" fontId="10" fillId="0" borderId="8" xfId="1" applyFont="1" applyFill="1" applyBorder="1" applyAlignment="1" applyProtection="1">
      <alignment horizontal="left" vertical="center" wrapText="1"/>
      <protection locked="0"/>
    </xf>
    <xf numFmtId="14" fontId="0" fillId="0" borderId="0" xfId="0" applyNumberFormat="1" applyAlignment="1">
      <alignment horizontal="left" vertical="top"/>
    </xf>
    <xf numFmtId="0" fontId="10" fillId="0" borderId="1" xfId="0" applyFont="1" applyFill="1" applyBorder="1" applyAlignment="1" applyProtection="1">
      <alignment horizontal="left" vertical="top" wrapText="1" indent="2"/>
      <protection locked="0"/>
    </xf>
    <xf numFmtId="164" fontId="10" fillId="0" borderId="1" xfId="0" applyNumberFormat="1" applyFont="1" applyFill="1" applyBorder="1" applyAlignment="1">
      <alignment horizontal="right" vertical="center"/>
    </xf>
    <xf numFmtId="49" fontId="10" fillId="0" borderId="1" xfId="0" applyNumberFormat="1" applyFont="1" applyFill="1" applyBorder="1" applyAlignment="1">
      <alignment horizontal="justify" vertical="center" wrapText="1"/>
    </xf>
    <xf numFmtId="49" fontId="10" fillId="0" borderId="8" xfId="1" applyNumberFormat="1" applyFont="1" applyFill="1" applyBorder="1" applyAlignment="1" applyProtection="1">
      <alignment horizontal="justify" vertical="center" wrapText="1"/>
      <protection locked="0"/>
    </xf>
    <xf numFmtId="2" fontId="12" fillId="0" borderId="0" xfId="0" applyNumberFormat="1" applyFont="1" applyAlignment="1">
      <alignment horizontal="center" vertical="top" wrapText="1"/>
    </xf>
    <xf numFmtId="2" fontId="14" fillId="0" borderId="0" xfId="0" applyNumberFormat="1" applyFont="1" applyAlignment="1">
      <alignment horizontal="center" vertical="top" wrapText="1"/>
    </xf>
    <xf numFmtId="2" fontId="13" fillId="0" borderId="0" xfId="0" applyNumberFormat="1" applyFont="1" applyAlignment="1">
      <alignment horizontal="center" vertical="top" wrapText="1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9"/>
  <sheetViews>
    <sheetView tabSelected="1" view="pageBreakPreview" zoomScaleNormal="70" zoomScaleSheetLayoutView="100" workbookViewId="0">
      <selection activeCell="D5" sqref="D5:E5"/>
    </sheetView>
  </sheetViews>
  <sheetFormatPr defaultRowHeight="14.4" x14ac:dyDescent="0.3"/>
  <cols>
    <col min="1" max="1" width="109.33203125" customWidth="1"/>
    <col min="2" max="2" width="15" customWidth="1"/>
    <col min="3" max="3" width="14" customWidth="1"/>
    <col min="4" max="4" width="15.5546875" customWidth="1"/>
    <col min="5" max="5" width="11.6640625" customWidth="1"/>
  </cols>
  <sheetData>
    <row r="1" spans="1:5" ht="9.6" customHeight="1" x14ac:dyDescent="0.3">
      <c r="A1" s="53"/>
    </row>
    <row r="2" spans="1:5" ht="11.4" customHeight="1" x14ac:dyDescent="0.3">
      <c r="A2" s="53"/>
    </row>
    <row r="3" spans="1:5" ht="18.75" customHeight="1" x14ac:dyDescent="0.3">
      <c r="A3" s="58" t="s">
        <v>81</v>
      </c>
      <c r="B3" s="58"/>
      <c r="C3" s="58"/>
      <c r="D3" s="58"/>
      <c r="E3" s="58"/>
    </row>
    <row r="4" spans="1:5" ht="5.4" customHeight="1" x14ac:dyDescent="0.3">
      <c r="A4" s="59"/>
      <c r="B4" s="60"/>
      <c r="C4" s="60"/>
      <c r="D4" s="60"/>
      <c r="E4" s="25"/>
    </row>
    <row r="5" spans="1:5" ht="15.6" x14ac:dyDescent="0.3">
      <c r="A5" s="2"/>
      <c r="B5" s="2"/>
      <c r="C5" s="2"/>
      <c r="D5" s="61"/>
      <c r="E5" s="61"/>
    </row>
    <row r="6" spans="1:5" ht="18.75" customHeight="1" x14ac:dyDescent="0.3">
      <c r="A6" s="62" t="s">
        <v>22</v>
      </c>
      <c r="B6" s="65" t="s">
        <v>82</v>
      </c>
      <c r="C6" s="65"/>
      <c r="D6" s="65"/>
      <c r="E6" s="65"/>
    </row>
    <row r="7" spans="1:5" ht="15.6" x14ac:dyDescent="0.3">
      <c r="A7" s="63"/>
      <c r="B7" s="65" t="s">
        <v>19</v>
      </c>
      <c r="C7" s="65" t="s">
        <v>18</v>
      </c>
      <c r="D7" s="65"/>
      <c r="E7" s="65"/>
    </row>
    <row r="8" spans="1:5" ht="84" customHeight="1" x14ac:dyDescent="0.3">
      <c r="A8" s="64"/>
      <c r="B8" s="65"/>
      <c r="C8" s="3" t="s">
        <v>21</v>
      </c>
      <c r="D8" s="3" t="s">
        <v>33</v>
      </c>
      <c r="E8" s="3" t="s">
        <v>20</v>
      </c>
    </row>
    <row r="9" spans="1:5" ht="18.600000000000001" customHeight="1" x14ac:dyDescent="0.3">
      <c r="A9" s="4" t="s">
        <v>0</v>
      </c>
      <c r="B9" s="5"/>
      <c r="C9" s="6"/>
      <c r="D9" s="6"/>
      <c r="E9" s="6"/>
    </row>
    <row r="10" spans="1:5" ht="18" customHeight="1" x14ac:dyDescent="0.3">
      <c r="A10" s="7" t="s">
        <v>29</v>
      </c>
      <c r="B10" s="8">
        <f>C10+D10+E10</f>
        <v>1427.9751000000001</v>
      </c>
      <c r="C10" s="8">
        <f>C12+C59</f>
        <v>836.404</v>
      </c>
      <c r="D10" s="8">
        <f>D12+D59</f>
        <v>432.51980000000003</v>
      </c>
      <c r="E10" s="8">
        <f>E12+E59</f>
        <v>159.05129999999997</v>
      </c>
    </row>
    <row r="11" spans="1:5" ht="18" customHeight="1" x14ac:dyDescent="0.3">
      <c r="A11" s="4" t="s">
        <v>0</v>
      </c>
      <c r="B11" s="9"/>
      <c r="C11" s="10"/>
      <c r="D11" s="10"/>
      <c r="E11" s="10"/>
    </row>
    <row r="12" spans="1:5" ht="15.6" x14ac:dyDescent="0.3">
      <c r="A12" s="11" t="s">
        <v>2</v>
      </c>
      <c r="B12" s="12">
        <f>C12+D12+E12</f>
        <v>638.95889999999997</v>
      </c>
      <c r="C12" s="12">
        <f>C14</f>
        <v>107.61</v>
      </c>
      <c r="D12" s="12">
        <f t="shared" ref="D12:E12" si="0">D14</f>
        <v>395.3048</v>
      </c>
      <c r="E12" s="12">
        <f t="shared" si="0"/>
        <v>136.04409999999999</v>
      </c>
    </row>
    <row r="13" spans="1:5" ht="16.2" customHeight="1" x14ac:dyDescent="0.3">
      <c r="A13" s="13" t="s">
        <v>1</v>
      </c>
      <c r="B13" s="12"/>
      <c r="C13" s="14"/>
      <c r="D13" s="15"/>
      <c r="E13" s="14"/>
    </row>
    <row r="14" spans="1:5" ht="34.200000000000003" customHeight="1" x14ac:dyDescent="0.3">
      <c r="A14" s="26" t="s">
        <v>23</v>
      </c>
      <c r="B14" s="12">
        <f t="shared" ref="B14" si="1">C14+D14+E14</f>
        <v>638.95889999999997</v>
      </c>
      <c r="C14" s="10">
        <f>C15+C20+C25+C29+C32+C35+C38+C41+C44+C47+C50+C53+C56</f>
        <v>107.61</v>
      </c>
      <c r="D14" s="10">
        <f t="shared" ref="D14:E14" si="2">D15+D20+D25+D29+D32+D35+D38+D41+D44+D47+D50+D53+D56</f>
        <v>395.3048</v>
      </c>
      <c r="E14" s="10">
        <f t="shared" si="2"/>
        <v>136.04409999999999</v>
      </c>
    </row>
    <row r="15" spans="1:5" ht="31.2" x14ac:dyDescent="0.3">
      <c r="A15" s="4" t="s">
        <v>66</v>
      </c>
      <c r="B15" s="16">
        <f>C15+D15+E15</f>
        <v>102.1</v>
      </c>
      <c r="C15" s="17">
        <f>C17+C18+C19</f>
        <v>50</v>
      </c>
      <c r="D15" s="17">
        <f t="shared" ref="D15:E15" si="3">D17+D18+D19</f>
        <v>40</v>
      </c>
      <c r="E15" s="17">
        <f t="shared" si="3"/>
        <v>12.1</v>
      </c>
    </row>
    <row r="16" spans="1:5" ht="15.6" x14ac:dyDescent="0.3">
      <c r="A16" s="27" t="s">
        <v>0</v>
      </c>
      <c r="B16" s="16"/>
      <c r="C16" s="17"/>
      <c r="D16" s="15"/>
      <c r="E16" s="17"/>
    </row>
    <row r="17" spans="1:5" ht="15.6" x14ac:dyDescent="0.3">
      <c r="A17" s="28" t="s">
        <v>26</v>
      </c>
      <c r="B17" s="16">
        <f>C17+D17+E17</f>
        <v>100</v>
      </c>
      <c r="C17" s="17">
        <v>50</v>
      </c>
      <c r="D17" s="15">
        <v>40</v>
      </c>
      <c r="E17" s="17">
        <v>10</v>
      </c>
    </row>
    <row r="18" spans="1:5" ht="15.6" x14ac:dyDescent="0.3">
      <c r="A18" s="28" t="s">
        <v>12</v>
      </c>
      <c r="B18" s="16">
        <f t="shared" ref="B18:B20" si="4">C18+D18+E18</f>
        <v>1.2</v>
      </c>
      <c r="C18" s="17"/>
      <c r="D18" s="15"/>
      <c r="E18" s="17">
        <v>1.2</v>
      </c>
    </row>
    <row r="19" spans="1:5" ht="15.6" x14ac:dyDescent="0.3">
      <c r="A19" s="33" t="s">
        <v>35</v>
      </c>
      <c r="B19" s="16">
        <f t="shared" si="4"/>
        <v>0.9</v>
      </c>
      <c r="C19" s="17"/>
      <c r="D19" s="15"/>
      <c r="E19" s="17">
        <v>0.9</v>
      </c>
    </row>
    <row r="20" spans="1:5" ht="31.2" x14ac:dyDescent="0.3">
      <c r="A20" s="29" t="s">
        <v>10</v>
      </c>
      <c r="B20" s="16">
        <f t="shared" si="4"/>
        <v>465.22</v>
      </c>
      <c r="C20" s="17">
        <f>C22+C23+C24</f>
        <v>57.61</v>
      </c>
      <c r="D20" s="17">
        <f t="shared" ref="D20:E20" si="5">D22+D23+D24</f>
        <v>318.08800000000002</v>
      </c>
      <c r="E20" s="17">
        <f t="shared" si="5"/>
        <v>89.522000000000006</v>
      </c>
    </row>
    <row r="21" spans="1:5" ht="15.6" x14ac:dyDescent="0.3">
      <c r="A21" s="28" t="s">
        <v>0</v>
      </c>
      <c r="B21" s="16"/>
      <c r="C21" s="17"/>
      <c r="D21" s="15"/>
      <c r="E21" s="17"/>
    </row>
    <row r="22" spans="1:5" ht="15.6" x14ac:dyDescent="0.3">
      <c r="A22" s="36" t="s">
        <v>37</v>
      </c>
      <c r="B22" s="16">
        <f>C22+D22+E22</f>
        <v>455.22</v>
      </c>
      <c r="C22" s="17">
        <v>57.61</v>
      </c>
      <c r="D22" s="15">
        <v>318.08800000000002</v>
      </c>
      <c r="E22" s="17">
        <v>79.522000000000006</v>
      </c>
    </row>
    <row r="23" spans="1:5" ht="15.6" x14ac:dyDescent="0.3">
      <c r="A23" s="36" t="s">
        <v>38</v>
      </c>
      <c r="B23" s="16">
        <f t="shared" ref="B23:B25" si="6">C23+D23+E23</f>
        <v>1.2</v>
      </c>
      <c r="C23" s="17"/>
      <c r="D23" s="15"/>
      <c r="E23" s="17">
        <v>1.2</v>
      </c>
    </row>
    <row r="24" spans="1:5" ht="15.6" x14ac:dyDescent="0.3">
      <c r="A24" s="36" t="s">
        <v>35</v>
      </c>
      <c r="B24" s="16">
        <f t="shared" si="6"/>
        <v>8.8000000000000007</v>
      </c>
      <c r="C24" s="17"/>
      <c r="D24" s="15"/>
      <c r="E24" s="17">
        <v>8.8000000000000007</v>
      </c>
    </row>
    <row r="25" spans="1:5" ht="18.600000000000001" customHeight="1" x14ac:dyDescent="0.3">
      <c r="A25" s="44" t="s">
        <v>36</v>
      </c>
      <c r="B25" s="16">
        <f t="shared" si="6"/>
        <v>44.357500000000002</v>
      </c>
      <c r="C25" s="18">
        <f>C27+C28</f>
        <v>0</v>
      </c>
      <c r="D25" s="18">
        <f t="shared" ref="D25:E25" si="7">D27+D28</f>
        <v>37.216799999999999</v>
      </c>
      <c r="E25" s="18">
        <f t="shared" si="7"/>
        <v>7.1407000000000007</v>
      </c>
    </row>
    <row r="26" spans="1:5" ht="15.6" x14ac:dyDescent="0.3">
      <c r="A26" s="27" t="s">
        <v>0</v>
      </c>
      <c r="B26" s="16"/>
      <c r="C26" s="18"/>
      <c r="D26" s="15"/>
      <c r="E26" s="18"/>
    </row>
    <row r="27" spans="1:5" ht="15.6" x14ac:dyDescent="0.3">
      <c r="A27" s="28" t="s">
        <v>12</v>
      </c>
      <c r="B27" s="16">
        <f t="shared" ref="B27:B29" si="8">C27+D27+E27</f>
        <v>0.57299999999999995</v>
      </c>
      <c r="C27" s="18"/>
      <c r="D27" s="15"/>
      <c r="E27" s="18">
        <v>0.57299999999999995</v>
      </c>
    </row>
    <row r="28" spans="1:5" ht="15.6" x14ac:dyDescent="0.3">
      <c r="A28" s="28" t="s">
        <v>12</v>
      </c>
      <c r="B28" s="16">
        <f t="shared" ref="B28" si="9">C28+D28+E28</f>
        <v>43.784500000000001</v>
      </c>
      <c r="C28" s="18"/>
      <c r="D28" s="15">
        <v>37.216799999999999</v>
      </c>
      <c r="E28" s="18">
        <v>6.5677000000000003</v>
      </c>
    </row>
    <row r="29" spans="1:5" ht="15.6" x14ac:dyDescent="0.3">
      <c r="A29" s="4" t="s">
        <v>11</v>
      </c>
      <c r="B29" s="16">
        <f t="shared" si="8"/>
        <v>4.2</v>
      </c>
      <c r="C29" s="17">
        <f>C31</f>
        <v>0</v>
      </c>
      <c r="D29" s="17">
        <f t="shared" ref="D29:E29" si="10">D31</f>
        <v>0</v>
      </c>
      <c r="E29" s="17">
        <f t="shared" si="10"/>
        <v>4.2</v>
      </c>
    </row>
    <row r="30" spans="1:5" ht="16.2" customHeight="1" x14ac:dyDescent="0.3">
      <c r="A30" s="27" t="s">
        <v>0</v>
      </c>
      <c r="B30" s="16"/>
      <c r="C30" s="17"/>
      <c r="D30" s="15"/>
      <c r="E30" s="17"/>
    </row>
    <row r="31" spans="1:5" ht="18" customHeight="1" x14ac:dyDescent="0.3">
      <c r="A31" s="28" t="s">
        <v>12</v>
      </c>
      <c r="B31" s="16">
        <f t="shared" ref="B31:B82" si="11">C31+D31+E31</f>
        <v>4.2</v>
      </c>
      <c r="C31" s="17"/>
      <c r="D31" s="15"/>
      <c r="E31" s="17">
        <v>4.2</v>
      </c>
    </row>
    <row r="32" spans="1:5" ht="15.6" x14ac:dyDescent="0.3">
      <c r="A32" s="4" t="s">
        <v>69</v>
      </c>
      <c r="B32" s="16">
        <f t="shared" si="11"/>
        <v>1.9</v>
      </c>
      <c r="C32" s="18">
        <f>C34</f>
        <v>0</v>
      </c>
      <c r="D32" s="18">
        <f t="shared" ref="D32:E32" si="12">D34</f>
        <v>0</v>
      </c>
      <c r="E32" s="18">
        <f t="shared" si="12"/>
        <v>1.9</v>
      </c>
    </row>
    <row r="33" spans="1:5" ht="15.6" x14ac:dyDescent="0.3">
      <c r="A33" s="27" t="s">
        <v>0</v>
      </c>
      <c r="B33" s="16"/>
      <c r="C33" s="18"/>
      <c r="D33" s="15"/>
      <c r="E33" s="18"/>
    </row>
    <row r="34" spans="1:5" ht="15.6" x14ac:dyDescent="0.3">
      <c r="A34" s="28" t="s">
        <v>12</v>
      </c>
      <c r="B34" s="16">
        <f t="shared" si="11"/>
        <v>1.9</v>
      </c>
      <c r="C34" s="18"/>
      <c r="D34" s="15"/>
      <c r="E34" s="18">
        <v>1.9</v>
      </c>
    </row>
    <row r="35" spans="1:5" ht="19.2" customHeight="1" x14ac:dyDescent="0.3">
      <c r="A35" s="4" t="s">
        <v>50</v>
      </c>
      <c r="B35" s="16">
        <f t="shared" si="11"/>
        <v>4.3764000000000003</v>
      </c>
      <c r="C35" s="18">
        <f>C37</f>
        <v>0</v>
      </c>
      <c r="D35" s="18">
        <f t="shared" ref="D35:E35" si="13">D37</f>
        <v>0</v>
      </c>
      <c r="E35" s="18">
        <f t="shared" si="13"/>
        <v>4.3764000000000003</v>
      </c>
    </row>
    <row r="36" spans="1:5" ht="15.6" x14ac:dyDescent="0.3">
      <c r="A36" s="27" t="s">
        <v>0</v>
      </c>
      <c r="B36" s="16"/>
      <c r="C36" s="18"/>
      <c r="D36" s="15"/>
      <c r="E36" s="18"/>
    </row>
    <row r="37" spans="1:5" ht="15.6" x14ac:dyDescent="0.3">
      <c r="A37" s="28" t="s">
        <v>12</v>
      </c>
      <c r="B37" s="16">
        <f t="shared" ref="B37" si="14">C37+D37+E37</f>
        <v>4.3764000000000003</v>
      </c>
      <c r="C37" s="18"/>
      <c r="D37" s="15"/>
      <c r="E37" s="18">
        <v>4.3764000000000003</v>
      </c>
    </row>
    <row r="38" spans="1:5" ht="15.6" x14ac:dyDescent="0.3">
      <c r="A38" s="4" t="s">
        <v>8</v>
      </c>
      <c r="B38" s="16">
        <f>C38+D38+E38</f>
        <v>3.2378</v>
      </c>
      <c r="C38" s="18"/>
      <c r="D38" s="15"/>
      <c r="E38" s="18">
        <f>E40</f>
        <v>3.2378</v>
      </c>
    </row>
    <row r="39" spans="1:5" ht="15.6" x14ac:dyDescent="0.3">
      <c r="A39" s="27" t="s">
        <v>0</v>
      </c>
      <c r="B39" s="16"/>
      <c r="C39" s="18"/>
      <c r="D39" s="15"/>
      <c r="E39" s="18"/>
    </row>
    <row r="40" spans="1:5" ht="15.6" x14ac:dyDescent="0.3">
      <c r="A40" s="28" t="s">
        <v>12</v>
      </c>
      <c r="B40" s="16">
        <f t="shared" ref="B40:B41" si="15">C40+D40+E40</f>
        <v>3.2378</v>
      </c>
      <c r="C40" s="18"/>
      <c r="D40" s="15"/>
      <c r="E40" s="18">
        <v>3.2378</v>
      </c>
    </row>
    <row r="41" spans="1:5" ht="33" customHeight="1" x14ac:dyDescent="0.3">
      <c r="A41" s="13" t="s">
        <v>9</v>
      </c>
      <c r="B41" s="16">
        <f t="shared" si="15"/>
        <v>1.9672000000000001</v>
      </c>
      <c r="C41" s="17">
        <f>C43</f>
        <v>0</v>
      </c>
      <c r="D41" s="17">
        <f t="shared" ref="D41:E41" si="16">D43</f>
        <v>0</v>
      </c>
      <c r="E41" s="17">
        <f t="shared" si="16"/>
        <v>1.9672000000000001</v>
      </c>
    </row>
    <row r="42" spans="1:5" ht="15.6" x14ac:dyDescent="0.3">
      <c r="A42" s="27" t="s">
        <v>0</v>
      </c>
      <c r="B42" s="16"/>
      <c r="C42" s="17"/>
      <c r="D42" s="15"/>
      <c r="E42" s="17"/>
    </row>
    <row r="43" spans="1:5" ht="15.6" x14ac:dyDescent="0.3">
      <c r="A43" s="28" t="s">
        <v>12</v>
      </c>
      <c r="B43" s="16">
        <f t="shared" ref="B43:B53" si="17">C43+D43+E43</f>
        <v>1.9672000000000001</v>
      </c>
      <c r="C43" s="17"/>
      <c r="D43" s="15"/>
      <c r="E43" s="17">
        <v>1.9672000000000001</v>
      </c>
    </row>
    <row r="44" spans="1:5" ht="15.6" x14ac:dyDescent="0.3">
      <c r="A44" s="4" t="s">
        <v>51</v>
      </c>
      <c r="B44" s="16">
        <f t="shared" si="17"/>
        <v>3.2</v>
      </c>
      <c r="C44" s="18">
        <f>C46</f>
        <v>0</v>
      </c>
      <c r="D44" s="18">
        <f t="shared" ref="D44:E44" si="18">D46</f>
        <v>0</v>
      </c>
      <c r="E44" s="18">
        <f t="shared" si="18"/>
        <v>3.2</v>
      </c>
    </row>
    <row r="45" spans="1:5" ht="15.6" x14ac:dyDescent="0.3">
      <c r="A45" s="27" t="s">
        <v>0</v>
      </c>
      <c r="B45" s="16"/>
      <c r="C45" s="18"/>
      <c r="D45" s="15"/>
      <c r="E45" s="18"/>
    </row>
    <row r="46" spans="1:5" ht="15.6" x14ac:dyDescent="0.3">
      <c r="A46" s="28" t="s">
        <v>12</v>
      </c>
      <c r="B46" s="16">
        <f t="shared" ref="B46:B47" si="19">C46+D46+E46</f>
        <v>3.2</v>
      </c>
      <c r="C46" s="18"/>
      <c r="D46" s="15"/>
      <c r="E46" s="18">
        <v>3.2</v>
      </c>
    </row>
    <row r="47" spans="1:5" ht="15.6" x14ac:dyDescent="0.3">
      <c r="A47" s="4" t="s">
        <v>52</v>
      </c>
      <c r="B47" s="16">
        <f t="shared" si="19"/>
        <v>3.2</v>
      </c>
      <c r="C47" s="18">
        <f>C49</f>
        <v>0</v>
      </c>
      <c r="D47" s="18">
        <f t="shared" ref="D47:E47" si="20">D49</f>
        <v>0</v>
      </c>
      <c r="E47" s="18">
        <f t="shared" si="20"/>
        <v>3.2</v>
      </c>
    </row>
    <row r="48" spans="1:5" ht="15.6" x14ac:dyDescent="0.3">
      <c r="A48" s="27" t="s">
        <v>0</v>
      </c>
      <c r="B48" s="16"/>
      <c r="C48" s="18"/>
      <c r="D48" s="15"/>
      <c r="E48" s="18"/>
    </row>
    <row r="49" spans="1:5" ht="15.6" x14ac:dyDescent="0.3">
      <c r="A49" s="28" t="s">
        <v>12</v>
      </c>
      <c r="B49" s="16">
        <f t="shared" ref="B49:B50" si="21">C49+D49+E49</f>
        <v>3.2</v>
      </c>
      <c r="C49" s="18"/>
      <c r="D49" s="15"/>
      <c r="E49" s="18">
        <v>3.2</v>
      </c>
    </row>
    <row r="50" spans="1:5" ht="31.2" x14ac:dyDescent="0.3">
      <c r="A50" s="45" t="s">
        <v>57</v>
      </c>
      <c r="B50" s="16">
        <f t="shared" si="21"/>
        <v>0.1</v>
      </c>
      <c r="C50" s="17">
        <f>C52</f>
        <v>0</v>
      </c>
      <c r="D50" s="17">
        <f t="shared" ref="D50:E50" si="22">D52</f>
        <v>0</v>
      </c>
      <c r="E50" s="17">
        <f t="shared" si="22"/>
        <v>0.1</v>
      </c>
    </row>
    <row r="51" spans="1:5" ht="15.6" x14ac:dyDescent="0.3">
      <c r="A51" s="27" t="s">
        <v>0</v>
      </c>
      <c r="B51" s="16"/>
      <c r="C51" s="17"/>
      <c r="D51" s="15"/>
      <c r="E51" s="17"/>
    </row>
    <row r="52" spans="1:5" ht="15.6" x14ac:dyDescent="0.3">
      <c r="A52" s="28" t="s">
        <v>12</v>
      </c>
      <c r="B52" s="16">
        <f t="shared" ref="B52" si="23">C52+D52+E52</f>
        <v>0.1</v>
      </c>
      <c r="C52" s="17"/>
      <c r="D52" s="15"/>
      <c r="E52" s="17">
        <v>0.1</v>
      </c>
    </row>
    <row r="53" spans="1:5" ht="15.6" x14ac:dyDescent="0.3">
      <c r="A53" s="37" t="s">
        <v>71</v>
      </c>
      <c r="B53" s="16">
        <f t="shared" si="17"/>
        <v>0.1</v>
      </c>
      <c r="C53" s="18">
        <f>C55</f>
        <v>0</v>
      </c>
      <c r="D53" s="18">
        <f t="shared" ref="D53:E53" si="24">D55</f>
        <v>0</v>
      </c>
      <c r="E53" s="18">
        <f t="shared" si="24"/>
        <v>0.1</v>
      </c>
    </row>
    <row r="54" spans="1:5" ht="15.6" x14ac:dyDescent="0.3">
      <c r="A54" s="27" t="s">
        <v>0</v>
      </c>
      <c r="B54" s="16"/>
      <c r="C54" s="18"/>
      <c r="D54" s="15"/>
      <c r="E54" s="18"/>
    </row>
    <row r="55" spans="1:5" ht="15.6" x14ac:dyDescent="0.3">
      <c r="A55" s="28" t="s">
        <v>12</v>
      </c>
      <c r="B55" s="16">
        <f t="shared" ref="B55:B56" si="25">C55+D55+E55</f>
        <v>0.1</v>
      </c>
      <c r="C55" s="18"/>
      <c r="D55" s="15"/>
      <c r="E55" s="18">
        <v>0.1</v>
      </c>
    </row>
    <row r="56" spans="1:5" ht="15.6" x14ac:dyDescent="0.3">
      <c r="A56" s="38" t="s">
        <v>56</v>
      </c>
      <c r="B56" s="16">
        <f t="shared" si="25"/>
        <v>5</v>
      </c>
      <c r="C56" s="17">
        <f>C58</f>
        <v>0</v>
      </c>
      <c r="D56" s="17">
        <f t="shared" ref="D56:E56" si="26">D58</f>
        <v>0</v>
      </c>
      <c r="E56" s="17">
        <f t="shared" si="26"/>
        <v>5</v>
      </c>
    </row>
    <row r="57" spans="1:5" ht="15.6" x14ac:dyDescent="0.3">
      <c r="A57" s="27" t="s">
        <v>0</v>
      </c>
      <c r="B57" s="16"/>
      <c r="C57" s="17"/>
      <c r="D57" s="15"/>
      <c r="E57" s="17"/>
    </row>
    <row r="58" spans="1:5" ht="15.6" x14ac:dyDescent="0.3">
      <c r="A58" s="28" t="s">
        <v>12</v>
      </c>
      <c r="B58" s="16">
        <f t="shared" ref="B58" si="27">C58+D58+E58</f>
        <v>5</v>
      </c>
      <c r="C58" s="17"/>
      <c r="D58" s="15"/>
      <c r="E58" s="17">
        <v>5</v>
      </c>
    </row>
    <row r="59" spans="1:5" ht="15.6" x14ac:dyDescent="0.3">
      <c r="A59" s="7" t="s">
        <v>3</v>
      </c>
      <c r="B59" s="8">
        <f t="shared" si="11"/>
        <v>789.01620000000003</v>
      </c>
      <c r="C59" s="8">
        <f>C61+C71</f>
        <v>728.79399999999998</v>
      </c>
      <c r="D59" s="8">
        <f>D61+D71</f>
        <v>37.215000000000003</v>
      </c>
      <c r="E59" s="8">
        <f>E61+E71</f>
        <v>23.007199999999997</v>
      </c>
    </row>
    <row r="60" spans="1:5" ht="15.75" customHeight="1" x14ac:dyDescent="0.3">
      <c r="A60" s="13" t="s">
        <v>1</v>
      </c>
      <c r="B60" s="8"/>
      <c r="C60" s="8"/>
      <c r="D60" s="8"/>
      <c r="E60" s="8"/>
    </row>
    <row r="61" spans="1:5" ht="62.4" x14ac:dyDescent="0.3">
      <c r="A61" s="13" t="s">
        <v>25</v>
      </c>
      <c r="B61" s="16">
        <f t="shared" si="11"/>
        <v>786.45370000000003</v>
      </c>
      <c r="C61" s="16">
        <f>C63+C69</f>
        <v>728.79399999999998</v>
      </c>
      <c r="D61" s="16">
        <f>D63+D69</f>
        <v>37.215000000000003</v>
      </c>
      <c r="E61" s="16">
        <f>E63+E69</f>
        <v>20.444699999999997</v>
      </c>
    </row>
    <row r="62" spans="1:5" ht="15.6" x14ac:dyDescent="0.3">
      <c r="A62" s="48" t="s">
        <v>0</v>
      </c>
      <c r="B62" s="8"/>
      <c r="C62" s="8"/>
      <c r="D62" s="8"/>
      <c r="E62" s="8"/>
    </row>
    <row r="63" spans="1:5" ht="31.2" x14ac:dyDescent="0.3">
      <c r="A63" s="47" t="s">
        <v>23</v>
      </c>
      <c r="B63" s="8">
        <f t="shared" si="11"/>
        <v>765.1771</v>
      </c>
      <c r="C63" s="21">
        <f>C64+C65+C66+C67+C68</f>
        <v>708.79399999999998</v>
      </c>
      <c r="D63" s="21">
        <f t="shared" ref="D63:E63" si="28">D64+D65+D66+D67+D68</f>
        <v>36.1937</v>
      </c>
      <c r="E63" s="21">
        <f t="shared" si="28"/>
        <v>20.189399999999999</v>
      </c>
    </row>
    <row r="64" spans="1:5" ht="15.75" customHeight="1" x14ac:dyDescent="0.3">
      <c r="A64" s="48" t="s">
        <v>12</v>
      </c>
      <c r="B64" s="16">
        <f t="shared" si="11"/>
        <v>6.4778000000000002</v>
      </c>
      <c r="C64" s="18"/>
      <c r="D64" s="15"/>
      <c r="E64" s="55">
        <v>6.4778000000000002</v>
      </c>
    </row>
    <row r="65" spans="1:5" ht="15.75" customHeight="1" x14ac:dyDescent="0.3">
      <c r="A65" s="49" t="s">
        <v>35</v>
      </c>
      <c r="B65" s="16">
        <f t="shared" si="11"/>
        <v>4.6631</v>
      </c>
      <c r="C65" s="18"/>
      <c r="D65" s="15"/>
      <c r="E65" s="55">
        <v>4.6631</v>
      </c>
    </row>
    <row r="66" spans="1:5" ht="15.75" customHeight="1" x14ac:dyDescent="0.3">
      <c r="A66" s="48" t="s">
        <v>53</v>
      </c>
      <c r="B66" s="16">
        <f t="shared" si="11"/>
        <v>536.42340000000002</v>
      </c>
      <c r="C66" s="18">
        <v>504.238</v>
      </c>
      <c r="D66" s="15">
        <v>25.7483</v>
      </c>
      <c r="E66" s="18">
        <v>6.4371</v>
      </c>
    </row>
    <row r="67" spans="1:5" ht="15.6" x14ac:dyDescent="0.3">
      <c r="A67" s="54" t="s">
        <v>54</v>
      </c>
      <c r="B67" s="16">
        <f t="shared" si="11"/>
        <v>163.5367</v>
      </c>
      <c r="C67" s="18">
        <v>153.72450000000001</v>
      </c>
      <c r="D67" s="15">
        <v>7.8498000000000001</v>
      </c>
      <c r="E67" s="18">
        <v>1.9623999999999999</v>
      </c>
    </row>
    <row r="68" spans="1:5" ht="15.6" x14ac:dyDescent="0.3">
      <c r="A68" s="54" t="s">
        <v>58</v>
      </c>
      <c r="B68" s="16">
        <f t="shared" si="11"/>
        <v>54.076099999999997</v>
      </c>
      <c r="C68" s="18">
        <v>50.831499999999998</v>
      </c>
      <c r="D68" s="15">
        <v>2.5956000000000001</v>
      </c>
      <c r="E68" s="18">
        <v>0.64900000000000002</v>
      </c>
    </row>
    <row r="69" spans="1:5" ht="15.6" x14ac:dyDescent="0.3">
      <c r="A69" s="47" t="s">
        <v>24</v>
      </c>
      <c r="B69" s="8">
        <f t="shared" si="11"/>
        <v>21.276599999999998</v>
      </c>
      <c r="C69" s="21">
        <f>C70</f>
        <v>20</v>
      </c>
      <c r="D69" s="21">
        <f t="shared" ref="D69:E69" si="29">D70</f>
        <v>1.0213000000000001</v>
      </c>
      <c r="E69" s="21">
        <f t="shared" si="29"/>
        <v>0.25530000000000003</v>
      </c>
    </row>
    <row r="70" spans="1:5" ht="31.2" x14ac:dyDescent="0.3">
      <c r="A70" s="54" t="s">
        <v>59</v>
      </c>
      <c r="B70" s="16">
        <f t="shared" si="11"/>
        <v>21.276599999999998</v>
      </c>
      <c r="C70" s="18">
        <v>20</v>
      </c>
      <c r="D70" s="15">
        <v>1.0213000000000001</v>
      </c>
      <c r="E70" s="18">
        <v>0.25530000000000003</v>
      </c>
    </row>
    <row r="71" spans="1:5" ht="15.6" x14ac:dyDescent="0.3">
      <c r="A71" s="26" t="s">
        <v>24</v>
      </c>
      <c r="B71" s="8">
        <f t="shared" si="11"/>
        <v>2.5625</v>
      </c>
      <c r="C71" s="21">
        <f>C72</f>
        <v>0</v>
      </c>
      <c r="D71" s="21">
        <f t="shared" ref="D71:E71" si="30">D72</f>
        <v>0</v>
      </c>
      <c r="E71" s="21">
        <f t="shared" si="30"/>
        <v>2.5625</v>
      </c>
    </row>
    <row r="72" spans="1:5" ht="15.6" x14ac:dyDescent="0.3">
      <c r="A72" s="31" t="s">
        <v>60</v>
      </c>
      <c r="B72" s="16">
        <f t="shared" si="11"/>
        <v>2.5625</v>
      </c>
      <c r="C72" s="18">
        <f>C74</f>
        <v>0</v>
      </c>
      <c r="D72" s="18">
        <f t="shared" ref="D72:E72" si="31">D74</f>
        <v>0</v>
      </c>
      <c r="E72" s="18">
        <f t="shared" si="31"/>
        <v>2.5625</v>
      </c>
    </row>
    <row r="73" spans="1:5" ht="15.6" x14ac:dyDescent="0.3">
      <c r="A73" s="28" t="s">
        <v>0</v>
      </c>
      <c r="B73" s="16"/>
      <c r="C73" s="18"/>
      <c r="D73" s="15"/>
      <c r="E73" s="18"/>
    </row>
    <row r="74" spans="1:5" ht="15.6" x14ac:dyDescent="0.3">
      <c r="A74" s="28" t="s">
        <v>12</v>
      </c>
      <c r="B74" s="16">
        <f t="shared" si="11"/>
        <v>2.5625</v>
      </c>
      <c r="C74" s="18"/>
      <c r="D74" s="15"/>
      <c r="E74" s="18">
        <v>2.5625</v>
      </c>
    </row>
    <row r="75" spans="1:5" ht="15.6" x14ac:dyDescent="0.3">
      <c r="A75" s="7" t="s">
        <v>30</v>
      </c>
      <c r="B75" s="8">
        <f t="shared" si="11"/>
        <v>197.94929999999999</v>
      </c>
      <c r="C75" s="19">
        <f>C77+C82+C109</f>
        <v>32.3446</v>
      </c>
      <c r="D75" s="19">
        <f>D77+D82+D109</f>
        <v>131.7791</v>
      </c>
      <c r="E75" s="19">
        <f>E77+E82+E109</f>
        <v>33.825600000000001</v>
      </c>
    </row>
    <row r="76" spans="1:5" ht="15.6" x14ac:dyDescent="0.3">
      <c r="A76" s="4" t="s">
        <v>0</v>
      </c>
      <c r="B76" s="16"/>
      <c r="C76" s="14"/>
      <c r="D76" s="15"/>
      <c r="E76" s="14"/>
    </row>
    <row r="77" spans="1:5" ht="15.6" x14ac:dyDescent="0.3">
      <c r="A77" s="7" t="s">
        <v>17</v>
      </c>
      <c r="B77" s="8">
        <f t="shared" si="11"/>
        <v>12</v>
      </c>
      <c r="C77" s="10"/>
      <c r="D77" s="10"/>
      <c r="E77" s="10">
        <f t="shared" ref="E77" si="32">E79</f>
        <v>12</v>
      </c>
    </row>
    <row r="78" spans="1:5" ht="15.6" x14ac:dyDescent="0.3">
      <c r="A78" s="13" t="s">
        <v>1</v>
      </c>
      <c r="B78" s="8"/>
      <c r="C78" s="10"/>
      <c r="D78" s="10"/>
      <c r="E78" s="10"/>
    </row>
    <row r="79" spans="1:5" ht="15.6" x14ac:dyDescent="0.3">
      <c r="A79" s="26" t="s">
        <v>24</v>
      </c>
      <c r="B79" s="8">
        <f t="shared" si="11"/>
        <v>12</v>
      </c>
      <c r="C79" s="10">
        <f>+C80+C81</f>
        <v>0</v>
      </c>
      <c r="D79" s="10">
        <f t="shared" ref="D79:E79" si="33">+D80+D81</f>
        <v>0</v>
      </c>
      <c r="E79" s="10">
        <f t="shared" si="33"/>
        <v>12</v>
      </c>
    </row>
    <row r="80" spans="1:5" ht="15.6" customHeight="1" x14ac:dyDescent="0.3">
      <c r="A80" s="4" t="s">
        <v>55</v>
      </c>
      <c r="B80" s="16">
        <f t="shared" si="11"/>
        <v>2</v>
      </c>
      <c r="C80" s="14"/>
      <c r="D80" s="15"/>
      <c r="E80" s="14">
        <v>2</v>
      </c>
    </row>
    <row r="81" spans="1:5" ht="15.6" x14ac:dyDescent="0.3">
      <c r="A81" s="4" t="s">
        <v>61</v>
      </c>
      <c r="B81" s="16">
        <f t="shared" si="11"/>
        <v>10</v>
      </c>
      <c r="C81" s="14"/>
      <c r="D81" s="14"/>
      <c r="E81" s="14">
        <v>10</v>
      </c>
    </row>
    <row r="82" spans="1:5" ht="19.2" customHeight="1" x14ac:dyDescent="0.3">
      <c r="A82" s="7" t="s">
        <v>4</v>
      </c>
      <c r="B82" s="8">
        <f t="shared" si="11"/>
        <v>170.851</v>
      </c>
      <c r="C82" s="8">
        <f>C84+C90</f>
        <v>32.3446</v>
      </c>
      <c r="D82" s="8">
        <f>D84+D90</f>
        <v>131.7791</v>
      </c>
      <c r="E82" s="8">
        <f>E84+E90</f>
        <v>6.7272999999999996</v>
      </c>
    </row>
    <row r="83" spans="1:5" ht="15.6" x14ac:dyDescent="0.3">
      <c r="A83" s="13" t="s">
        <v>1</v>
      </c>
      <c r="B83" s="8"/>
      <c r="C83" s="8"/>
      <c r="D83" s="8"/>
      <c r="E83" s="8"/>
    </row>
    <row r="84" spans="1:5" ht="15.6" x14ac:dyDescent="0.3">
      <c r="A84" s="26" t="s">
        <v>24</v>
      </c>
      <c r="B84" s="8">
        <f>C84+D84+E84</f>
        <v>33.671399999999998</v>
      </c>
      <c r="C84" s="8">
        <f>C85+C89</f>
        <v>32.3446</v>
      </c>
      <c r="D84" s="8">
        <f t="shared" ref="D84:E84" si="34">D85+D89</f>
        <v>0.26140000000000002</v>
      </c>
      <c r="E84" s="8">
        <f t="shared" si="34"/>
        <v>1.0653999999999999</v>
      </c>
    </row>
    <row r="85" spans="1:5" ht="31.2" x14ac:dyDescent="0.3">
      <c r="A85" s="56" t="s">
        <v>72</v>
      </c>
      <c r="B85" s="16">
        <f t="shared" ref="B85" si="35">C85+D85+E85</f>
        <v>1</v>
      </c>
      <c r="C85" s="16">
        <f>C87+C88</f>
        <v>0</v>
      </c>
      <c r="D85" s="16">
        <f t="shared" ref="D85:E85" si="36">D87+D88</f>
        <v>0</v>
      </c>
      <c r="E85" s="16">
        <f t="shared" si="36"/>
        <v>1</v>
      </c>
    </row>
    <row r="86" spans="1:5" ht="15.6" x14ac:dyDescent="0.3">
      <c r="A86" s="27" t="s">
        <v>0</v>
      </c>
      <c r="B86" s="16"/>
      <c r="C86" s="16"/>
      <c r="D86" s="16"/>
      <c r="E86" s="16"/>
    </row>
    <row r="87" spans="1:5" ht="15.6" x14ac:dyDescent="0.3">
      <c r="A87" s="28" t="s">
        <v>26</v>
      </c>
      <c r="B87" s="16">
        <f t="shared" ref="B87:B88" si="37">C87+D87+E87</f>
        <v>0.5</v>
      </c>
      <c r="C87" s="8"/>
      <c r="D87" s="8"/>
      <c r="E87" s="16">
        <v>0.5</v>
      </c>
    </row>
    <row r="88" spans="1:5" ht="15.6" x14ac:dyDescent="0.3">
      <c r="A88" s="28" t="s">
        <v>12</v>
      </c>
      <c r="B88" s="16">
        <f t="shared" si="37"/>
        <v>0.5</v>
      </c>
      <c r="C88" s="8"/>
      <c r="D88" s="8"/>
      <c r="E88" s="16">
        <v>0.5</v>
      </c>
    </row>
    <row r="89" spans="1:5" ht="33.6" customHeight="1" x14ac:dyDescent="0.3">
      <c r="A89" s="13" t="s">
        <v>28</v>
      </c>
      <c r="B89" s="16">
        <f t="shared" ref="B89:B118" si="38">C89+D89+E89</f>
        <v>32.671399999999998</v>
      </c>
      <c r="C89" s="20">
        <v>32.3446</v>
      </c>
      <c r="D89" s="15">
        <v>0.26140000000000002</v>
      </c>
      <c r="E89" s="20">
        <v>6.54E-2</v>
      </c>
    </row>
    <row r="90" spans="1:5" ht="31.2" x14ac:dyDescent="0.3">
      <c r="A90" s="26" t="s">
        <v>23</v>
      </c>
      <c r="B90" s="8">
        <f>C90+D90+E90</f>
        <v>137.17959999999999</v>
      </c>
      <c r="C90" s="35">
        <f>C91+C94+C97+C100+C103+C106</f>
        <v>0</v>
      </c>
      <c r="D90" s="35">
        <f t="shared" ref="D90:E90" si="39">D91+D94+D97+D100+D103+D106</f>
        <v>131.51769999999999</v>
      </c>
      <c r="E90" s="35">
        <f t="shared" si="39"/>
        <v>5.6618999999999993</v>
      </c>
    </row>
    <row r="91" spans="1:5" ht="31.2" x14ac:dyDescent="0.3">
      <c r="A91" s="38" t="s">
        <v>73</v>
      </c>
      <c r="B91" s="16">
        <f t="shared" ref="B91" si="40">C91+D91+E91</f>
        <v>0.5</v>
      </c>
      <c r="C91" s="17">
        <f>C93</f>
        <v>0</v>
      </c>
      <c r="D91" s="17">
        <f t="shared" ref="D91:E91" si="41">D93</f>
        <v>0</v>
      </c>
      <c r="E91" s="17">
        <f t="shared" si="41"/>
        <v>0.5</v>
      </c>
    </row>
    <row r="92" spans="1:5" ht="15.6" x14ac:dyDescent="0.3">
      <c r="A92" s="27" t="s">
        <v>0</v>
      </c>
      <c r="B92" s="16"/>
      <c r="C92" s="17"/>
      <c r="D92" s="15"/>
      <c r="E92" s="17"/>
    </row>
    <row r="93" spans="1:5" ht="15.6" x14ac:dyDescent="0.3">
      <c r="A93" s="28" t="s">
        <v>12</v>
      </c>
      <c r="B93" s="16">
        <f t="shared" ref="B93" si="42">C93+D93+E93</f>
        <v>0.5</v>
      </c>
      <c r="C93" s="17"/>
      <c r="D93" s="15"/>
      <c r="E93" s="17">
        <v>0.5</v>
      </c>
    </row>
    <row r="94" spans="1:5" ht="31.2" x14ac:dyDescent="0.3">
      <c r="A94" s="13" t="s">
        <v>39</v>
      </c>
      <c r="B94" s="16">
        <f t="shared" ref="B94:B108" si="43">C94+D94+E94</f>
        <v>1.6121000000000001</v>
      </c>
      <c r="C94" s="20">
        <f>C96</f>
        <v>0</v>
      </c>
      <c r="D94" s="20">
        <f t="shared" ref="D94:E94" si="44">D96</f>
        <v>1.2897000000000001</v>
      </c>
      <c r="E94" s="20">
        <f t="shared" si="44"/>
        <v>0.32240000000000002</v>
      </c>
    </row>
    <row r="95" spans="1:5" ht="15.6" x14ac:dyDescent="0.3">
      <c r="A95" s="28" t="s">
        <v>0</v>
      </c>
      <c r="B95" s="16"/>
      <c r="C95" s="20"/>
      <c r="D95" s="15"/>
      <c r="E95" s="20"/>
    </row>
    <row r="96" spans="1:5" ht="15.6" x14ac:dyDescent="0.3">
      <c r="A96" s="28" t="s">
        <v>26</v>
      </c>
      <c r="B96" s="16">
        <f t="shared" si="43"/>
        <v>1.6121000000000001</v>
      </c>
      <c r="C96" s="20"/>
      <c r="D96" s="15">
        <v>1.2897000000000001</v>
      </c>
      <c r="E96" s="20">
        <v>0.32240000000000002</v>
      </c>
    </row>
    <row r="97" spans="1:5" ht="15.6" x14ac:dyDescent="0.3">
      <c r="A97" s="13" t="s">
        <v>40</v>
      </c>
      <c r="B97" s="16">
        <f t="shared" si="43"/>
        <v>9.0063999999999993</v>
      </c>
      <c r="C97" s="20">
        <f>C99</f>
        <v>0</v>
      </c>
      <c r="D97" s="20">
        <f t="shared" ref="D97:E97" si="45">D99</f>
        <v>7.2050999999999998</v>
      </c>
      <c r="E97" s="20">
        <f t="shared" si="45"/>
        <v>1.8012999999999999</v>
      </c>
    </row>
    <row r="98" spans="1:5" ht="15.6" x14ac:dyDescent="0.3">
      <c r="A98" s="28" t="s">
        <v>0</v>
      </c>
      <c r="B98" s="16"/>
      <c r="C98" s="20"/>
      <c r="D98" s="15"/>
      <c r="E98" s="20"/>
    </row>
    <row r="99" spans="1:5" ht="15.6" x14ac:dyDescent="0.3">
      <c r="A99" s="28" t="s">
        <v>26</v>
      </c>
      <c r="B99" s="16">
        <f t="shared" si="43"/>
        <v>9.0063999999999993</v>
      </c>
      <c r="C99" s="20"/>
      <c r="D99" s="15">
        <v>7.2050999999999998</v>
      </c>
      <c r="E99" s="20">
        <v>1.8012999999999999</v>
      </c>
    </row>
    <row r="100" spans="1:5" ht="31.2" x14ac:dyDescent="0.3">
      <c r="A100" s="13" t="s">
        <v>41</v>
      </c>
      <c r="B100" s="16">
        <f t="shared" si="43"/>
        <v>3.871</v>
      </c>
      <c r="C100" s="20">
        <f>C102</f>
        <v>0</v>
      </c>
      <c r="D100" s="20">
        <f t="shared" ref="D100:E100" si="46">D102</f>
        <v>3.0968</v>
      </c>
      <c r="E100" s="20">
        <f t="shared" si="46"/>
        <v>0.7742</v>
      </c>
    </row>
    <row r="101" spans="1:5" ht="15.6" x14ac:dyDescent="0.3">
      <c r="A101" s="28" t="s">
        <v>0</v>
      </c>
      <c r="B101" s="16"/>
      <c r="C101" s="20"/>
      <c r="D101" s="15"/>
      <c r="E101" s="20"/>
    </row>
    <row r="102" spans="1:5" ht="15.6" x14ac:dyDescent="0.3">
      <c r="A102" s="28" t="s">
        <v>26</v>
      </c>
      <c r="B102" s="16">
        <f t="shared" si="43"/>
        <v>3.871</v>
      </c>
      <c r="C102" s="20"/>
      <c r="D102" s="15">
        <v>3.0968</v>
      </c>
      <c r="E102" s="20">
        <v>0.7742</v>
      </c>
    </row>
    <row r="103" spans="1:5" ht="31.2" x14ac:dyDescent="0.3">
      <c r="A103" s="13" t="s">
        <v>42</v>
      </c>
      <c r="B103" s="16">
        <f t="shared" si="43"/>
        <v>11.3201</v>
      </c>
      <c r="C103" s="20">
        <f>C105</f>
        <v>0</v>
      </c>
      <c r="D103" s="20">
        <f t="shared" ref="D103:E103" si="47">D105</f>
        <v>9.0561000000000007</v>
      </c>
      <c r="E103" s="20">
        <f t="shared" si="47"/>
        <v>2.2639999999999998</v>
      </c>
    </row>
    <row r="104" spans="1:5" ht="15.6" x14ac:dyDescent="0.3">
      <c r="A104" s="28" t="s">
        <v>0</v>
      </c>
      <c r="B104" s="16"/>
      <c r="C104" s="20"/>
      <c r="D104" s="15"/>
      <c r="E104" s="20"/>
    </row>
    <row r="105" spans="1:5" ht="15.6" x14ac:dyDescent="0.3">
      <c r="A105" s="28" t="s">
        <v>26</v>
      </c>
      <c r="B105" s="16">
        <f t="shared" si="43"/>
        <v>11.3201</v>
      </c>
      <c r="C105" s="20"/>
      <c r="D105" s="15">
        <v>9.0561000000000007</v>
      </c>
      <c r="E105" s="20">
        <v>2.2639999999999998</v>
      </c>
    </row>
    <row r="106" spans="1:5" ht="15.6" x14ac:dyDescent="0.3">
      <c r="A106" s="13" t="s">
        <v>43</v>
      </c>
      <c r="B106" s="16">
        <f t="shared" si="43"/>
        <v>110.87</v>
      </c>
      <c r="C106" s="20">
        <f>C108</f>
        <v>0</v>
      </c>
      <c r="D106" s="20">
        <f t="shared" ref="D106:E106" si="48">D108</f>
        <v>110.87</v>
      </c>
      <c r="E106" s="20">
        <f t="shared" si="48"/>
        <v>0</v>
      </c>
    </row>
    <row r="107" spans="1:5" ht="15.6" x14ac:dyDescent="0.3">
      <c r="A107" s="28" t="s">
        <v>0</v>
      </c>
      <c r="B107" s="16"/>
      <c r="C107" s="20"/>
      <c r="D107" s="15"/>
      <c r="E107" s="20"/>
    </row>
    <row r="108" spans="1:5" ht="15.6" x14ac:dyDescent="0.3">
      <c r="A108" s="28" t="s">
        <v>26</v>
      </c>
      <c r="B108" s="16">
        <f t="shared" si="43"/>
        <v>110.87</v>
      </c>
      <c r="C108" s="20"/>
      <c r="D108" s="15">
        <v>110.87</v>
      </c>
      <c r="E108" s="20"/>
    </row>
    <row r="109" spans="1:5" ht="15.6" x14ac:dyDescent="0.3">
      <c r="A109" s="32" t="s">
        <v>13</v>
      </c>
      <c r="B109" s="8">
        <f>C109+D109+E109</f>
        <v>15.098300000000002</v>
      </c>
      <c r="C109" s="21">
        <f>C112+C115+C118+C121+C124+C127+C130+C133+C136</f>
        <v>0</v>
      </c>
      <c r="D109" s="21">
        <f t="shared" ref="D109:E109" si="49">D112+D115+D118+D121+D124+D127+D130+D133+D136</f>
        <v>0</v>
      </c>
      <c r="E109" s="21">
        <f t="shared" si="49"/>
        <v>15.098300000000002</v>
      </c>
    </row>
    <row r="110" spans="1:5" ht="15.6" x14ac:dyDescent="0.3">
      <c r="A110" s="13" t="s">
        <v>1</v>
      </c>
      <c r="B110" s="8"/>
      <c r="C110" s="21"/>
      <c r="D110" s="21"/>
      <c r="E110" s="21"/>
    </row>
    <row r="111" spans="1:5" ht="31.2" x14ac:dyDescent="0.3">
      <c r="A111" s="26" t="s">
        <v>23</v>
      </c>
      <c r="B111" s="8">
        <f t="shared" ref="B111" si="50">C111+D111+E111</f>
        <v>15.098300000000002</v>
      </c>
      <c r="C111" s="21">
        <f>C112+C115+C118+C121+C124+C127+C130+C133+C136</f>
        <v>0</v>
      </c>
      <c r="D111" s="21">
        <f t="shared" ref="D111:E111" si="51">D112+D115+D118+D121+D124+D127+D130+D133+D136</f>
        <v>0</v>
      </c>
      <c r="E111" s="21">
        <f t="shared" si="51"/>
        <v>15.098300000000002</v>
      </c>
    </row>
    <row r="112" spans="1:5" ht="15.6" x14ac:dyDescent="0.3">
      <c r="A112" s="50" t="s">
        <v>27</v>
      </c>
      <c r="B112" s="16">
        <f t="shared" si="38"/>
        <v>5.4</v>
      </c>
      <c r="C112" s="18">
        <f>C114</f>
        <v>0</v>
      </c>
      <c r="D112" s="18">
        <f t="shared" ref="D112:E112" si="52">D114</f>
        <v>0</v>
      </c>
      <c r="E112" s="18">
        <f t="shared" si="52"/>
        <v>5.4</v>
      </c>
    </row>
    <row r="113" spans="1:5" ht="15.6" x14ac:dyDescent="0.3">
      <c r="A113" s="27" t="s">
        <v>0</v>
      </c>
      <c r="B113" s="16"/>
      <c r="C113" s="18"/>
      <c r="D113" s="15"/>
      <c r="E113" s="18"/>
    </row>
    <row r="114" spans="1:5" ht="18.600000000000001" customHeight="1" x14ac:dyDescent="0.3">
      <c r="A114" s="28" t="s">
        <v>12</v>
      </c>
      <c r="B114" s="16">
        <f t="shared" si="38"/>
        <v>5.4</v>
      </c>
      <c r="C114" s="18"/>
      <c r="D114" s="15"/>
      <c r="E114" s="18">
        <v>5.4</v>
      </c>
    </row>
    <row r="115" spans="1:5" ht="31.2" x14ac:dyDescent="0.3">
      <c r="A115" s="50" t="s">
        <v>77</v>
      </c>
      <c r="B115" s="16">
        <f t="shared" si="38"/>
        <v>0.2</v>
      </c>
      <c r="C115" s="18">
        <f>C117</f>
        <v>0</v>
      </c>
      <c r="D115" s="18">
        <f t="shared" ref="D115:E115" si="53">D117</f>
        <v>0</v>
      </c>
      <c r="E115" s="18">
        <f t="shared" si="53"/>
        <v>0.2</v>
      </c>
    </row>
    <row r="116" spans="1:5" ht="15.6" x14ac:dyDescent="0.3">
      <c r="A116" s="28" t="s">
        <v>0</v>
      </c>
      <c r="B116" s="16"/>
      <c r="C116" s="18"/>
      <c r="D116" s="15"/>
      <c r="E116" s="18"/>
    </row>
    <row r="117" spans="1:5" ht="15.6" x14ac:dyDescent="0.3">
      <c r="A117" s="51" t="s">
        <v>12</v>
      </c>
      <c r="B117" s="16">
        <f t="shared" si="38"/>
        <v>0.2</v>
      </c>
      <c r="C117" s="18"/>
      <c r="D117" s="15"/>
      <c r="E117" s="18">
        <v>0.2</v>
      </c>
    </row>
    <row r="118" spans="1:5" ht="15.6" x14ac:dyDescent="0.3">
      <c r="A118" s="50" t="s">
        <v>78</v>
      </c>
      <c r="B118" s="16">
        <f t="shared" si="38"/>
        <v>0.2</v>
      </c>
      <c r="C118" s="18">
        <f>C120</f>
        <v>0</v>
      </c>
      <c r="D118" s="18">
        <f t="shared" ref="D118:E118" si="54">D120</f>
        <v>0</v>
      </c>
      <c r="E118" s="18">
        <f t="shared" si="54"/>
        <v>0.2</v>
      </c>
    </row>
    <row r="119" spans="1:5" ht="19.2" customHeight="1" x14ac:dyDescent="0.3">
      <c r="A119" s="28" t="s">
        <v>0</v>
      </c>
      <c r="B119" s="16"/>
      <c r="C119" s="18"/>
      <c r="D119" s="15"/>
      <c r="E119" s="18"/>
    </row>
    <row r="120" spans="1:5" ht="19.2" customHeight="1" x14ac:dyDescent="0.3">
      <c r="A120" s="51" t="s">
        <v>12</v>
      </c>
      <c r="B120" s="16">
        <f t="shared" ref="B120:B121" si="55">C120+D120+E120</f>
        <v>0.2</v>
      </c>
      <c r="C120" s="18"/>
      <c r="D120" s="15"/>
      <c r="E120" s="18">
        <v>0.2</v>
      </c>
    </row>
    <row r="121" spans="1:5" ht="15.6" x14ac:dyDescent="0.3">
      <c r="A121" s="50" t="s">
        <v>62</v>
      </c>
      <c r="B121" s="16">
        <f t="shared" si="55"/>
        <v>0.2</v>
      </c>
      <c r="C121" s="18">
        <f>C123</f>
        <v>0</v>
      </c>
      <c r="D121" s="18">
        <f t="shared" ref="D121:E121" si="56">D123</f>
        <v>0</v>
      </c>
      <c r="E121" s="18">
        <f t="shared" si="56"/>
        <v>0.2</v>
      </c>
    </row>
    <row r="122" spans="1:5" ht="15.6" x14ac:dyDescent="0.3">
      <c r="A122" s="28" t="s">
        <v>0</v>
      </c>
      <c r="B122" s="16"/>
      <c r="C122" s="18"/>
      <c r="D122" s="15"/>
      <c r="E122" s="18"/>
    </row>
    <row r="123" spans="1:5" ht="15.6" x14ac:dyDescent="0.3">
      <c r="A123" s="51" t="s">
        <v>12</v>
      </c>
      <c r="B123" s="16">
        <f t="shared" ref="B123:B124" si="57">C123+D123+E123</f>
        <v>0.2</v>
      </c>
      <c r="C123" s="18"/>
      <c r="D123" s="15"/>
      <c r="E123" s="18">
        <v>0.2</v>
      </c>
    </row>
    <row r="124" spans="1:5" ht="31.2" x14ac:dyDescent="0.3">
      <c r="A124" s="50" t="s">
        <v>76</v>
      </c>
      <c r="B124" s="16">
        <f t="shared" si="57"/>
        <v>0.2</v>
      </c>
      <c r="C124" s="18">
        <f>C126</f>
        <v>0</v>
      </c>
      <c r="D124" s="18">
        <f t="shared" ref="D124:E124" si="58">D126</f>
        <v>0</v>
      </c>
      <c r="E124" s="18">
        <f t="shared" si="58"/>
        <v>0.2</v>
      </c>
    </row>
    <row r="125" spans="1:5" ht="15.6" x14ac:dyDescent="0.3">
      <c r="A125" s="28" t="s">
        <v>0</v>
      </c>
      <c r="B125" s="16"/>
      <c r="C125" s="18"/>
      <c r="D125" s="15"/>
      <c r="E125" s="18"/>
    </row>
    <row r="126" spans="1:5" ht="15.6" x14ac:dyDescent="0.3">
      <c r="A126" s="51" t="s">
        <v>12</v>
      </c>
      <c r="B126" s="16">
        <f t="shared" ref="B126:B127" si="59">C126+D126+E126</f>
        <v>0.2</v>
      </c>
      <c r="C126" s="18"/>
      <c r="D126" s="15"/>
      <c r="E126" s="18">
        <v>0.2</v>
      </c>
    </row>
    <row r="127" spans="1:5" ht="15.6" x14ac:dyDescent="0.3">
      <c r="A127" s="51" t="s">
        <v>63</v>
      </c>
      <c r="B127" s="16">
        <f t="shared" si="59"/>
        <v>1</v>
      </c>
      <c r="C127" s="18">
        <f>C129</f>
        <v>0</v>
      </c>
      <c r="D127" s="18">
        <f t="shared" ref="D127:E127" si="60">D129</f>
        <v>0</v>
      </c>
      <c r="E127" s="18">
        <f t="shared" si="60"/>
        <v>1</v>
      </c>
    </row>
    <row r="128" spans="1:5" ht="15.6" x14ac:dyDescent="0.3">
      <c r="A128" s="28" t="s">
        <v>0</v>
      </c>
      <c r="B128" s="16"/>
      <c r="C128" s="18"/>
      <c r="D128" s="15"/>
      <c r="E128" s="18"/>
    </row>
    <row r="129" spans="1:5" ht="15.6" x14ac:dyDescent="0.3">
      <c r="A129" s="51" t="s">
        <v>12</v>
      </c>
      <c r="B129" s="16">
        <f t="shared" ref="B129:B130" si="61">C129+D129+E129</f>
        <v>1</v>
      </c>
      <c r="C129" s="18"/>
      <c r="D129" s="15"/>
      <c r="E129" s="18">
        <v>1</v>
      </c>
    </row>
    <row r="130" spans="1:5" ht="15.6" x14ac:dyDescent="0.3">
      <c r="A130" s="57" t="s">
        <v>75</v>
      </c>
      <c r="B130" s="16">
        <f t="shared" si="61"/>
        <v>5.5442</v>
      </c>
      <c r="C130" s="18">
        <f>C132</f>
        <v>0</v>
      </c>
      <c r="D130" s="18">
        <f t="shared" ref="D130:E130" si="62">D132</f>
        <v>0</v>
      </c>
      <c r="E130" s="18">
        <f t="shared" si="62"/>
        <v>5.5442</v>
      </c>
    </row>
    <row r="131" spans="1:5" ht="15.6" x14ac:dyDescent="0.3">
      <c r="A131" s="27" t="s">
        <v>0</v>
      </c>
      <c r="B131" s="16"/>
      <c r="C131" s="18"/>
      <c r="D131" s="15"/>
      <c r="E131" s="18"/>
    </row>
    <row r="132" spans="1:5" ht="15.6" x14ac:dyDescent="0.3">
      <c r="A132" s="28" t="s">
        <v>26</v>
      </c>
      <c r="B132" s="16">
        <f t="shared" ref="B132:B133" si="63">C132+D132+E132</f>
        <v>5.5442</v>
      </c>
      <c r="C132" s="18"/>
      <c r="D132" s="15"/>
      <c r="E132" s="18">
        <v>5.5442</v>
      </c>
    </row>
    <row r="133" spans="1:5" ht="31.2" x14ac:dyDescent="0.3">
      <c r="A133" s="52" t="s">
        <v>74</v>
      </c>
      <c r="B133" s="16">
        <f t="shared" si="63"/>
        <v>1.7122999999999999</v>
      </c>
      <c r="C133" s="18">
        <f>C135</f>
        <v>0</v>
      </c>
      <c r="D133" s="18">
        <f t="shared" ref="D133:E133" si="64">D135</f>
        <v>0</v>
      </c>
      <c r="E133" s="18">
        <f t="shared" si="64"/>
        <v>1.7122999999999999</v>
      </c>
    </row>
    <row r="134" spans="1:5" ht="15.6" x14ac:dyDescent="0.3">
      <c r="A134" s="27" t="s">
        <v>0</v>
      </c>
      <c r="B134" s="16"/>
      <c r="C134" s="18"/>
      <c r="D134" s="15"/>
      <c r="E134" s="18"/>
    </row>
    <row r="135" spans="1:5" ht="15.6" x14ac:dyDescent="0.3">
      <c r="A135" s="28" t="s">
        <v>26</v>
      </c>
      <c r="B135" s="16">
        <f t="shared" ref="B135:B136" si="65">C135+D135+E135</f>
        <v>1.7122999999999999</v>
      </c>
      <c r="C135" s="18"/>
      <c r="D135" s="15"/>
      <c r="E135" s="18">
        <v>1.7122999999999999</v>
      </c>
    </row>
    <row r="136" spans="1:5" ht="31.2" x14ac:dyDescent="0.3">
      <c r="A136" s="52" t="s">
        <v>79</v>
      </c>
      <c r="B136" s="16">
        <f t="shared" si="65"/>
        <v>0.64180000000000004</v>
      </c>
      <c r="C136" s="18">
        <f>C138</f>
        <v>0</v>
      </c>
      <c r="D136" s="18">
        <f t="shared" ref="D136:E136" si="66">D138</f>
        <v>0</v>
      </c>
      <c r="E136" s="18">
        <f t="shared" si="66"/>
        <v>0.64180000000000004</v>
      </c>
    </row>
    <row r="137" spans="1:5" ht="15.6" x14ac:dyDescent="0.3">
      <c r="A137" s="27" t="s">
        <v>0</v>
      </c>
      <c r="B137" s="16"/>
      <c r="C137" s="18"/>
      <c r="D137" s="15"/>
      <c r="E137" s="18"/>
    </row>
    <row r="138" spans="1:5" ht="15.6" x14ac:dyDescent="0.3">
      <c r="A138" s="28" t="s">
        <v>26</v>
      </c>
      <c r="B138" s="16">
        <f t="shared" ref="B138" si="67">C138+D138+E138</f>
        <v>0.64180000000000004</v>
      </c>
      <c r="C138" s="18"/>
      <c r="D138" s="15"/>
      <c r="E138" s="18">
        <v>0.64180000000000004</v>
      </c>
    </row>
    <row r="139" spans="1:5" ht="17.25" customHeight="1" x14ac:dyDescent="0.3">
      <c r="A139" s="26" t="s">
        <v>31</v>
      </c>
      <c r="B139" s="8">
        <f>C139+D139+E139</f>
        <v>268.80582999999996</v>
      </c>
      <c r="C139" s="21">
        <f>C141</f>
        <v>246.86569999999998</v>
      </c>
      <c r="D139" s="21">
        <f t="shared" ref="D139:E139" si="68">D141</f>
        <v>1.9948999999999999</v>
      </c>
      <c r="E139" s="21">
        <f t="shared" si="68"/>
        <v>19.945230000000002</v>
      </c>
    </row>
    <row r="140" spans="1:5" ht="15.6" x14ac:dyDescent="0.3">
      <c r="A140" s="4" t="s">
        <v>0</v>
      </c>
      <c r="B140" s="16"/>
      <c r="C140" s="18"/>
      <c r="D140" s="15"/>
      <c r="E140" s="18"/>
    </row>
    <row r="141" spans="1:5" ht="17.25" customHeight="1" x14ac:dyDescent="0.3">
      <c r="A141" s="26" t="s">
        <v>14</v>
      </c>
      <c r="B141" s="8">
        <f>C141+D141+E141</f>
        <v>268.80582999999996</v>
      </c>
      <c r="C141" s="21">
        <f>C143</f>
        <v>246.86569999999998</v>
      </c>
      <c r="D141" s="21">
        <f t="shared" ref="D141:E141" si="69">D143</f>
        <v>1.9948999999999999</v>
      </c>
      <c r="E141" s="21">
        <f t="shared" si="69"/>
        <v>19.945230000000002</v>
      </c>
    </row>
    <row r="142" spans="1:5" ht="15.6" x14ac:dyDescent="0.3">
      <c r="A142" s="27" t="s">
        <v>0</v>
      </c>
      <c r="B142" s="8"/>
      <c r="C142" s="21"/>
      <c r="D142" s="21"/>
      <c r="E142" s="21"/>
    </row>
    <row r="143" spans="1:5" ht="31.2" x14ac:dyDescent="0.3">
      <c r="A143" s="26" t="s">
        <v>23</v>
      </c>
      <c r="B143" s="8">
        <f t="shared" ref="B143:B187" si="70">C143+D143+E143</f>
        <v>268.80582999999996</v>
      </c>
      <c r="C143" s="21">
        <f>C144+C149+C154+C157+C160</f>
        <v>246.86569999999998</v>
      </c>
      <c r="D143" s="21">
        <f t="shared" ref="D143:E143" si="71">D144+D149+D154+D157+D160</f>
        <v>1.9948999999999999</v>
      </c>
      <c r="E143" s="21">
        <f t="shared" si="71"/>
        <v>19.945230000000002</v>
      </c>
    </row>
    <row r="144" spans="1:5" ht="31.2" x14ac:dyDescent="0.3">
      <c r="A144" s="33" t="s">
        <v>34</v>
      </c>
      <c r="B144" s="16">
        <f t="shared" si="70"/>
        <v>18.817029999999999</v>
      </c>
      <c r="C144" s="18">
        <f>C146+C147+C148</f>
        <v>18.486799999999999</v>
      </c>
      <c r="D144" s="18">
        <f t="shared" ref="D144:E144" si="72">D146+D147+D148</f>
        <v>0.14940000000000001</v>
      </c>
      <c r="E144" s="18">
        <f t="shared" si="72"/>
        <v>0.18082999999999999</v>
      </c>
    </row>
    <row r="145" spans="1:5" ht="15.6" x14ac:dyDescent="0.3">
      <c r="A145" s="27" t="s">
        <v>0</v>
      </c>
      <c r="B145" s="16"/>
      <c r="C145" s="18"/>
      <c r="D145" s="15"/>
      <c r="E145" s="18"/>
    </row>
    <row r="146" spans="1:5" ht="15.6" x14ac:dyDescent="0.3">
      <c r="A146" s="28" t="s">
        <v>26</v>
      </c>
      <c r="B146" s="16">
        <f t="shared" ref="B146:B148" si="73">C146+D146+E146</f>
        <v>18.63993</v>
      </c>
      <c r="C146" s="18">
        <v>18.486799999999999</v>
      </c>
      <c r="D146" s="15">
        <v>0.14940000000000001</v>
      </c>
      <c r="E146" s="18">
        <v>3.7299999999999998E-3</v>
      </c>
    </row>
    <row r="147" spans="1:5" ht="15.6" x14ac:dyDescent="0.3">
      <c r="A147" s="28" t="s">
        <v>12</v>
      </c>
      <c r="B147" s="16">
        <f t="shared" si="73"/>
        <v>3.2199999999999999E-2</v>
      </c>
      <c r="C147" s="18"/>
      <c r="D147" s="15"/>
      <c r="E147" s="18">
        <v>3.2199999999999999E-2</v>
      </c>
    </row>
    <row r="148" spans="1:5" ht="15.6" x14ac:dyDescent="0.3">
      <c r="A148" s="33" t="s">
        <v>35</v>
      </c>
      <c r="B148" s="16">
        <f t="shared" si="73"/>
        <v>0.1449</v>
      </c>
      <c r="C148" s="18"/>
      <c r="D148" s="15"/>
      <c r="E148" s="18">
        <v>0.1449</v>
      </c>
    </row>
    <row r="149" spans="1:5" ht="31.2" x14ac:dyDescent="0.3">
      <c r="A149" s="33" t="s">
        <v>70</v>
      </c>
      <c r="B149" s="16">
        <f t="shared" si="70"/>
        <v>232.58879999999996</v>
      </c>
      <c r="C149" s="18">
        <f>C151+C152+C153</f>
        <v>228.37889999999999</v>
      </c>
      <c r="D149" s="18">
        <f t="shared" ref="D149:E149" si="74">D151+D152+D153</f>
        <v>1.8454999999999999</v>
      </c>
      <c r="E149" s="18">
        <f t="shared" si="74"/>
        <v>2.3643999999999998</v>
      </c>
    </row>
    <row r="150" spans="1:5" ht="15.6" x14ac:dyDescent="0.3">
      <c r="A150" s="27" t="s">
        <v>0</v>
      </c>
      <c r="B150" s="16"/>
      <c r="C150" s="18"/>
      <c r="D150" s="15"/>
      <c r="E150" s="18"/>
    </row>
    <row r="151" spans="1:5" ht="15.6" x14ac:dyDescent="0.3">
      <c r="A151" s="28" t="s">
        <v>26</v>
      </c>
      <c r="B151" s="16">
        <f t="shared" si="70"/>
        <v>230.68579999999997</v>
      </c>
      <c r="C151" s="18">
        <v>228.37889999999999</v>
      </c>
      <c r="D151" s="15">
        <v>1.8454999999999999</v>
      </c>
      <c r="E151" s="18">
        <v>0.46139999999999998</v>
      </c>
    </row>
    <row r="152" spans="1:5" ht="15.6" x14ac:dyDescent="0.3">
      <c r="A152" s="28" t="s">
        <v>12</v>
      </c>
      <c r="B152" s="16">
        <f t="shared" si="70"/>
        <v>0.4612</v>
      </c>
      <c r="C152" s="18"/>
      <c r="D152" s="15"/>
      <c r="E152" s="18">
        <v>0.4612</v>
      </c>
    </row>
    <row r="153" spans="1:5" ht="15.6" x14ac:dyDescent="0.3">
      <c r="A153" s="33" t="s">
        <v>35</v>
      </c>
      <c r="B153" s="16">
        <f t="shared" si="70"/>
        <v>1.4418</v>
      </c>
      <c r="C153" s="18"/>
      <c r="D153" s="15"/>
      <c r="E153" s="18">
        <v>1.4418</v>
      </c>
    </row>
    <row r="154" spans="1:5" ht="15.6" x14ac:dyDescent="0.3">
      <c r="A154" s="30" t="s">
        <v>65</v>
      </c>
      <c r="B154" s="16">
        <f t="shared" si="70"/>
        <v>9.4</v>
      </c>
      <c r="C154" s="18"/>
      <c r="D154" s="15"/>
      <c r="E154" s="18">
        <f>E156</f>
        <v>9.4</v>
      </c>
    </row>
    <row r="155" spans="1:5" ht="15.6" x14ac:dyDescent="0.3">
      <c r="A155" s="28" t="s">
        <v>0</v>
      </c>
      <c r="B155" s="16"/>
      <c r="C155" s="18"/>
      <c r="D155" s="15"/>
      <c r="E155" s="18"/>
    </row>
    <row r="156" spans="1:5" ht="15.6" x14ac:dyDescent="0.3">
      <c r="A156" s="28" t="s">
        <v>12</v>
      </c>
      <c r="B156" s="16">
        <f t="shared" ref="B156:B157" si="75">C156+D156+E156</f>
        <v>9.4</v>
      </c>
      <c r="C156" s="18"/>
      <c r="D156" s="15"/>
      <c r="E156" s="18">
        <v>9.4</v>
      </c>
    </row>
    <row r="157" spans="1:5" ht="31.2" x14ac:dyDescent="0.3">
      <c r="A157" s="30" t="s">
        <v>44</v>
      </c>
      <c r="B157" s="16">
        <f t="shared" si="75"/>
        <v>4</v>
      </c>
      <c r="C157" s="18"/>
      <c r="D157" s="15"/>
      <c r="E157" s="18">
        <f>E159</f>
        <v>4</v>
      </c>
    </row>
    <row r="158" spans="1:5" ht="15.6" x14ac:dyDescent="0.3">
      <c r="A158" s="28" t="s">
        <v>0</v>
      </c>
      <c r="B158" s="16"/>
      <c r="C158" s="18"/>
      <c r="D158" s="15"/>
      <c r="E158" s="18"/>
    </row>
    <row r="159" spans="1:5" ht="15.6" x14ac:dyDescent="0.3">
      <c r="A159" s="28" t="s">
        <v>12</v>
      </c>
      <c r="B159" s="16">
        <f t="shared" ref="B159:B160" si="76">C159+D159+E159</f>
        <v>4</v>
      </c>
      <c r="C159" s="18"/>
      <c r="D159" s="15"/>
      <c r="E159" s="18">
        <v>4</v>
      </c>
    </row>
    <row r="160" spans="1:5" ht="15.6" x14ac:dyDescent="0.3">
      <c r="A160" s="22" t="s">
        <v>64</v>
      </c>
      <c r="B160" s="16">
        <f t="shared" si="76"/>
        <v>4</v>
      </c>
      <c r="C160" s="20">
        <f>C162</f>
        <v>0</v>
      </c>
      <c r="D160" s="20">
        <f t="shared" ref="D160:E160" si="77">D162</f>
        <v>0</v>
      </c>
      <c r="E160" s="20">
        <f t="shared" si="77"/>
        <v>4</v>
      </c>
    </row>
    <row r="161" spans="1:5" ht="15.6" x14ac:dyDescent="0.3">
      <c r="A161" s="28" t="s">
        <v>0</v>
      </c>
      <c r="B161" s="16"/>
      <c r="C161" s="20"/>
      <c r="D161" s="15"/>
      <c r="E161" s="20"/>
    </row>
    <row r="162" spans="1:5" ht="15.6" x14ac:dyDescent="0.3">
      <c r="A162" s="28" t="s">
        <v>12</v>
      </c>
      <c r="B162" s="16">
        <f t="shared" ref="B162" si="78">C162+D162+E162</f>
        <v>4</v>
      </c>
      <c r="C162" s="20"/>
      <c r="D162" s="15"/>
      <c r="E162" s="20">
        <v>4</v>
      </c>
    </row>
    <row r="163" spans="1:5" ht="15.6" x14ac:dyDescent="0.3">
      <c r="A163" s="7" t="s">
        <v>32</v>
      </c>
      <c r="B163" s="8">
        <f>C163+D163+E163</f>
        <v>1296.3517000000002</v>
      </c>
      <c r="C163" s="8">
        <f>C165+C191</f>
        <v>1119.5727000000002</v>
      </c>
      <c r="D163" s="8">
        <f>D165+D191</f>
        <v>7.2219999999999995</v>
      </c>
      <c r="E163" s="8">
        <f>E165+E191</f>
        <v>169.55699999999999</v>
      </c>
    </row>
    <row r="164" spans="1:5" ht="15.6" x14ac:dyDescent="0.3">
      <c r="A164" s="4" t="s">
        <v>0</v>
      </c>
      <c r="B164" s="16"/>
      <c r="C164" s="14"/>
      <c r="D164" s="15"/>
      <c r="E164" s="14"/>
    </row>
    <row r="165" spans="1:5" ht="15.6" x14ac:dyDescent="0.3">
      <c r="A165" s="7" t="s">
        <v>5</v>
      </c>
      <c r="B165" s="8">
        <f>C165+D165+E165</f>
        <v>773.04259999999999</v>
      </c>
      <c r="C165" s="8">
        <f>C167</f>
        <v>602.25900000000001</v>
      </c>
      <c r="D165" s="8">
        <f t="shared" ref="D165:E165" si="79">D167</f>
        <v>3.0417000000000001</v>
      </c>
      <c r="E165" s="8">
        <f t="shared" si="79"/>
        <v>167.74189999999999</v>
      </c>
    </row>
    <row r="166" spans="1:5" ht="15.6" x14ac:dyDescent="0.3">
      <c r="A166" s="13" t="s">
        <v>1</v>
      </c>
      <c r="B166" s="8"/>
      <c r="C166" s="8"/>
      <c r="D166" s="8"/>
      <c r="E166" s="8"/>
    </row>
    <row r="167" spans="1:5" ht="15.6" x14ac:dyDescent="0.3">
      <c r="A167" s="26" t="s">
        <v>24</v>
      </c>
      <c r="B167" s="8">
        <f>C167+D167+E167</f>
        <v>773.04259999999999</v>
      </c>
      <c r="C167" s="8">
        <f>C168+C172+C175+C179+C184+C188</f>
        <v>602.25900000000001</v>
      </c>
      <c r="D167" s="8">
        <f>D168+D172+D175+D179+D184+D188</f>
        <v>3.0417000000000001</v>
      </c>
      <c r="E167" s="8">
        <f>E168+E172+E175+E179+E184+E188</f>
        <v>167.74189999999999</v>
      </c>
    </row>
    <row r="168" spans="1:5" ht="15.6" x14ac:dyDescent="0.3">
      <c r="A168" s="50" t="s">
        <v>68</v>
      </c>
      <c r="B168" s="16">
        <f>C168+D168+E168</f>
        <v>91.941900000000004</v>
      </c>
      <c r="C168" s="16">
        <f>C170+C171</f>
        <v>0</v>
      </c>
      <c r="D168" s="16">
        <f t="shared" ref="D168:E168" si="80">D170+D171</f>
        <v>0</v>
      </c>
      <c r="E168" s="16">
        <f t="shared" si="80"/>
        <v>91.941900000000004</v>
      </c>
    </row>
    <row r="169" spans="1:5" ht="15.6" x14ac:dyDescent="0.3">
      <c r="A169" s="27" t="s">
        <v>0</v>
      </c>
      <c r="B169" s="16"/>
      <c r="C169" s="16"/>
      <c r="D169" s="16"/>
      <c r="E169" s="16"/>
    </row>
    <row r="170" spans="1:5" ht="15.6" x14ac:dyDescent="0.3">
      <c r="A170" s="28" t="s">
        <v>26</v>
      </c>
      <c r="B170" s="16">
        <f t="shared" ref="B170:B171" si="81">C170+D170+E170</f>
        <v>91.581900000000005</v>
      </c>
      <c r="C170" s="8"/>
      <c r="D170" s="8"/>
      <c r="E170" s="16">
        <v>91.581900000000005</v>
      </c>
    </row>
    <row r="171" spans="1:5" ht="15.6" x14ac:dyDescent="0.3">
      <c r="A171" s="28" t="s">
        <v>12</v>
      </c>
      <c r="B171" s="16">
        <f t="shared" si="81"/>
        <v>0.36</v>
      </c>
      <c r="C171" s="8"/>
      <c r="D171" s="8"/>
      <c r="E171" s="16">
        <v>0.36</v>
      </c>
    </row>
    <row r="172" spans="1:5" ht="31.2" x14ac:dyDescent="0.3">
      <c r="A172" s="4" t="s">
        <v>15</v>
      </c>
      <c r="B172" s="16">
        <f t="shared" si="70"/>
        <v>159.97570000000002</v>
      </c>
      <c r="C172" s="18">
        <f>C174</f>
        <v>158.40809999999999</v>
      </c>
      <c r="D172" s="18">
        <f t="shared" ref="D172:E172" si="82">D174</f>
        <v>0.78380000000000005</v>
      </c>
      <c r="E172" s="18">
        <f t="shared" si="82"/>
        <v>0.78380000000000005</v>
      </c>
    </row>
    <row r="173" spans="1:5" ht="15.6" x14ac:dyDescent="0.3">
      <c r="A173" s="27" t="s">
        <v>0</v>
      </c>
      <c r="B173" s="16"/>
      <c r="C173" s="18"/>
      <c r="D173" s="15"/>
      <c r="E173" s="18"/>
    </row>
    <row r="174" spans="1:5" ht="15.6" x14ac:dyDescent="0.3">
      <c r="A174" s="28" t="s">
        <v>26</v>
      </c>
      <c r="B174" s="16">
        <f t="shared" si="70"/>
        <v>159.97570000000002</v>
      </c>
      <c r="C174" s="18">
        <v>158.40809999999999</v>
      </c>
      <c r="D174" s="15">
        <v>0.78380000000000005</v>
      </c>
      <c r="E174" s="18">
        <v>0.78380000000000005</v>
      </c>
    </row>
    <row r="175" spans="1:5" ht="31.2" x14ac:dyDescent="0.3">
      <c r="A175" s="34" t="s">
        <v>80</v>
      </c>
      <c r="B175" s="16">
        <f t="shared" si="70"/>
        <v>122.8548</v>
      </c>
      <c r="C175" s="18">
        <f>C177+C178</f>
        <v>121.4679</v>
      </c>
      <c r="D175" s="18">
        <f t="shared" ref="D175:E175" si="83">D177+D178</f>
        <v>0.62339999999999995</v>
      </c>
      <c r="E175" s="18">
        <f t="shared" si="83"/>
        <v>0.76350000000000007</v>
      </c>
    </row>
    <row r="176" spans="1:5" ht="15.6" x14ac:dyDescent="0.3">
      <c r="A176" s="27" t="s">
        <v>0</v>
      </c>
      <c r="B176" s="16"/>
      <c r="C176" s="18"/>
      <c r="D176" s="15"/>
      <c r="E176" s="18"/>
    </row>
    <row r="177" spans="1:5" ht="15.6" x14ac:dyDescent="0.3">
      <c r="A177" s="28" t="s">
        <v>26</v>
      </c>
      <c r="B177" s="16">
        <f t="shared" si="70"/>
        <v>122.71480000000001</v>
      </c>
      <c r="C177" s="18">
        <v>121.4679</v>
      </c>
      <c r="D177" s="15">
        <v>0.62339999999999995</v>
      </c>
      <c r="E177" s="18">
        <v>0.62350000000000005</v>
      </c>
    </row>
    <row r="178" spans="1:5" ht="15.6" x14ac:dyDescent="0.3">
      <c r="A178" s="28" t="s">
        <v>12</v>
      </c>
      <c r="B178" s="16">
        <f t="shared" si="70"/>
        <v>0.14000000000000001</v>
      </c>
      <c r="C178" s="18"/>
      <c r="D178" s="15"/>
      <c r="E178" s="18">
        <v>0.14000000000000001</v>
      </c>
    </row>
    <row r="179" spans="1:5" ht="31.2" x14ac:dyDescent="0.3">
      <c r="A179" s="40" t="s">
        <v>45</v>
      </c>
      <c r="B179" s="16">
        <f t="shared" si="70"/>
        <v>230.4658</v>
      </c>
      <c r="C179" s="18">
        <f>C181+C182+C183</f>
        <v>156.6422</v>
      </c>
      <c r="D179" s="18">
        <f t="shared" ref="D179:E179" si="84">D181+D182+D183</f>
        <v>0.79269999999999996</v>
      </c>
      <c r="E179" s="18">
        <f t="shared" si="84"/>
        <v>73.030899999999988</v>
      </c>
    </row>
    <row r="180" spans="1:5" ht="15.6" x14ac:dyDescent="0.3">
      <c r="A180" s="27" t="s">
        <v>0</v>
      </c>
      <c r="B180" s="16"/>
      <c r="C180" s="18"/>
      <c r="D180" s="15"/>
      <c r="E180" s="18"/>
    </row>
    <row r="181" spans="1:5" ht="15.6" x14ac:dyDescent="0.3">
      <c r="A181" s="28" t="s">
        <v>26</v>
      </c>
      <c r="B181" s="16">
        <f t="shared" si="70"/>
        <v>158.22749999999999</v>
      </c>
      <c r="C181" s="18">
        <v>156.6422</v>
      </c>
      <c r="D181" s="15">
        <v>0.79269999999999996</v>
      </c>
      <c r="E181" s="18">
        <v>0.79259999999999997</v>
      </c>
    </row>
    <row r="182" spans="1:5" ht="15.6" x14ac:dyDescent="0.3">
      <c r="A182" s="28" t="s">
        <v>26</v>
      </c>
      <c r="B182" s="16">
        <f t="shared" si="70"/>
        <v>71.8583</v>
      </c>
      <c r="C182" s="18"/>
      <c r="D182" s="15"/>
      <c r="E182" s="18">
        <v>71.8583</v>
      </c>
    </row>
    <row r="183" spans="1:5" ht="15.6" x14ac:dyDescent="0.3">
      <c r="A183" s="28" t="s">
        <v>12</v>
      </c>
      <c r="B183" s="16">
        <f t="shared" si="70"/>
        <v>0.38</v>
      </c>
      <c r="C183" s="18"/>
      <c r="D183" s="15"/>
      <c r="E183" s="18">
        <v>0.38</v>
      </c>
    </row>
    <row r="184" spans="1:5" ht="15.6" x14ac:dyDescent="0.3">
      <c r="A184" s="40" t="s">
        <v>46</v>
      </c>
      <c r="B184" s="16">
        <f>C184+D184+E184</f>
        <v>137.81909999999999</v>
      </c>
      <c r="C184" s="18">
        <f>C186+C187</f>
        <v>136.06469999999999</v>
      </c>
      <c r="D184" s="18">
        <f t="shared" ref="D184:E184" si="85">D186+D187</f>
        <v>0.68720000000000003</v>
      </c>
      <c r="E184" s="18">
        <f t="shared" si="85"/>
        <v>1.0672000000000001</v>
      </c>
    </row>
    <row r="185" spans="1:5" ht="18" customHeight="1" x14ac:dyDescent="0.3">
      <c r="A185" s="27" t="s">
        <v>0</v>
      </c>
      <c r="B185" s="16"/>
      <c r="C185" s="18"/>
      <c r="D185" s="15"/>
      <c r="E185" s="18"/>
    </row>
    <row r="186" spans="1:5" ht="18" customHeight="1" x14ac:dyDescent="0.3">
      <c r="A186" s="28" t="s">
        <v>26</v>
      </c>
      <c r="B186" s="16">
        <f t="shared" si="70"/>
        <v>137.43909999999997</v>
      </c>
      <c r="C186" s="18">
        <v>136.06469999999999</v>
      </c>
      <c r="D186" s="15">
        <v>0.68720000000000003</v>
      </c>
      <c r="E186" s="18">
        <v>0.68720000000000003</v>
      </c>
    </row>
    <row r="187" spans="1:5" ht="18" customHeight="1" x14ac:dyDescent="0.3">
      <c r="A187" s="28" t="s">
        <v>12</v>
      </c>
      <c r="B187" s="16">
        <f t="shared" si="70"/>
        <v>0.38</v>
      </c>
      <c r="C187" s="18"/>
      <c r="D187" s="15"/>
      <c r="E187" s="18">
        <v>0.38</v>
      </c>
    </row>
    <row r="188" spans="1:5" ht="31.2" x14ac:dyDescent="0.3">
      <c r="A188" s="40" t="s">
        <v>47</v>
      </c>
      <c r="B188" s="16">
        <f>C188+D188+E188</f>
        <v>29.985299999999999</v>
      </c>
      <c r="C188" s="18">
        <f>C190</f>
        <v>29.676100000000002</v>
      </c>
      <c r="D188" s="18">
        <f t="shared" ref="D188:E188" si="86">D190</f>
        <v>0.15459999999999999</v>
      </c>
      <c r="E188" s="18">
        <f t="shared" si="86"/>
        <v>0.15459999999999999</v>
      </c>
    </row>
    <row r="189" spans="1:5" ht="17.399999999999999" customHeight="1" x14ac:dyDescent="0.3">
      <c r="A189" s="27" t="s">
        <v>0</v>
      </c>
      <c r="B189" s="16"/>
      <c r="C189" s="18"/>
      <c r="D189" s="15"/>
      <c r="E189" s="18"/>
    </row>
    <row r="190" spans="1:5" ht="17.399999999999999" customHeight="1" x14ac:dyDescent="0.3">
      <c r="A190" s="28" t="s">
        <v>26</v>
      </c>
      <c r="B190" s="16">
        <f>C190+D190+E190</f>
        <v>29.985299999999999</v>
      </c>
      <c r="C190" s="18">
        <v>29.676100000000002</v>
      </c>
      <c r="D190" s="15">
        <v>0.15459999999999999</v>
      </c>
      <c r="E190" s="18">
        <v>0.15459999999999999</v>
      </c>
    </row>
    <row r="191" spans="1:5" ht="15.6" x14ac:dyDescent="0.3">
      <c r="A191" s="7" t="s">
        <v>6</v>
      </c>
      <c r="B191" s="8">
        <f>C191+D191+E191</f>
        <v>523.30910000000006</v>
      </c>
      <c r="C191" s="8">
        <f>C193</f>
        <v>517.31370000000004</v>
      </c>
      <c r="D191" s="8">
        <f t="shared" ref="D191:E191" si="87">D193</f>
        <v>4.1802999999999999</v>
      </c>
      <c r="E191" s="8">
        <f t="shared" si="87"/>
        <v>1.8150999999999999</v>
      </c>
    </row>
    <row r="192" spans="1:5" ht="15.6" x14ac:dyDescent="0.3">
      <c r="A192" s="13" t="s">
        <v>1</v>
      </c>
      <c r="B192" s="8"/>
      <c r="C192" s="8"/>
      <c r="D192" s="8"/>
      <c r="E192" s="8"/>
    </row>
    <row r="193" spans="1:5" ht="15.6" x14ac:dyDescent="0.3">
      <c r="A193" s="26" t="s">
        <v>24</v>
      </c>
      <c r="B193" s="8">
        <f>C193+D193+E193</f>
        <v>523.30910000000006</v>
      </c>
      <c r="C193" s="8">
        <f>C194</f>
        <v>517.31370000000004</v>
      </c>
      <c r="D193" s="8">
        <f t="shared" ref="D193:E193" si="88">D194</f>
        <v>4.1802999999999999</v>
      </c>
      <c r="E193" s="8">
        <f t="shared" si="88"/>
        <v>1.8150999999999999</v>
      </c>
    </row>
    <row r="194" spans="1:5" ht="31.2" x14ac:dyDescent="0.3">
      <c r="A194" s="22" t="s">
        <v>16</v>
      </c>
      <c r="B194" s="16">
        <f>C194+D194+E194</f>
        <v>523.30910000000006</v>
      </c>
      <c r="C194" s="18">
        <f>C196+C197</f>
        <v>517.31370000000004</v>
      </c>
      <c r="D194" s="18">
        <f t="shared" ref="D194:E194" si="89">D196+D197</f>
        <v>4.1802999999999999</v>
      </c>
      <c r="E194" s="18">
        <f t="shared" si="89"/>
        <v>1.8150999999999999</v>
      </c>
    </row>
    <row r="195" spans="1:5" ht="15.6" x14ac:dyDescent="0.3">
      <c r="A195" s="27" t="s">
        <v>0</v>
      </c>
      <c r="B195" s="16"/>
      <c r="C195" s="18"/>
      <c r="D195" s="15"/>
      <c r="E195" s="18"/>
    </row>
    <row r="196" spans="1:5" ht="15.6" x14ac:dyDescent="0.3">
      <c r="A196" s="28" t="s">
        <v>26</v>
      </c>
      <c r="B196" s="16">
        <f>C196+D196+E196</f>
        <v>522.53910000000008</v>
      </c>
      <c r="C196" s="18">
        <v>517.31370000000004</v>
      </c>
      <c r="D196" s="15">
        <v>4.1802999999999999</v>
      </c>
      <c r="E196" s="18">
        <v>1.0450999999999999</v>
      </c>
    </row>
    <row r="197" spans="1:5" ht="15.6" x14ac:dyDescent="0.3">
      <c r="A197" s="28" t="s">
        <v>12</v>
      </c>
      <c r="B197" s="16">
        <f>C197+D197+E197</f>
        <v>0.77</v>
      </c>
      <c r="C197" s="18"/>
      <c r="D197" s="15"/>
      <c r="E197" s="18">
        <v>0.77</v>
      </c>
    </row>
    <row r="198" spans="1:5" ht="15.6" x14ac:dyDescent="0.3">
      <c r="A198" s="41" t="s">
        <v>48</v>
      </c>
      <c r="B198" s="8">
        <f>C198+D198+E198</f>
        <v>6.25</v>
      </c>
      <c r="C198" s="21">
        <f>C200</f>
        <v>0</v>
      </c>
      <c r="D198" s="21">
        <f t="shared" ref="D198:E198" si="90">D200</f>
        <v>5</v>
      </c>
      <c r="E198" s="21">
        <f t="shared" si="90"/>
        <v>1.25</v>
      </c>
    </row>
    <row r="199" spans="1:5" ht="15.6" x14ac:dyDescent="0.3">
      <c r="A199" s="39" t="s">
        <v>0</v>
      </c>
      <c r="B199" s="16"/>
      <c r="C199" s="18"/>
      <c r="D199" s="15"/>
      <c r="E199" s="18"/>
    </row>
    <row r="200" spans="1:5" ht="15.6" x14ac:dyDescent="0.3">
      <c r="A200" s="41" t="s">
        <v>49</v>
      </c>
      <c r="B200" s="8">
        <f>C200+D200+E200</f>
        <v>6.25</v>
      </c>
      <c r="C200" s="21">
        <f>C202</f>
        <v>0</v>
      </c>
      <c r="D200" s="21">
        <f t="shared" ref="D200:E200" si="91">D202</f>
        <v>5</v>
      </c>
      <c r="E200" s="21">
        <f t="shared" si="91"/>
        <v>1.25</v>
      </c>
    </row>
    <row r="201" spans="1:5" ht="15.6" x14ac:dyDescent="0.3">
      <c r="A201" s="13" t="s">
        <v>1</v>
      </c>
      <c r="B201" s="8"/>
      <c r="C201" s="21"/>
      <c r="D201" s="21"/>
      <c r="E201" s="21"/>
    </row>
    <row r="202" spans="1:5" ht="15.6" x14ac:dyDescent="0.3">
      <c r="A202" s="26" t="s">
        <v>24</v>
      </c>
      <c r="B202" s="8">
        <f>C202+D202+E202</f>
        <v>6.25</v>
      </c>
      <c r="C202" s="21">
        <f>C203</f>
        <v>0</v>
      </c>
      <c r="D202" s="21">
        <f t="shared" ref="D202:E202" si="92">D203</f>
        <v>5</v>
      </c>
      <c r="E202" s="21">
        <f t="shared" si="92"/>
        <v>1.25</v>
      </c>
    </row>
    <row r="203" spans="1:5" ht="15.6" x14ac:dyDescent="0.3">
      <c r="A203" s="42" t="s">
        <v>67</v>
      </c>
      <c r="B203" s="16">
        <f>C203+D203+E203</f>
        <v>6.25</v>
      </c>
      <c r="C203" s="18">
        <f>C205</f>
        <v>0</v>
      </c>
      <c r="D203" s="18">
        <f t="shared" ref="D203:E203" si="93">D205</f>
        <v>5</v>
      </c>
      <c r="E203" s="18">
        <f t="shared" si="93"/>
        <v>1.25</v>
      </c>
    </row>
    <row r="204" spans="1:5" ht="15.6" x14ac:dyDescent="0.3">
      <c r="A204" s="28" t="s">
        <v>0</v>
      </c>
      <c r="B204" s="16"/>
      <c r="C204" s="18"/>
      <c r="D204" s="15"/>
      <c r="E204" s="18"/>
    </row>
    <row r="205" spans="1:5" ht="15.6" x14ac:dyDescent="0.3">
      <c r="A205" s="43" t="s">
        <v>38</v>
      </c>
      <c r="B205" s="16">
        <f>C205+D205+E205</f>
        <v>6.25</v>
      </c>
      <c r="C205" s="18"/>
      <c r="D205" s="15">
        <v>5</v>
      </c>
      <c r="E205" s="18">
        <v>1.25</v>
      </c>
    </row>
    <row r="206" spans="1:5" ht="15.6" x14ac:dyDescent="0.3">
      <c r="A206" s="23" t="s">
        <v>7</v>
      </c>
      <c r="B206" s="24">
        <f>B10+B75+B139+B163+B198</f>
        <v>3197.3319300000003</v>
      </c>
      <c r="C206" s="24">
        <f>C10+C75+C139+C163+C198</f>
        <v>2235.1869999999999</v>
      </c>
      <c r="D206" s="24">
        <f>D10+D75+D139+D163+D198</f>
        <v>578.51580000000001</v>
      </c>
      <c r="E206" s="24">
        <f>E10+E75+E139+E163+E198</f>
        <v>383.62912999999998</v>
      </c>
    </row>
    <row r="207" spans="1:5" x14ac:dyDescent="0.3">
      <c r="B207" s="1"/>
      <c r="C207" s="1"/>
      <c r="D207" s="1"/>
      <c r="E207" s="46"/>
    </row>
    <row r="208" spans="1:5" x14ac:dyDescent="0.3">
      <c r="E208" s="1"/>
    </row>
    <row r="209" spans="5:5" x14ac:dyDescent="0.3">
      <c r="E209" s="1"/>
    </row>
  </sheetData>
  <mergeCells count="7">
    <mergeCell ref="A3:E3"/>
    <mergeCell ref="A4:D4"/>
    <mergeCell ref="D5:E5"/>
    <mergeCell ref="A6:A8"/>
    <mergeCell ref="B6:E6"/>
    <mergeCell ref="B7:B8"/>
    <mergeCell ref="C7:E7"/>
  </mergeCells>
  <pageMargins left="1.1811023622047245" right="0.39370078740157483" top="0.39370078740157483" bottom="0.3937007874015748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2021</vt:lpstr>
      <vt:lpstr>'2021'!Область_печати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2021-01-21T13:30:41Z</dcterms:modified>
</cp:coreProperties>
</file>