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328" windowWidth="7512" windowHeight="4440"/>
  </bookViews>
  <sheets>
    <sheet name="на 01.03.2021г. (руб) " sheetId="356" r:id="rId1"/>
  </sheets>
  <definedNames>
    <definedName name="_xlnm._FilterDatabase" localSheetId="0" hidden="1">'на 01.03.2021г. (руб) '!$B$1:$B$292</definedName>
    <definedName name="_xlnm.Print_Titles" localSheetId="0">'на 01.03.2021г. (руб) '!$5:$8</definedName>
    <definedName name="_xlnm.Print_Area" localSheetId="0">'на 01.03.2021г. (руб) '!$A$1:$K$268</definedName>
  </definedNames>
  <calcPr calcId="145621"/>
</workbook>
</file>

<file path=xl/calcChain.xml><?xml version="1.0" encoding="utf-8"?>
<calcChain xmlns="http://schemas.openxmlformats.org/spreadsheetml/2006/main">
  <c r="H10" i="356" l="1"/>
  <c r="I10" i="356"/>
  <c r="G10" i="356"/>
  <c r="H207" i="356"/>
  <c r="I207" i="356"/>
  <c r="G207" i="356"/>
  <c r="G113" i="356"/>
  <c r="H113" i="356"/>
  <c r="I113" i="356"/>
  <c r="D113" i="356"/>
  <c r="E113" i="356"/>
  <c r="C113" i="356"/>
  <c r="F126" i="356"/>
  <c r="B126" i="356"/>
  <c r="F125" i="356"/>
  <c r="B125" i="356"/>
  <c r="F124" i="356"/>
  <c r="B124" i="356"/>
  <c r="I123" i="356"/>
  <c r="H123" i="356"/>
  <c r="G123" i="356"/>
  <c r="E123" i="356"/>
  <c r="D123" i="356"/>
  <c r="C123" i="356"/>
  <c r="F73" i="356"/>
  <c r="B73" i="356"/>
  <c r="F72" i="356"/>
  <c r="B72" i="356"/>
  <c r="F71" i="356"/>
  <c r="J71" i="356" s="1"/>
  <c r="B71" i="356"/>
  <c r="I70" i="356"/>
  <c r="H70" i="356"/>
  <c r="G70" i="356"/>
  <c r="E70" i="356"/>
  <c r="D70" i="356"/>
  <c r="C70" i="356"/>
  <c r="F69" i="356"/>
  <c r="B69" i="356"/>
  <c r="F68" i="356"/>
  <c r="B68" i="356"/>
  <c r="F67" i="356"/>
  <c r="B67" i="356"/>
  <c r="I66" i="356"/>
  <c r="H66" i="356"/>
  <c r="G66" i="356"/>
  <c r="G61" i="356" s="1"/>
  <c r="E66" i="356"/>
  <c r="D66" i="356"/>
  <c r="C66" i="356"/>
  <c r="H62" i="356"/>
  <c r="H61" i="356" s="1"/>
  <c r="I62" i="356"/>
  <c r="I61" i="356" s="1"/>
  <c r="G62" i="356"/>
  <c r="D62" i="356"/>
  <c r="D61" i="356" s="1"/>
  <c r="E62" i="356"/>
  <c r="E61" i="356" s="1"/>
  <c r="C62" i="356"/>
  <c r="C61" i="356" s="1"/>
  <c r="F65" i="356"/>
  <c r="B65" i="356"/>
  <c r="F64" i="356"/>
  <c r="B64" i="356"/>
  <c r="F63" i="356"/>
  <c r="B63" i="356"/>
  <c r="F207" i="356" l="1"/>
  <c r="F61" i="356"/>
  <c r="K61" i="356" s="1"/>
  <c r="B61" i="356"/>
  <c r="J124" i="356"/>
  <c r="J126" i="356"/>
  <c r="B123" i="356"/>
  <c r="J69" i="356"/>
  <c r="J125" i="356"/>
  <c r="F123" i="356"/>
  <c r="J65" i="356"/>
  <c r="J67" i="356"/>
  <c r="F70" i="356"/>
  <c r="J72" i="356"/>
  <c r="B70" i="356"/>
  <c r="B62" i="356"/>
  <c r="B66" i="356"/>
  <c r="J68" i="356"/>
  <c r="J73" i="356"/>
  <c r="F66" i="356"/>
  <c r="F62" i="356"/>
  <c r="J63" i="356"/>
  <c r="J64" i="356"/>
  <c r="F281" i="356"/>
  <c r="B281" i="356"/>
  <c r="F280" i="356"/>
  <c r="B280" i="356"/>
  <c r="F279" i="356"/>
  <c r="B279" i="356"/>
  <c r="F278" i="356"/>
  <c r="B278" i="356"/>
  <c r="F255" i="356"/>
  <c r="B255" i="356"/>
  <c r="F254" i="356"/>
  <c r="B254" i="356"/>
  <c r="F253" i="356"/>
  <c r="B253" i="356"/>
  <c r="I252" i="356"/>
  <c r="I251" i="356" s="1"/>
  <c r="I250" i="356" s="1"/>
  <c r="I249" i="356" s="1"/>
  <c r="H252" i="356"/>
  <c r="H251" i="356" s="1"/>
  <c r="H250" i="356" s="1"/>
  <c r="H249" i="356" s="1"/>
  <c r="G252" i="356"/>
  <c r="E252" i="356"/>
  <c r="E251" i="356" s="1"/>
  <c r="E250" i="356" s="1"/>
  <c r="E249" i="356" s="1"/>
  <c r="D252" i="356"/>
  <c r="D251" i="356" s="1"/>
  <c r="D250" i="356" s="1"/>
  <c r="D249" i="356" s="1"/>
  <c r="C252" i="356"/>
  <c r="F248" i="356"/>
  <c r="B248" i="356"/>
  <c r="F247" i="356"/>
  <c r="B247" i="356"/>
  <c r="F246" i="356"/>
  <c r="B246" i="356"/>
  <c r="F245" i="356"/>
  <c r="E245" i="356"/>
  <c r="F244" i="356"/>
  <c r="B244" i="356"/>
  <c r="I243" i="356"/>
  <c r="I242" i="356" s="1"/>
  <c r="I241" i="356" s="1"/>
  <c r="H243" i="356"/>
  <c r="H242" i="356" s="1"/>
  <c r="G243" i="356"/>
  <c r="G242" i="356" s="1"/>
  <c r="G241" i="356" s="1"/>
  <c r="D243" i="356"/>
  <c r="D242" i="356" s="1"/>
  <c r="D241" i="356" s="1"/>
  <c r="C243" i="356"/>
  <c r="C242" i="356" s="1"/>
  <c r="C241" i="356" s="1"/>
  <c r="F240" i="356"/>
  <c r="B240" i="356"/>
  <c r="F239" i="356"/>
  <c r="B239" i="356"/>
  <c r="F238" i="356"/>
  <c r="B238" i="356"/>
  <c r="F237" i="356"/>
  <c r="B237" i="356"/>
  <c r="I236" i="356"/>
  <c r="H236" i="356"/>
  <c r="G236" i="356"/>
  <c r="E236" i="356"/>
  <c r="D236" i="356"/>
  <c r="C236" i="356"/>
  <c r="F235" i="356"/>
  <c r="B235" i="356"/>
  <c r="F234" i="356"/>
  <c r="B234" i="356"/>
  <c r="F233" i="356"/>
  <c r="B233" i="356"/>
  <c r="F232" i="356"/>
  <c r="B232" i="356"/>
  <c r="F231" i="356"/>
  <c r="B231" i="356"/>
  <c r="I230" i="356"/>
  <c r="H230" i="356"/>
  <c r="G230" i="356"/>
  <c r="E230" i="356"/>
  <c r="D230" i="356"/>
  <c r="C230" i="356"/>
  <c r="F229" i="356"/>
  <c r="B229" i="356"/>
  <c r="F228" i="356"/>
  <c r="B228" i="356"/>
  <c r="F227" i="356"/>
  <c r="B227" i="356"/>
  <c r="F226" i="356"/>
  <c r="B226" i="356"/>
  <c r="F225" i="356"/>
  <c r="E225" i="356"/>
  <c r="F224" i="356"/>
  <c r="B224" i="356"/>
  <c r="I223" i="356"/>
  <c r="H223" i="356"/>
  <c r="G223" i="356"/>
  <c r="D223" i="356"/>
  <c r="C223" i="356"/>
  <c r="F222" i="356"/>
  <c r="B222" i="356"/>
  <c r="F221" i="356"/>
  <c r="B221" i="356"/>
  <c r="F220" i="356"/>
  <c r="B220" i="356"/>
  <c r="F219" i="356"/>
  <c r="B219" i="356"/>
  <c r="F218" i="356"/>
  <c r="B218" i="356"/>
  <c r="I217" i="356"/>
  <c r="H217" i="356"/>
  <c r="G217" i="356"/>
  <c r="E217" i="356"/>
  <c r="D217" i="356"/>
  <c r="C217" i="356"/>
  <c r="F216" i="356"/>
  <c r="B216" i="356"/>
  <c r="F215" i="356"/>
  <c r="B215" i="356"/>
  <c r="F214" i="356"/>
  <c r="B214" i="356"/>
  <c r="F213" i="356"/>
  <c r="B213" i="356"/>
  <c r="I212" i="356"/>
  <c r="H212" i="356"/>
  <c r="G212" i="356"/>
  <c r="E212" i="356"/>
  <c r="D212" i="356"/>
  <c r="C212" i="356"/>
  <c r="F211" i="356"/>
  <c r="B211" i="356"/>
  <c r="F210" i="356"/>
  <c r="B210" i="356"/>
  <c r="F209" i="356"/>
  <c r="B209" i="356"/>
  <c r="I208" i="356"/>
  <c r="H208" i="356"/>
  <c r="G208" i="356"/>
  <c r="E208" i="356"/>
  <c r="D208" i="356"/>
  <c r="C208" i="356"/>
  <c r="F204" i="356"/>
  <c r="B204" i="356"/>
  <c r="F203" i="356"/>
  <c r="B203" i="356"/>
  <c r="I202" i="356"/>
  <c r="H202" i="356"/>
  <c r="G202" i="356"/>
  <c r="E202" i="356"/>
  <c r="D202" i="356"/>
  <c r="C202" i="356"/>
  <c r="F201" i="356"/>
  <c r="B201" i="356"/>
  <c r="F200" i="356"/>
  <c r="B200" i="356"/>
  <c r="I199" i="356"/>
  <c r="H199" i="356"/>
  <c r="G199" i="356"/>
  <c r="E199" i="356"/>
  <c r="D199" i="356"/>
  <c r="C199" i="356"/>
  <c r="F198" i="356"/>
  <c r="B198" i="356"/>
  <c r="F197" i="356"/>
  <c r="B197" i="356"/>
  <c r="I196" i="356"/>
  <c r="H196" i="356"/>
  <c r="G196" i="356"/>
  <c r="E196" i="356"/>
  <c r="D196" i="356"/>
  <c r="C196" i="356"/>
  <c r="F195" i="356"/>
  <c r="B195" i="356"/>
  <c r="F194" i="356"/>
  <c r="B194" i="356"/>
  <c r="F193" i="356"/>
  <c r="B193" i="356"/>
  <c r="F192" i="356"/>
  <c r="B192" i="356"/>
  <c r="F191" i="356"/>
  <c r="B191" i="356"/>
  <c r="J190" i="356"/>
  <c r="I189" i="356"/>
  <c r="H189" i="356"/>
  <c r="G189" i="356"/>
  <c r="E189" i="356"/>
  <c r="D189" i="356"/>
  <c r="C189" i="356"/>
  <c r="F188" i="356"/>
  <c r="B188" i="356"/>
  <c r="F187" i="356"/>
  <c r="B187" i="356"/>
  <c r="F186" i="356"/>
  <c r="B186" i="356"/>
  <c r="F185" i="356"/>
  <c r="B185" i="356"/>
  <c r="F184" i="356"/>
  <c r="B184" i="356"/>
  <c r="F183" i="356"/>
  <c r="I182" i="356"/>
  <c r="H182" i="356"/>
  <c r="G182" i="356"/>
  <c r="E182" i="356"/>
  <c r="D182" i="356"/>
  <c r="C182" i="356"/>
  <c r="F178" i="356"/>
  <c r="B178" i="356"/>
  <c r="F177" i="356"/>
  <c r="B177" i="356"/>
  <c r="I176" i="356"/>
  <c r="H176" i="356"/>
  <c r="G176" i="356"/>
  <c r="E176" i="356"/>
  <c r="D176" i="356"/>
  <c r="C176" i="356"/>
  <c r="F175" i="356"/>
  <c r="B175" i="356"/>
  <c r="F174" i="356"/>
  <c r="B174" i="356"/>
  <c r="I173" i="356"/>
  <c r="H173" i="356"/>
  <c r="G173" i="356"/>
  <c r="E173" i="356"/>
  <c r="D173" i="356"/>
  <c r="C173" i="356"/>
  <c r="F172" i="356"/>
  <c r="B172" i="356"/>
  <c r="J172" i="356" s="1"/>
  <c r="F171" i="356"/>
  <c r="B171" i="356"/>
  <c r="I170" i="356"/>
  <c r="H170" i="356"/>
  <c r="G170" i="356"/>
  <c r="E170" i="356"/>
  <c r="D170" i="356"/>
  <c r="C170" i="356"/>
  <c r="F169" i="356"/>
  <c r="B169" i="356"/>
  <c r="F168" i="356"/>
  <c r="B168" i="356"/>
  <c r="I167" i="356"/>
  <c r="H167" i="356"/>
  <c r="G167" i="356"/>
  <c r="E167" i="356"/>
  <c r="D167" i="356"/>
  <c r="C167" i="356"/>
  <c r="F166" i="356"/>
  <c r="B166" i="356"/>
  <c r="F165" i="356"/>
  <c r="B165" i="356"/>
  <c r="I164" i="356"/>
  <c r="H164" i="356"/>
  <c r="G164" i="356"/>
  <c r="E164" i="356"/>
  <c r="D164" i="356"/>
  <c r="C164" i="356"/>
  <c r="F163" i="356"/>
  <c r="B163" i="356"/>
  <c r="F162" i="356"/>
  <c r="B162" i="356"/>
  <c r="I161" i="356"/>
  <c r="H161" i="356"/>
  <c r="G161" i="356"/>
  <c r="E161" i="356"/>
  <c r="D161" i="356"/>
  <c r="C161" i="356"/>
  <c r="F160" i="356"/>
  <c r="B160" i="356"/>
  <c r="F159" i="356"/>
  <c r="B159" i="356"/>
  <c r="I158" i="356"/>
  <c r="H158" i="356"/>
  <c r="G158" i="356"/>
  <c r="E158" i="356"/>
  <c r="D158" i="356"/>
  <c r="C158" i="356"/>
  <c r="F157" i="356"/>
  <c r="B157" i="356"/>
  <c r="F156" i="356"/>
  <c r="B156" i="356"/>
  <c r="I155" i="356"/>
  <c r="H155" i="356"/>
  <c r="G155" i="356"/>
  <c r="E155" i="356"/>
  <c r="D155" i="356"/>
  <c r="C155" i="356"/>
  <c r="F154" i="356"/>
  <c r="B154" i="356"/>
  <c r="F153" i="356"/>
  <c r="B153" i="356"/>
  <c r="I152" i="356"/>
  <c r="H152" i="356"/>
  <c r="G152" i="356"/>
  <c r="E152" i="356"/>
  <c r="D152" i="356"/>
  <c r="C152" i="356"/>
  <c r="B149" i="356"/>
  <c r="K149" i="356" s="1"/>
  <c r="F148" i="356"/>
  <c r="B148" i="356"/>
  <c r="I147" i="356"/>
  <c r="H147" i="356"/>
  <c r="G147" i="356"/>
  <c r="E147" i="356"/>
  <c r="D147" i="356"/>
  <c r="C147" i="356"/>
  <c r="F146" i="356"/>
  <c r="B146" i="356"/>
  <c r="F145" i="356"/>
  <c r="B145" i="356"/>
  <c r="F144" i="356"/>
  <c r="B144" i="356"/>
  <c r="I143" i="356"/>
  <c r="H143" i="356"/>
  <c r="G143" i="356"/>
  <c r="E143" i="356"/>
  <c r="D143" i="356"/>
  <c r="C143" i="356"/>
  <c r="F142" i="356"/>
  <c r="B142" i="356"/>
  <c r="F141" i="356"/>
  <c r="B141" i="356"/>
  <c r="F140" i="356"/>
  <c r="B140" i="356"/>
  <c r="I139" i="356"/>
  <c r="H139" i="356"/>
  <c r="G139" i="356"/>
  <c r="E139" i="356"/>
  <c r="D139" i="356"/>
  <c r="C139" i="356"/>
  <c r="F138" i="356"/>
  <c r="B138" i="356"/>
  <c r="F137" i="356"/>
  <c r="B137" i="356"/>
  <c r="F136" i="356"/>
  <c r="B136" i="356"/>
  <c r="I135" i="356"/>
  <c r="H135" i="356"/>
  <c r="G135" i="356"/>
  <c r="E135" i="356"/>
  <c r="D135" i="356"/>
  <c r="C135" i="356"/>
  <c r="F134" i="356"/>
  <c r="B134" i="356"/>
  <c r="F133" i="356"/>
  <c r="B133" i="356"/>
  <c r="F132" i="356"/>
  <c r="B132" i="356"/>
  <c r="I131" i="356"/>
  <c r="H131" i="356"/>
  <c r="G131" i="356"/>
  <c r="E131" i="356"/>
  <c r="D131" i="356"/>
  <c r="C131" i="356"/>
  <c r="F130" i="356"/>
  <c r="B130" i="356"/>
  <c r="F129" i="356"/>
  <c r="B129" i="356"/>
  <c r="I128" i="356"/>
  <c r="H128" i="356"/>
  <c r="G128" i="356"/>
  <c r="E128" i="356"/>
  <c r="D128" i="356"/>
  <c r="C128" i="356"/>
  <c r="F122" i="356"/>
  <c r="B122" i="356"/>
  <c r="F121" i="356"/>
  <c r="B121" i="356"/>
  <c r="F120" i="356"/>
  <c r="B120" i="356"/>
  <c r="F119" i="356"/>
  <c r="B119" i="356"/>
  <c r="I118" i="356"/>
  <c r="H118" i="356"/>
  <c r="G118" i="356"/>
  <c r="E118" i="356"/>
  <c r="D118" i="356"/>
  <c r="C118" i="356"/>
  <c r="F117" i="356"/>
  <c r="B117" i="356"/>
  <c r="G116" i="356"/>
  <c r="F116" i="356" s="1"/>
  <c r="B116" i="356"/>
  <c r="F115" i="356"/>
  <c r="B115" i="356"/>
  <c r="I114" i="356"/>
  <c r="H114" i="356"/>
  <c r="E114" i="356"/>
  <c r="D114" i="356"/>
  <c r="C114" i="356"/>
  <c r="F111" i="356"/>
  <c r="B111" i="356"/>
  <c r="F110" i="356"/>
  <c r="B110" i="356"/>
  <c r="I109" i="356"/>
  <c r="H109" i="356"/>
  <c r="G109" i="356"/>
  <c r="E109" i="356"/>
  <c r="D109" i="356"/>
  <c r="C109" i="356"/>
  <c r="I108" i="356"/>
  <c r="I106" i="356" s="1"/>
  <c r="H108" i="356"/>
  <c r="H106" i="356" s="1"/>
  <c r="G108" i="356"/>
  <c r="D108" i="356"/>
  <c r="D106" i="356" s="1"/>
  <c r="C108" i="356"/>
  <c r="F107" i="356"/>
  <c r="B107" i="356"/>
  <c r="G106" i="356"/>
  <c r="G105" i="356" s="1"/>
  <c r="G104" i="356" s="1"/>
  <c r="E106" i="356"/>
  <c r="F102" i="356"/>
  <c r="B102" i="356"/>
  <c r="F101" i="356"/>
  <c r="J101" i="356" s="1"/>
  <c r="I100" i="356"/>
  <c r="I99" i="356" s="1"/>
  <c r="H100" i="356"/>
  <c r="G100" i="356"/>
  <c r="E100" i="356"/>
  <c r="D100" i="356"/>
  <c r="C100" i="356"/>
  <c r="C99" i="356" s="1"/>
  <c r="G99" i="356"/>
  <c r="E99" i="356"/>
  <c r="F98" i="356"/>
  <c r="B98" i="356"/>
  <c r="F97" i="356"/>
  <c r="B97" i="356"/>
  <c r="F96" i="356"/>
  <c r="B96" i="356"/>
  <c r="I95" i="356"/>
  <c r="I93" i="356" s="1"/>
  <c r="H95" i="356"/>
  <c r="H93" i="356" s="1"/>
  <c r="G95" i="356"/>
  <c r="E95" i="356"/>
  <c r="E93" i="356" s="1"/>
  <c r="D95" i="356"/>
  <c r="D93" i="356" s="1"/>
  <c r="C95" i="356"/>
  <c r="C93" i="356" s="1"/>
  <c r="F94" i="356"/>
  <c r="J94" i="356" s="1"/>
  <c r="G93" i="356"/>
  <c r="F92" i="356"/>
  <c r="B92" i="356"/>
  <c r="F91" i="356"/>
  <c r="B91" i="356"/>
  <c r="F90" i="356"/>
  <c r="B90" i="356"/>
  <c r="I89" i="356"/>
  <c r="H89" i="356"/>
  <c r="G89" i="356"/>
  <c r="E89" i="356"/>
  <c r="D89" i="356"/>
  <c r="C89" i="356"/>
  <c r="F88" i="356"/>
  <c r="B88" i="356"/>
  <c r="F87" i="356"/>
  <c r="B87" i="356"/>
  <c r="F86" i="356"/>
  <c r="B86" i="356"/>
  <c r="I85" i="356"/>
  <c r="H85" i="356"/>
  <c r="G85" i="356"/>
  <c r="E85" i="356"/>
  <c r="D85" i="356"/>
  <c r="C85" i="356"/>
  <c r="F84" i="356"/>
  <c r="B84" i="356"/>
  <c r="F83" i="356"/>
  <c r="B83" i="356"/>
  <c r="F82" i="356"/>
  <c r="B82" i="356"/>
  <c r="I81" i="356"/>
  <c r="H81" i="356"/>
  <c r="G81" i="356"/>
  <c r="E81" i="356"/>
  <c r="D81" i="356"/>
  <c r="C81" i="356"/>
  <c r="F80" i="356"/>
  <c r="B80" i="356"/>
  <c r="F79" i="356"/>
  <c r="B79" i="356"/>
  <c r="B78" i="356"/>
  <c r="J78" i="356" s="1"/>
  <c r="B76" i="356"/>
  <c r="J76" i="356" s="1"/>
  <c r="F60" i="356"/>
  <c r="B60" i="356"/>
  <c r="F59" i="356"/>
  <c r="B59" i="356"/>
  <c r="I58" i="356"/>
  <c r="H58" i="356"/>
  <c r="G58" i="356"/>
  <c r="E58" i="356"/>
  <c r="D58" i="356"/>
  <c r="C58" i="356"/>
  <c r="F57" i="356"/>
  <c r="B57" i="356"/>
  <c r="F56" i="356"/>
  <c r="B56" i="356"/>
  <c r="I55" i="356"/>
  <c r="H55" i="356"/>
  <c r="G55" i="356"/>
  <c r="E55" i="356"/>
  <c r="D55" i="356"/>
  <c r="C55" i="356"/>
  <c r="F54" i="356"/>
  <c r="B54" i="356"/>
  <c r="F53" i="356"/>
  <c r="B53" i="356"/>
  <c r="I52" i="356"/>
  <c r="H52" i="356"/>
  <c r="G52" i="356"/>
  <c r="E52" i="356"/>
  <c r="D52" i="356"/>
  <c r="C52" i="356"/>
  <c r="F51" i="356"/>
  <c r="B51" i="356"/>
  <c r="F50" i="356"/>
  <c r="B50" i="356"/>
  <c r="I49" i="356"/>
  <c r="H49" i="356"/>
  <c r="G49" i="356"/>
  <c r="E49" i="356"/>
  <c r="D49" i="356"/>
  <c r="C49" i="356"/>
  <c r="F48" i="356"/>
  <c r="B48" i="356"/>
  <c r="B47" i="356"/>
  <c r="J47" i="356" s="1"/>
  <c r="I46" i="356"/>
  <c r="H46" i="356"/>
  <c r="G46" i="356"/>
  <c r="E46" i="356"/>
  <c r="D46" i="356"/>
  <c r="C46" i="356"/>
  <c r="F45" i="356"/>
  <c r="B45" i="356"/>
  <c r="F44" i="356"/>
  <c r="B44" i="356"/>
  <c r="I43" i="356"/>
  <c r="H43" i="356"/>
  <c r="G43" i="356"/>
  <c r="E43" i="356"/>
  <c r="D43" i="356"/>
  <c r="C43" i="356"/>
  <c r="F42" i="356"/>
  <c r="B42" i="356"/>
  <c r="F41" i="356"/>
  <c r="B41" i="356"/>
  <c r="I40" i="356"/>
  <c r="H40" i="356"/>
  <c r="G40" i="356"/>
  <c r="E40" i="356"/>
  <c r="D40" i="356"/>
  <c r="C40" i="356"/>
  <c r="F39" i="356"/>
  <c r="B39" i="356"/>
  <c r="F38" i="356"/>
  <c r="B38" i="356"/>
  <c r="H37" i="356"/>
  <c r="G37" i="356"/>
  <c r="E37" i="356"/>
  <c r="D37" i="356"/>
  <c r="C37" i="356"/>
  <c r="F36" i="356"/>
  <c r="B36" i="356"/>
  <c r="F35" i="356"/>
  <c r="J35" i="356" s="1"/>
  <c r="I34" i="356"/>
  <c r="H34" i="356"/>
  <c r="G34" i="356"/>
  <c r="E34" i="356"/>
  <c r="D34" i="356"/>
  <c r="C34" i="356"/>
  <c r="F33" i="356"/>
  <c r="B33" i="356"/>
  <c r="F32" i="356"/>
  <c r="J32" i="356" s="1"/>
  <c r="I31" i="356"/>
  <c r="H31" i="356"/>
  <c r="G31" i="356"/>
  <c r="E31" i="356"/>
  <c r="D31" i="356"/>
  <c r="C31" i="356"/>
  <c r="F30" i="356"/>
  <c r="B30" i="356"/>
  <c r="F29" i="356"/>
  <c r="B29" i="356"/>
  <c r="F28" i="356"/>
  <c r="B28" i="356"/>
  <c r="F27" i="356"/>
  <c r="B27" i="356"/>
  <c r="I26" i="356"/>
  <c r="H26" i="356"/>
  <c r="G26" i="356"/>
  <c r="E26" i="356"/>
  <c r="D26" i="356"/>
  <c r="C26" i="356"/>
  <c r="F25" i="356"/>
  <c r="B25" i="356"/>
  <c r="F24" i="356"/>
  <c r="B24" i="356"/>
  <c r="F23" i="356"/>
  <c r="B23" i="356"/>
  <c r="F22" i="356"/>
  <c r="B22" i="356"/>
  <c r="F21" i="356"/>
  <c r="B21" i="356"/>
  <c r="F20" i="356"/>
  <c r="B20" i="356"/>
  <c r="I19" i="356"/>
  <c r="H19" i="356"/>
  <c r="G19" i="356"/>
  <c r="E19" i="356"/>
  <c r="D19" i="356"/>
  <c r="C19" i="356"/>
  <c r="F18" i="356"/>
  <c r="B18" i="356"/>
  <c r="F17" i="356"/>
  <c r="B17" i="356"/>
  <c r="F16" i="356"/>
  <c r="B16" i="356"/>
  <c r="F15" i="356"/>
  <c r="B15" i="356"/>
  <c r="F14" i="356"/>
  <c r="B14" i="356"/>
  <c r="J13" i="356"/>
  <c r="I12" i="356"/>
  <c r="H12" i="356"/>
  <c r="G12" i="356"/>
  <c r="E12" i="356"/>
  <c r="D12" i="356"/>
  <c r="C12" i="356"/>
  <c r="J61" i="356" l="1"/>
  <c r="G114" i="356"/>
  <c r="I127" i="356"/>
  <c r="J123" i="356"/>
  <c r="J115" i="356"/>
  <c r="J117" i="356"/>
  <c r="B128" i="356"/>
  <c r="F135" i="356"/>
  <c r="J136" i="356"/>
  <c r="J140" i="356"/>
  <c r="F147" i="356"/>
  <c r="B161" i="356"/>
  <c r="J174" i="356"/>
  <c r="F182" i="356"/>
  <c r="K192" i="356"/>
  <c r="K194" i="356"/>
  <c r="K198" i="356"/>
  <c r="J200" i="356"/>
  <c r="J204" i="356"/>
  <c r="J209" i="356"/>
  <c r="J215" i="356"/>
  <c r="J224" i="356"/>
  <c r="J70" i="356"/>
  <c r="K141" i="356"/>
  <c r="K145" i="356"/>
  <c r="J154" i="356"/>
  <c r="J156" i="356"/>
  <c r="K160" i="356"/>
  <c r="J168" i="356"/>
  <c r="J187" i="356"/>
  <c r="J231" i="356"/>
  <c r="K233" i="356"/>
  <c r="K235" i="356"/>
  <c r="J62" i="356"/>
  <c r="J237" i="356"/>
  <c r="J244" i="356"/>
  <c r="J246" i="356"/>
  <c r="J66" i="356"/>
  <c r="I11" i="356"/>
  <c r="J15" i="356"/>
  <c r="J17" i="356"/>
  <c r="F19" i="356"/>
  <c r="F31" i="356"/>
  <c r="F34" i="356"/>
  <c r="B40" i="356"/>
  <c r="F43" i="356"/>
  <c r="B46" i="356"/>
  <c r="F49" i="356"/>
  <c r="F55" i="356"/>
  <c r="J222" i="356"/>
  <c r="J238" i="356"/>
  <c r="J254" i="356"/>
  <c r="D181" i="356"/>
  <c r="D180" i="356" s="1"/>
  <c r="D179" i="356" s="1"/>
  <c r="B31" i="356"/>
  <c r="F81" i="356"/>
  <c r="K81" i="356" s="1"/>
  <c r="F89" i="356"/>
  <c r="J90" i="356"/>
  <c r="F95" i="356"/>
  <c r="B182" i="356"/>
  <c r="J182" i="356" s="1"/>
  <c r="J229" i="356"/>
  <c r="F196" i="356"/>
  <c r="I206" i="356"/>
  <c r="I205" i="356" s="1"/>
  <c r="F236" i="356"/>
  <c r="B196" i="356"/>
  <c r="J221" i="356"/>
  <c r="F223" i="356"/>
  <c r="J228" i="356"/>
  <c r="B152" i="356"/>
  <c r="H151" i="356"/>
  <c r="H150" i="356" s="1"/>
  <c r="E151" i="356"/>
  <c r="E150" i="356" s="1"/>
  <c r="B158" i="356"/>
  <c r="B167" i="356"/>
  <c r="F212" i="356"/>
  <c r="B230" i="356"/>
  <c r="J16" i="356"/>
  <c r="K22" i="356"/>
  <c r="K24" i="356"/>
  <c r="J28" i="356"/>
  <c r="B34" i="356"/>
  <c r="K39" i="356"/>
  <c r="F52" i="356"/>
  <c r="F58" i="356"/>
  <c r="G77" i="356"/>
  <c r="G75" i="356" s="1"/>
  <c r="B95" i="356"/>
  <c r="J96" i="356"/>
  <c r="F100" i="356"/>
  <c r="K102" i="356"/>
  <c r="J134" i="356"/>
  <c r="I151" i="356"/>
  <c r="I150" i="356" s="1"/>
  <c r="F155" i="356"/>
  <c r="F161" i="356"/>
  <c r="K166" i="356"/>
  <c r="B176" i="356"/>
  <c r="J178" i="356"/>
  <c r="K186" i="356"/>
  <c r="K188" i="356"/>
  <c r="J191" i="356"/>
  <c r="J193" i="356"/>
  <c r="B212" i="356"/>
  <c r="J213" i="356"/>
  <c r="J235" i="356"/>
  <c r="J239" i="356"/>
  <c r="K247" i="356"/>
  <c r="E11" i="356"/>
  <c r="E10" i="356" s="1"/>
  <c r="F26" i="356"/>
  <c r="B81" i="356"/>
  <c r="C77" i="356"/>
  <c r="F108" i="356"/>
  <c r="B109" i="356"/>
  <c r="K111" i="356"/>
  <c r="B114" i="356"/>
  <c r="J116" i="356"/>
  <c r="J120" i="356"/>
  <c r="J122" i="356"/>
  <c r="J133" i="356"/>
  <c r="B135" i="356"/>
  <c r="J135" i="356" s="1"/>
  <c r="B147" i="356"/>
  <c r="J159" i="356"/>
  <c r="F167" i="356"/>
  <c r="K169" i="356"/>
  <c r="F170" i="356"/>
  <c r="K185" i="356"/>
  <c r="K187" i="356"/>
  <c r="J197" i="356"/>
  <c r="B199" i="356"/>
  <c r="K201" i="356"/>
  <c r="J203" i="356"/>
  <c r="K210" i="356"/>
  <c r="K215" i="356"/>
  <c r="K219" i="356"/>
  <c r="K227" i="356"/>
  <c r="F230" i="356"/>
  <c r="K230" i="356" s="1"/>
  <c r="B236" i="356"/>
  <c r="F242" i="356"/>
  <c r="H241" i="356"/>
  <c r="F241" i="356" s="1"/>
  <c r="J36" i="356"/>
  <c r="B49" i="356"/>
  <c r="K80" i="356"/>
  <c r="I77" i="356"/>
  <c r="I75" i="356" s="1"/>
  <c r="I74" i="356" s="1"/>
  <c r="B89" i="356"/>
  <c r="J89" i="356" s="1"/>
  <c r="F93" i="356"/>
  <c r="K204" i="356"/>
  <c r="K221" i="356"/>
  <c r="K30" i="356"/>
  <c r="J33" i="356"/>
  <c r="F37" i="356"/>
  <c r="J56" i="356"/>
  <c r="B58" i="356"/>
  <c r="J58" i="356" s="1"/>
  <c r="J60" i="356"/>
  <c r="J79" i="356"/>
  <c r="K82" i="356"/>
  <c r="K84" i="356"/>
  <c r="E77" i="356"/>
  <c r="E75" i="356" s="1"/>
  <c r="E74" i="356" s="1"/>
  <c r="B93" i="356"/>
  <c r="J97" i="356"/>
  <c r="H99" i="356"/>
  <c r="F99" i="356" s="1"/>
  <c r="I105" i="356"/>
  <c r="I104" i="356" s="1"/>
  <c r="J110" i="356"/>
  <c r="I112" i="356"/>
  <c r="K116" i="356"/>
  <c r="K133" i="356"/>
  <c r="K137" i="356"/>
  <c r="B139" i="356"/>
  <c r="J141" i="356"/>
  <c r="F143" i="356"/>
  <c r="J148" i="356"/>
  <c r="J153" i="356"/>
  <c r="B155" i="356"/>
  <c r="K155" i="356" s="1"/>
  <c r="K172" i="356"/>
  <c r="B173" i="356"/>
  <c r="K184" i="356"/>
  <c r="J192" i="356"/>
  <c r="J195" i="356"/>
  <c r="J210" i="356"/>
  <c r="F217" i="356"/>
  <c r="J220" i="356"/>
  <c r="K229" i="356"/>
  <c r="J233" i="356"/>
  <c r="K246" i="356"/>
  <c r="B249" i="356"/>
  <c r="J255" i="356"/>
  <c r="B19" i="356"/>
  <c r="K19" i="356" s="1"/>
  <c r="B55" i="356"/>
  <c r="B85" i="356"/>
  <c r="J87" i="356"/>
  <c r="B100" i="356"/>
  <c r="J100" i="356" s="1"/>
  <c r="F106" i="356"/>
  <c r="H127" i="356"/>
  <c r="J149" i="356"/>
  <c r="J171" i="356"/>
  <c r="F173" i="356"/>
  <c r="K178" i="356"/>
  <c r="J194" i="356"/>
  <c r="J219" i="356"/>
  <c r="K254" i="356"/>
  <c r="B12" i="356"/>
  <c r="B37" i="356"/>
  <c r="F40" i="356"/>
  <c r="F46" i="356"/>
  <c r="D99" i="356"/>
  <c r="B99" i="356" s="1"/>
  <c r="J102" i="356"/>
  <c r="E105" i="356"/>
  <c r="E104" i="356" s="1"/>
  <c r="J107" i="356"/>
  <c r="F128" i="356"/>
  <c r="K128" i="356" s="1"/>
  <c r="J138" i="356"/>
  <c r="B143" i="356"/>
  <c r="J157" i="356"/>
  <c r="J162" i="356"/>
  <c r="B164" i="356"/>
  <c r="J166" i="356"/>
  <c r="J169" i="356"/>
  <c r="F176" i="356"/>
  <c r="I181" i="356"/>
  <c r="I180" i="356" s="1"/>
  <c r="I179" i="356" s="1"/>
  <c r="J185" i="356"/>
  <c r="H181" i="356"/>
  <c r="H180" i="356" s="1"/>
  <c r="H179" i="356" s="1"/>
  <c r="F208" i="356"/>
  <c r="K211" i="356"/>
  <c r="D207" i="356"/>
  <c r="D206" i="356" s="1"/>
  <c r="D205" i="356" s="1"/>
  <c r="B217" i="356"/>
  <c r="K226" i="356"/>
  <c r="K228" i="356"/>
  <c r="F243" i="356"/>
  <c r="K248" i="356"/>
  <c r="F252" i="356"/>
  <c r="K97" i="356"/>
  <c r="K21" i="356"/>
  <c r="K23" i="356"/>
  <c r="K29" i="356"/>
  <c r="J38" i="356"/>
  <c r="J42" i="356"/>
  <c r="J80" i="356"/>
  <c r="K83" i="356"/>
  <c r="J84" i="356"/>
  <c r="J88" i="356"/>
  <c r="K91" i="356"/>
  <c r="J98" i="356"/>
  <c r="J111" i="356"/>
  <c r="K120" i="356"/>
  <c r="K122" i="356"/>
  <c r="J129" i="356"/>
  <c r="J54" i="356"/>
  <c r="J14" i="356"/>
  <c r="J18" i="356"/>
  <c r="J20" i="356"/>
  <c r="J22" i="356"/>
  <c r="J24" i="356"/>
  <c r="J41" i="356"/>
  <c r="J45" i="356"/>
  <c r="K90" i="356"/>
  <c r="J121" i="356"/>
  <c r="J144" i="356"/>
  <c r="J146" i="356"/>
  <c r="K25" i="356"/>
  <c r="K28" i="356"/>
  <c r="K45" i="356"/>
  <c r="K51" i="356"/>
  <c r="J53" i="356"/>
  <c r="J59" i="356"/>
  <c r="J83" i="356"/>
  <c r="K88" i="356"/>
  <c r="K15" i="356"/>
  <c r="J27" i="356"/>
  <c r="K17" i="356"/>
  <c r="J29" i="356"/>
  <c r="K33" i="356"/>
  <c r="K36" i="356"/>
  <c r="J48" i="356"/>
  <c r="J50" i="356"/>
  <c r="K54" i="356"/>
  <c r="J82" i="356"/>
  <c r="D77" i="356"/>
  <c r="D75" i="356" s="1"/>
  <c r="D74" i="356" s="1"/>
  <c r="B26" i="356"/>
  <c r="J39" i="356"/>
  <c r="B43" i="356"/>
  <c r="B52" i="356"/>
  <c r="J57" i="356"/>
  <c r="K57" i="356"/>
  <c r="F85" i="356"/>
  <c r="H77" i="356"/>
  <c r="D105" i="356"/>
  <c r="D104" i="356" s="1"/>
  <c r="J130" i="356"/>
  <c r="K130" i="356"/>
  <c r="C11" i="356"/>
  <c r="C10" i="356" s="1"/>
  <c r="F12" i="356"/>
  <c r="K16" i="356"/>
  <c r="J21" i="356"/>
  <c r="J25" i="356"/>
  <c r="J30" i="356"/>
  <c r="J51" i="356"/>
  <c r="F109" i="356"/>
  <c r="H105" i="356"/>
  <c r="F114" i="356"/>
  <c r="G74" i="356"/>
  <c r="G11" i="356"/>
  <c r="K14" i="356"/>
  <c r="K18" i="356"/>
  <c r="D11" i="356"/>
  <c r="D10" i="356" s="1"/>
  <c r="H11" i="356"/>
  <c r="J23" i="356"/>
  <c r="K42" i="356"/>
  <c r="J44" i="356"/>
  <c r="K48" i="356"/>
  <c r="K60" i="356"/>
  <c r="K86" i="356"/>
  <c r="J86" i="356"/>
  <c r="K92" i="356"/>
  <c r="J92" i="356"/>
  <c r="B118" i="356"/>
  <c r="H112" i="356"/>
  <c r="E127" i="356"/>
  <c r="E112" i="356" s="1"/>
  <c r="C127" i="356"/>
  <c r="B131" i="356"/>
  <c r="F139" i="356"/>
  <c r="J211" i="356"/>
  <c r="J227" i="356"/>
  <c r="J234" i="356"/>
  <c r="K234" i="356"/>
  <c r="J248" i="356"/>
  <c r="B252" i="356"/>
  <c r="C251" i="356"/>
  <c r="C75" i="356"/>
  <c r="K79" i="356"/>
  <c r="K87" i="356"/>
  <c r="J91" i="356"/>
  <c r="K96" i="356"/>
  <c r="B108" i="356"/>
  <c r="C106" i="356"/>
  <c r="K117" i="356"/>
  <c r="F118" i="356"/>
  <c r="J119" i="356"/>
  <c r="D127" i="356"/>
  <c r="D112" i="356" s="1"/>
  <c r="K134" i="356"/>
  <c r="J145" i="356"/>
  <c r="C151" i="356"/>
  <c r="F152" i="356"/>
  <c r="K157" i="356"/>
  <c r="F158" i="356"/>
  <c r="K158" i="356" s="1"/>
  <c r="J160" i="356"/>
  <c r="J175" i="356"/>
  <c r="K175" i="356"/>
  <c r="E181" i="356"/>
  <c r="E180" i="356" s="1"/>
  <c r="E179" i="356" s="1"/>
  <c r="B202" i="356"/>
  <c r="F202" i="356"/>
  <c r="J214" i="356"/>
  <c r="K214" i="356"/>
  <c r="B225" i="356"/>
  <c r="E223" i="356"/>
  <c r="E207" i="356" s="1"/>
  <c r="E206" i="356" s="1"/>
  <c r="J163" i="356"/>
  <c r="K163" i="356"/>
  <c r="B208" i="356"/>
  <c r="C207" i="356"/>
  <c r="J216" i="356"/>
  <c r="K216" i="356"/>
  <c r="K98" i="356"/>
  <c r="K121" i="356"/>
  <c r="G127" i="356"/>
  <c r="F131" i="356"/>
  <c r="J132" i="356"/>
  <c r="J137" i="356"/>
  <c r="J142" i="356"/>
  <c r="G151" i="356"/>
  <c r="D151" i="356"/>
  <c r="D150" i="356" s="1"/>
  <c r="B189" i="356"/>
  <c r="C181" i="356"/>
  <c r="J232" i="356"/>
  <c r="K232" i="356"/>
  <c r="K154" i="356"/>
  <c r="F164" i="356"/>
  <c r="J165" i="356"/>
  <c r="B170" i="356"/>
  <c r="J184" i="356"/>
  <c r="J188" i="356"/>
  <c r="K191" i="356"/>
  <c r="K195" i="356"/>
  <c r="F199" i="356"/>
  <c r="J201" i="356"/>
  <c r="H206" i="356"/>
  <c r="K220" i="356"/>
  <c r="J226" i="356"/>
  <c r="J240" i="356"/>
  <c r="B245" i="356"/>
  <c r="E243" i="356"/>
  <c r="J247" i="356"/>
  <c r="G251" i="356"/>
  <c r="K255" i="356"/>
  <c r="J177" i="356"/>
  <c r="J186" i="356"/>
  <c r="F189" i="356"/>
  <c r="G181" i="356"/>
  <c r="K193" i="356"/>
  <c r="J198" i="356"/>
  <c r="J218" i="356"/>
  <c r="K222" i="356"/>
  <c r="J253" i="356"/>
  <c r="K161" i="356" l="1"/>
  <c r="K58" i="356"/>
  <c r="J40" i="356"/>
  <c r="J147" i="356"/>
  <c r="J196" i="356"/>
  <c r="K212" i="356"/>
  <c r="K46" i="356"/>
  <c r="I9" i="356"/>
  <c r="J167" i="356"/>
  <c r="K49" i="356"/>
  <c r="K34" i="356"/>
  <c r="K182" i="356"/>
  <c r="F127" i="356"/>
  <c r="J19" i="356"/>
  <c r="J161" i="356"/>
  <c r="J81" i="356"/>
  <c r="J34" i="356"/>
  <c r="J49" i="356"/>
  <c r="J31" i="356"/>
  <c r="K139" i="356"/>
  <c r="K31" i="356"/>
  <c r="J95" i="356"/>
  <c r="H205" i="356"/>
  <c r="J85" i="356"/>
  <c r="I103" i="356"/>
  <c r="K199" i="356"/>
  <c r="K100" i="356"/>
  <c r="K167" i="356"/>
  <c r="K152" i="356"/>
  <c r="K55" i="356"/>
  <c r="J230" i="356"/>
  <c r="J236" i="356"/>
  <c r="K196" i="356"/>
  <c r="K135" i="356"/>
  <c r="J108" i="356"/>
  <c r="K173" i="356"/>
  <c r="K143" i="356"/>
  <c r="E9" i="356"/>
  <c r="K93" i="356"/>
  <c r="K95" i="356"/>
  <c r="K85" i="356"/>
  <c r="J37" i="356"/>
  <c r="K217" i="356"/>
  <c r="J170" i="356"/>
  <c r="K147" i="356"/>
  <c r="K114" i="356"/>
  <c r="J55" i="356"/>
  <c r="J46" i="356"/>
  <c r="K37" i="356"/>
  <c r="K176" i="356"/>
  <c r="J12" i="356"/>
  <c r="J173" i="356"/>
  <c r="J93" i="356"/>
  <c r="J217" i="356"/>
  <c r="J212" i="356"/>
  <c r="K189" i="356"/>
  <c r="K164" i="356"/>
  <c r="K108" i="356"/>
  <c r="K109" i="356"/>
  <c r="J128" i="356"/>
  <c r="J143" i="356"/>
  <c r="J176" i="356"/>
  <c r="B223" i="356"/>
  <c r="K40" i="356"/>
  <c r="K170" i="356"/>
  <c r="J152" i="356"/>
  <c r="K202" i="356"/>
  <c r="J155" i="356"/>
  <c r="E103" i="356"/>
  <c r="K89" i="356"/>
  <c r="K12" i="356"/>
  <c r="K131" i="356"/>
  <c r="K118" i="356"/>
  <c r="D9" i="356"/>
  <c r="B77" i="356"/>
  <c r="F251" i="356"/>
  <c r="G250" i="356"/>
  <c r="J189" i="356"/>
  <c r="K225" i="356"/>
  <c r="J225" i="356"/>
  <c r="C74" i="356"/>
  <c r="B74" i="356" s="1"/>
  <c r="B75" i="356"/>
  <c r="J131" i="356"/>
  <c r="B113" i="356"/>
  <c r="C112" i="356"/>
  <c r="B112" i="356" s="1"/>
  <c r="J109" i="356"/>
  <c r="J52" i="356"/>
  <c r="K52" i="356"/>
  <c r="G180" i="356"/>
  <c r="F181" i="356"/>
  <c r="G206" i="356"/>
  <c r="F151" i="356"/>
  <c r="G150" i="356"/>
  <c r="J114" i="356"/>
  <c r="B207" i="356"/>
  <c r="C206" i="356"/>
  <c r="J202" i="356"/>
  <c r="B251" i="356"/>
  <c r="C250" i="356"/>
  <c r="B250" i="356" s="1"/>
  <c r="B127" i="356"/>
  <c r="J127" i="356" s="1"/>
  <c r="J118" i="356"/>
  <c r="F105" i="356"/>
  <c r="H104" i="356"/>
  <c r="J43" i="356"/>
  <c r="K43" i="356"/>
  <c r="E242" i="356"/>
  <c r="B243" i="356"/>
  <c r="J208" i="356"/>
  <c r="K208" i="356"/>
  <c r="B151" i="356"/>
  <c r="C150" i="356"/>
  <c r="B150" i="356" s="1"/>
  <c r="C105" i="356"/>
  <c r="B106" i="356"/>
  <c r="J252" i="356"/>
  <c r="K252" i="356"/>
  <c r="F11" i="356"/>
  <c r="B11" i="356"/>
  <c r="D103" i="356"/>
  <c r="K245" i="356"/>
  <c r="J245" i="356"/>
  <c r="C180" i="356"/>
  <c r="B181" i="356"/>
  <c r="J164" i="356"/>
  <c r="J199" i="356"/>
  <c r="J158" i="356"/>
  <c r="F113" i="356"/>
  <c r="G112" i="356"/>
  <c r="J139" i="356"/>
  <c r="F77" i="356"/>
  <c r="H75" i="356"/>
  <c r="J26" i="356"/>
  <c r="K26" i="356"/>
  <c r="I256" i="356" l="1"/>
  <c r="D265" i="356" s="1"/>
  <c r="J181" i="356"/>
  <c r="K127" i="356"/>
  <c r="J251" i="356"/>
  <c r="K207" i="356"/>
  <c r="J223" i="356"/>
  <c r="K223" i="356"/>
  <c r="K11" i="356"/>
  <c r="K151" i="356"/>
  <c r="J113" i="356"/>
  <c r="D256" i="356"/>
  <c r="C264" i="356" s="1"/>
  <c r="F112" i="356"/>
  <c r="K112" i="356" s="1"/>
  <c r="G103" i="356"/>
  <c r="E241" i="356"/>
  <c r="B242" i="356"/>
  <c r="K251" i="356"/>
  <c r="K113" i="356"/>
  <c r="C179" i="356"/>
  <c r="B180" i="356"/>
  <c r="K181" i="356"/>
  <c r="F10" i="356"/>
  <c r="G9" i="356"/>
  <c r="J151" i="356"/>
  <c r="J243" i="356"/>
  <c r="K243" i="356"/>
  <c r="H103" i="356"/>
  <c r="F104" i="356"/>
  <c r="J207" i="356"/>
  <c r="F206" i="356"/>
  <c r="G205" i="356"/>
  <c r="F250" i="356"/>
  <c r="K250" i="356" s="1"/>
  <c r="G249" i="356"/>
  <c r="F249" i="356" s="1"/>
  <c r="J106" i="356"/>
  <c r="K106" i="356"/>
  <c r="H74" i="356"/>
  <c r="F75" i="356"/>
  <c r="K75" i="356" s="1"/>
  <c r="B10" i="356"/>
  <c r="C9" i="356"/>
  <c r="C104" i="356"/>
  <c r="B105" i="356"/>
  <c r="J105" i="356" s="1"/>
  <c r="K77" i="356"/>
  <c r="J77" i="356"/>
  <c r="J11" i="356"/>
  <c r="J150" i="356"/>
  <c r="K150" i="356"/>
  <c r="B206" i="356"/>
  <c r="C205" i="356"/>
  <c r="G179" i="356"/>
  <c r="F180" i="356"/>
  <c r="J112" i="356" l="1"/>
  <c r="J250" i="356"/>
  <c r="J10" i="356"/>
  <c r="B9" i="356"/>
  <c r="K10" i="356"/>
  <c r="J75" i="356"/>
  <c r="J206" i="356"/>
  <c r="K105" i="356"/>
  <c r="F205" i="356"/>
  <c r="K206" i="356"/>
  <c r="G256" i="356"/>
  <c r="D263" i="356" s="1"/>
  <c r="B241" i="356"/>
  <c r="B205" i="356" s="1"/>
  <c r="E205" i="356"/>
  <c r="E256" i="356" s="1"/>
  <c r="C265" i="356" s="1"/>
  <c r="K180" i="356"/>
  <c r="F179" i="356"/>
  <c r="C103" i="356"/>
  <c r="C256" i="356" s="1"/>
  <c r="C263" i="356" s="1"/>
  <c r="B104" i="356"/>
  <c r="K104" i="356" s="1"/>
  <c r="F74" i="356"/>
  <c r="H9" i="356"/>
  <c r="H256" i="356" s="1"/>
  <c r="D264" i="356" s="1"/>
  <c r="K249" i="356"/>
  <c r="J249" i="356"/>
  <c r="F103" i="356"/>
  <c r="J180" i="356"/>
  <c r="B179" i="356"/>
  <c r="J242" i="356"/>
  <c r="K242" i="356"/>
  <c r="J179" i="356" l="1"/>
  <c r="E263" i="356"/>
  <c r="J205" i="356"/>
  <c r="K74" i="356"/>
  <c r="J74" i="356"/>
  <c r="J104" i="356"/>
  <c r="B103" i="356"/>
  <c r="J103" i="356" s="1"/>
  <c r="E265" i="356"/>
  <c r="F265" i="356"/>
  <c r="K205" i="356"/>
  <c r="F264" i="356"/>
  <c r="E264" i="356"/>
  <c r="K179" i="356"/>
  <c r="F263" i="356"/>
  <c r="F9" i="356"/>
  <c r="J9" i="356" s="1"/>
  <c r="J241" i="356"/>
  <c r="K241" i="356"/>
  <c r="B256" i="356" l="1"/>
  <c r="C261" i="356" s="1"/>
  <c r="K103" i="356"/>
  <c r="F256" i="356"/>
  <c r="K9" i="356"/>
  <c r="J256" i="356" l="1"/>
  <c r="K256" i="356"/>
  <c r="D261" i="356"/>
  <c r="F261" i="356" s="1"/>
  <c r="E261" i="356" l="1"/>
</calcChain>
</file>

<file path=xl/sharedStrings.xml><?xml version="1.0" encoding="utf-8"?>
<sst xmlns="http://schemas.openxmlformats.org/spreadsheetml/2006/main" count="280" uniqueCount="202">
  <si>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</si>
  <si>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</si>
  <si>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</si>
  <si>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</si>
  <si>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</si>
  <si>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</si>
  <si>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 xml:space="preserve">     Дошкольное образование</t>
  </si>
  <si>
    <t>НАЦИОНАЛЬНАЯ ЭКОНОМИКА - ВСЕГО</t>
  </si>
  <si>
    <t>ОБРАЗОВАНИЕ - ВСЕГО</t>
  </si>
  <si>
    <t>Информация</t>
  </si>
  <si>
    <t>(рублей)</t>
  </si>
  <si>
    <t>Дорожное хозяйство (дорожные фонды)</t>
  </si>
  <si>
    <t>Общее образование</t>
  </si>
  <si>
    <t xml:space="preserve">в том числе:                                      </t>
  </si>
  <si>
    <t>ФАКТ</t>
  </si>
  <si>
    <t>ПЛАН</t>
  </si>
  <si>
    <t>Отклонение</t>
  </si>
  <si>
    <t>Сумма</t>
  </si>
  <si>
    <t>%</t>
  </si>
  <si>
    <t>в том числе:</t>
  </si>
  <si>
    <t xml:space="preserve">в том числе:                                   </t>
  </si>
  <si>
    <t xml:space="preserve">в том числе: </t>
  </si>
  <si>
    <t xml:space="preserve">% выполнения плана </t>
  </si>
  <si>
    <t>ЖИЛИЩНО - КОММУНАЛЬНОЕ ХОЗЯЙСТВО - ВСЕГО</t>
  </si>
  <si>
    <t>Жилищное хозяйство</t>
  </si>
  <si>
    <t>Коммунальное хозяйство</t>
  </si>
  <si>
    <t>Отклонение от плана на год</t>
  </si>
  <si>
    <t>ИТОГО ЗА ГОД ПО АДРЕСНОЙ                                         ИНВЕСТИЦИОННОЙ ПРОГРАММЕ</t>
  </si>
  <si>
    <t>Лукина 23-51-32</t>
  </si>
  <si>
    <t>Реконструкция автомобильной дороги по ул. Гражданская (от кольца по ул. Гражданская до ул. Социалистическая)</t>
  </si>
  <si>
    <t>Н.Г. Куликова</t>
  </si>
  <si>
    <t>Сбор, удаление отходов и очистка сточных вод</t>
  </si>
  <si>
    <t>Строительство ливневых очистных сооружений в мкр. "Волжский -1, -2" г. Чебоксары в рамках реализации мероприятий по сокращению доли загрязнённых сточных вод</t>
  </si>
  <si>
    <t>ОХРАНА ОКРУЖАЮЩЕЙ СРЕДЫ</t>
  </si>
  <si>
    <t>Благоустройство</t>
  </si>
  <si>
    <t>Строительство очистных сооружений водовыпусков на малых реках города Чебоксары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</si>
  <si>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</si>
  <si>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</si>
  <si>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t>Строительство третьего транспортного полукольца г. Чебоксары</t>
  </si>
  <si>
    <t>Строительство автодороги по ул.Ярмарочная</t>
  </si>
  <si>
    <t>Строительство участка автомобильной дороги по проезду Соляное (до железнодорожного переезда)</t>
  </si>
  <si>
    <t>Управление ЖКХ, энергетики, транспорта и связи администрации города Чебоксары Чувашской Республики</t>
  </si>
  <si>
    <t>Управление архитектуры и градостроительства администрации города Чебоксары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</si>
  <si>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</si>
  <si>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</si>
  <si>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>Строительство ливневых очистных сооружений в районе Марпосадского шоссе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</si>
  <si>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</si>
  <si>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</si>
  <si>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</si>
  <si>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снегоплавильной станции в городе Чебоксары</t>
  </si>
  <si>
    <t>проектные и изыскательские работы                                                                                   932  04 09  Ч210374220 414 228 (S66)</t>
  </si>
  <si>
    <t>проектные и изыскательские работы                                                                                   932  04 09  Ч210374220 414 228 (S33)</t>
  </si>
  <si>
    <t>проектные и изыскательские работы                                                                                      932 04 09  Ч2103S4221 414 228 (И140)</t>
  </si>
  <si>
    <t>проектные и изыскательские работы                                                                                    932 04 09  Ч210374220 414 228 (S03)</t>
  </si>
  <si>
    <t>проектные и изыскательские работы                                                                                      932 04 09  Ч210374220 414 228 (S53)</t>
  </si>
  <si>
    <t>проектные и изыскательские работы                                                                                   932 04 09  Ч210374220 414 228 (S65)</t>
  </si>
  <si>
    <t>осуществление технического надзора                                                                                       932 04 12 Ц440371109 414 228</t>
  </si>
  <si>
    <t>проектные и изыскательские работы                        909 05 02 А130374460 414 228 (S125)</t>
  </si>
  <si>
    <t>909 05 02 А130374460 414 310 (S125)</t>
  </si>
  <si>
    <t>проектные и изыскательские работы                                             932 05 03 А110115300 414 228</t>
  </si>
  <si>
    <t>проектные и изыскательские работы                                         932 06 02 Ч370170137 414 228</t>
  </si>
  <si>
    <t>проектные и изыскательские работы                                         932 06 02 Ч370170138 414 228</t>
  </si>
  <si>
    <t>проектные и изыскательские работы                                       909 07 01 Ц71167А59Е 414 228</t>
  </si>
  <si>
    <t>проектные и изыскательские работы                                        909 07 01 Ц71167А59К 414 228</t>
  </si>
  <si>
    <t>проектные и изыскательские работы                                       909 07 01 Ц71167А59Н 414 228</t>
  </si>
  <si>
    <t>проектные и изыскательские работы                                       909 07 01 Ц71167А59П 414 228</t>
  </si>
  <si>
    <t>проектные и изыскательские работы                  909 07 02 Ц740375209 414 228</t>
  </si>
  <si>
    <t>Наименование отраслей, главных распорядителей бюджетных средств, объектов и код бюджетной классификации</t>
  </si>
  <si>
    <t>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</si>
  <si>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Строительство общеобразовательной школы поз. 37 в мкр. 3 района "Садовый" г. Чебоксары Чувашской Республики</t>
  </si>
  <si>
    <t>Строительство объекта "Дошкольное образовательное учреждение на 240 мест мкр. "Благовещенский" г. Чебоксары</t>
  </si>
  <si>
    <t>Строительство объекта "Дошкольное образовательное учреждение на 160 мест мкр. "Альгешево" г. Чебоксары</t>
  </si>
  <si>
    <t>Культура, кинематография</t>
  </si>
  <si>
    <t>Культура</t>
  </si>
  <si>
    <r>
      <t xml:space="preserve">проектные и изыскательские работы 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Ч370170133 414 228</t>
    </r>
  </si>
  <si>
    <t>932 04 09  Ч21R153933 414 310 (И139)</t>
  </si>
  <si>
    <t>932 04 09  Ч21R153933 414 310 (И139S)</t>
  </si>
  <si>
    <t>проектные и изыскательские работы                                                                                   932  04 09  Ч210374220 414 228 (S78)</t>
  </si>
  <si>
    <t xml:space="preserve"> осуществление технического надзора                                                                                    932  04 09  Ч210374220 414 228 (S78)</t>
  </si>
  <si>
    <t>Строительство внутрипоселковых газораспределительных сетей в пос.Сосновка</t>
  </si>
  <si>
    <t>Реконструкция моста по ул.Грибоедова</t>
  </si>
  <si>
    <t>Реконструкция моста по ул. Полевая</t>
  </si>
  <si>
    <t>проектные и изыскательские работы                                              932 04 12 Ц440371109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</si>
  <si>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ул.Санаторная</t>
  </si>
  <si>
    <t>Строительство внутрипоселковых газораспределительных сетей в пос.Северный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</si>
  <si>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мкр.Пролетарский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</si>
  <si>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мкр.Первомайский</t>
  </si>
  <si>
    <t>932 05 02 А1401S9136 414 310 (И130)</t>
  </si>
  <si>
    <r>
      <t xml:space="preserve">осуществление технического надзора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Ч370170133 414 228</t>
    </r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</si>
  <si>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</si>
  <si>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проектные и изыскательские работы                                                                                    932 04 09  Ч210374221 414 228</t>
  </si>
  <si>
    <t>проектные и изыскательские работы                                                                                    932 04 09  Ч2103S4221 414 228 (И140S)</t>
  </si>
  <si>
    <t>932 04 09  Ч21R153933 414 310 (20-53930-00000-00000)</t>
  </si>
  <si>
    <t xml:space="preserve">                                                                        </t>
  </si>
  <si>
    <t xml:space="preserve">Начальник    </t>
  </si>
  <si>
    <t>Реконструкция Лапсарского проезда со строительством подъеза к д. 65 по Лапсарскому проезду в г. Чебоксары</t>
  </si>
  <si>
    <t>Реконструкция автомобильной дороги по пр. И. Яковлева от Канашского шоссе до кольца пр. 9-ой Пятилетки г. Чебоксары. 4 этап.</t>
  </si>
  <si>
    <t>Строительство (приобретение) жилья для граждан по решению судов</t>
  </si>
  <si>
    <t>проектные и изыскательские работы                                                                                   932 04 09  Ч210374220 414 228 (S58)</t>
  </si>
  <si>
    <t xml:space="preserve"> осуществление технического надзора                                                                          932  04 09  Ч210374220 414 228 (S58)</t>
  </si>
  <si>
    <t>932 04 09  Ч21R153933 414 310 (21-53930-00000-00000)</t>
  </si>
  <si>
    <t>Строительство автомобильной дороги ул.1-ая Южная в г.Чебоксары</t>
  </si>
  <si>
    <t>проектные и изыскательские работы   932 04 09  Ч210374220 414 310 (S114)</t>
  </si>
  <si>
    <t>проектные и изыскательские работы                                                                                   932 04 09  Ч210374220 414 228 (S115)</t>
  </si>
  <si>
    <t>Строительство автодороги №30 от участка №4 до Московского проспекта в районе Театра оперы и балета (участок №3) в г.Чебоксары. 2 этап.</t>
  </si>
  <si>
    <t>проектные и изыскательские работы                                                                                   932  04 09  Ч210374220 414 228 (S118)</t>
  </si>
  <si>
    <t>Строительство автодороги по ул. Н.Рождественского от ул. Энгельса до ул. Гагарина</t>
  </si>
  <si>
    <t>проектные и изыскательские работы                                                        932 04 09  Ч210374220 414 228 (S122)</t>
  </si>
  <si>
    <t>Реконструкция участка автомобильной дороги по ул. Ашмарина (от ул. Орлова до пр. И. Яковлева)</t>
  </si>
  <si>
    <t>проектные и изыскательские работы                                                                                   932  04 09  Ч210374220 414 228 (S130)</t>
  </si>
  <si>
    <t>реконструкция Чебоксарского залива и Красной площади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</si>
  <si>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(21-53840-06189-00000)  (L)</t>
    </r>
  </si>
  <si>
    <t>932 04 12 Ц4403L3840 414 310 (21-53840-06189-00000) (И131)</t>
  </si>
  <si>
    <t xml:space="preserve">932 04 12 Ц4403L3840 414 310 (21-53840-06189-00000) </t>
  </si>
  <si>
    <t>Реконструкция Московской набережной 5-й этап</t>
  </si>
  <si>
    <t>Защитные сооружения на р. Волга в районе базы отдыха в районе 116 квартала Сосновского участкового лесничества КУ "Чебоксарское лесничество"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</si>
  <si>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909 04 12 Ц4403L3840 414 310 (21-53840-06189-00000)  (L)</t>
    </r>
  </si>
  <si>
    <t>909 04 12 Ц4403L3840 414 310 (21-53840-06189-00000) (И131)</t>
  </si>
  <si>
    <t xml:space="preserve">909 04 12 Ц4403L3840 414 310 (21-53840-06189-00000) </t>
  </si>
  <si>
    <t>Строительство приюта для животных в г. Чебоксары</t>
  </si>
  <si>
    <t>проектные и изыскательские работы                                                                       909 0412 Ц970172750 414 228 (S131)</t>
  </si>
  <si>
    <t>909 0501 А210372960 412 310 (S13)</t>
  </si>
  <si>
    <t>Строительство (приобретение) жилья для малоимущих граждан</t>
  </si>
  <si>
    <t>909 0501 А210372960 412 310 (S136)</t>
  </si>
  <si>
    <t xml:space="preserve">Строительство коллектора ливневой канализации от индустриального парка (II очередь) до существующего коллектора ливневой канализации по пр. Тракторостроителей </t>
  </si>
  <si>
    <t>проектные и изыскательские работ               932 0502 А130374460 414 228 (S137)</t>
  </si>
  <si>
    <t>932 05 02 А1401S9132 414 310 (И126S)</t>
  </si>
  <si>
    <t>932 05 02 А1401S9132 414 310 (И126)</t>
  </si>
  <si>
    <t>932 05 02 А1401S9133 414 310 (И127S)</t>
  </si>
  <si>
    <t>932 05 02 А1401S9133 414 310 (И127)</t>
  </si>
  <si>
    <t>932 05 02 А1401S9134 414 310 (И128S)</t>
  </si>
  <si>
    <t>932 05 02 А1401S9134 414 310 (И128)</t>
  </si>
  <si>
    <t>932 05 02 А1401S9135 414 310 (И129S)</t>
  </si>
  <si>
    <t>932 05 02 А1401S9135 414 310 (И129)</t>
  </si>
  <si>
    <t>проектные и изыскательские работы                                            932 0503 А510277400 414 228 (S138)</t>
  </si>
  <si>
    <t>Строительство сетей наружного освещения в г. Чебоксары вдоль дома № 21 по ул. Энгельса к домам №№11,12,15,17,19 по ул. Николаева, включая дом № 22 по ул. Чапаева</t>
  </si>
  <si>
    <t>Строительство сетей наружного освещения на участке от д. № 136 А до д. № 130 В по ул. Тельмана</t>
  </si>
  <si>
    <t>проектные и изыскательские работы                                            932 0503 А510277400 414 228 (S139)</t>
  </si>
  <si>
    <t>Строительство наружного освещения на территории жилого дома по пр. 9-ой Пятилетки, 19/37</t>
  </si>
  <si>
    <t>проектные и изыскательские работы                                            932 0503 А510277400 414 228 (S140)</t>
  </si>
  <si>
    <t>проектные и изыскательские работы                                            932 0503 А510277400 414 228 (S141)</t>
  </si>
  <si>
    <t>Строительство наружного освещения в мкр.Соляное</t>
  </si>
  <si>
    <t>проектные и изыскательские работы                                            932 0503 А510277400 414 228 (S142)</t>
  </si>
  <si>
    <t>Строительство наружного освещения вдоль тротуара по ул. 50 лет Октября (нечетная сторона)</t>
  </si>
  <si>
    <t>проектные и изыскательские работы                                            932 0503 А510277400 414 228 (S143)</t>
  </si>
  <si>
    <t>Строительство наружного освещения по ул.Кадыкова, между ул. Баумана и ул. Гастелло и тротуару (нечетная сторона)</t>
  </si>
  <si>
    <t>проектные и изыскательские работы                                            932 0503 А510277400 414 228 (S144)</t>
  </si>
  <si>
    <t>Строительство наружного освещения ул.Лебедева, вдоль проезжей части около домов №15 А, №15 Б, №11 корп.1.по ул. Сверчкова</t>
  </si>
  <si>
    <t>проектные и изыскательские работы                                            932 0503 А510277400 414 228 (S145)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</si>
  <si>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</si>
  <si>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r>
      <t xml:space="preserve">проектные и изыскательские работы 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Ч370170135 414 228</t>
    </r>
  </si>
  <si>
    <r>
      <t xml:space="preserve">осуществление технического надзора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Ч370170135 414 228</t>
    </r>
  </si>
  <si>
    <t>932 06 02 Ч37G650135 414 310 (21-50130-89304-97005) (L)</t>
  </si>
  <si>
    <t>932 06 02 Ч37G650133 414 310 (21-50130-89304-97005) (И238)</t>
  </si>
  <si>
    <t>932 06 02 Ч37G650133 414 310(21-50130-89304-97005)</t>
  </si>
  <si>
    <t>проектные и изыскательские работы                                  932 06 02 Ч370170136 414 228</t>
  </si>
  <si>
    <t>909 07 01 Ц71167А59Е 414 310</t>
  </si>
  <si>
    <t>909 07 01 Ц71Р25232G 414 310 (21397000000000190002) (И182)</t>
  </si>
  <si>
    <t xml:space="preserve">909 07 01 Ц71Р25232G 414 310 (21397000000000190002) </t>
  </si>
  <si>
    <t>909 07 01 Ц71Р25232I 414 310 (21397000000000190006) (И183)</t>
  </si>
  <si>
    <t xml:space="preserve">909 07 01 Ц71Р25232I 414 310 (21397000000000190006) </t>
  </si>
  <si>
    <t>909 07 01 Ц71Р25232В 414 310 (21397701000001200002) (И207)</t>
  </si>
  <si>
    <t>909 07 01 Ц71Р25232В 414 310 (2139770100000120000)</t>
  </si>
  <si>
    <t>909 07 01 Ц71167А59П 414 310</t>
  </si>
  <si>
    <t>909 07 01 Ц71Р25232С 414 310 (21397701000001200003) (И208)</t>
  </si>
  <si>
    <t>909 07 01 Ц71Р25232С 414 310 (21397701000001200003)</t>
  </si>
  <si>
    <t>909 07 01 Ц71Р25232N 414 310 (21397701000001200001) (И209)</t>
  </si>
  <si>
    <t>909 07 01 Ц71Р25232N 414 310 (21397701000001200001)</t>
  </si>
  <si>
    <t>910 07 02 Ц74Е155209 414 310 (21397701000001190015)</t>
  </si>
  <si>
    <t>909 07 02 Ц74Е155209 414 310 (21397701000001190015) (И210)</t>
  </si>
  <si>
    <t>Строительство многофункционального центра культуры и досуга в Заволжье г. Чебоксары</t>
  </si>
  <si>
    <t>проектные и изыскательские работы                  909 0801 Ц4115S0530 414 228 (И221S)</t>
  </si>
  <si>
    <t>проектные и изыскательские работы                  909 0801 Ц4115S0530 414 228 (И221)</t>
  </si>
  <si>
    <t>План на 2021 год</t>
  </si>
  <si>
    <t>Реконструкция Чебоксарского Залива и Красной площади. Ливневая канализация</t>
  </si>
  <si>
    <t>Строительство наружного освещения от дома №5 по ул. Кукшумская до дома №26 Б по ул. Хузангая и к дому №12 по пр. И. Яковлева, вдоль стадиона «Трактор»</t>
  </si>
  <si>
    <t>об исполнении инвестиционной программы г.Чебоксары на 01.03.2021 года</t>
  </si>
  <si>
    <t>909 07 01 Ц71Р25232G 414 310  (21397000000000190002) (L)</t>
  </si>
  <si>
    <t>909 07 01 Ц71Р25232I 414 310 (21397000000000190006) (L)</t>
  </si>
  <si>
    <t>909 07 01 Ц71Р25232В 414 310 (21397701000001200002) (L)</t>
  </si>
  <si>
    <t>909 07 01 Ц71Р25232С 414 310  (21397701000001200003) (L)</t>
  </si>
  <si>
    <t>909 07 01 Ц71Р25232N 414 310 (21397701000001200001) (L)</t>
  </si>
  <si>
    <t>909 07 02 Ц74Е155209 414 310 (21397701000001190015) (L)</t>
  </si>
  <si>
    <t>909 05 02 А13G552431 414 310 (21397701000000190006)</t>
  </si>
  <si>
    <t>909 05 02 А13G552431 414 310 (21397701000000190006) (И141)</t>
  </si>
  <si>
    <t>909 05 02 А13G552431 414 310(21397701000000190006) (L)</t>
  </si>
  <si>
    <t>932 06 02 Ч37G650133 414 310 (21397701000000190012)</t>
  </si>
  <si>
    <t>932 06 02 Ч37G650133 414 310  (21397701000000190012) (И169)</t>
  </si>
  <si>
    <t>932 06 02 Ч37G650133 414 310 (21397701000000190012) (L)</t>
  </si>
  <si>
    <t>909 04 09 А21F15021Д 414 310 (21397701000001200006)</t>
  </si>
  <si>
    <t>Магистральная дорога районного значения N 2 в границах микрорайонов N 4 и 5 жилого района "Новый город" г.Чебоксары</t>
  </si>
  <si>
    <t>909 04 09 А21F15021Д 414 310 (21397701000001200006) (И254)</t>
  </si>
  <si>
    <t>Строительство дороги N 2 в I очереди 7 микрорайона центральной части г. Чебоксары</t>
  </si>
  <si>
    <t>909 04 09 А21F15021Е 414 310 (21397701000001200004)</t>
  </si>
  <si>
    <t>Строительство дорог (I, II этапы) в микрорайоне "Олимп" по ул. З. Яковлевой, 58 г. Чебоксары</t>
  </si>
  <si>
    <t>909 04 09 А21F15021Ж 414 310 (21397701000001200007) (И256)</t>
  </si>
  <si>
    <t>909 04 09 А21F15021Е 414 310 (21397701000001200004) (И255)</t>
  </si>
  <si>
    <t>909 04 09 А21F15021Ж 414 310 (21397701000001200007)</t>
  </si>
  <si>
    <t>909 04 09 А21F15021Т 414 310 (21397701000001200005) (И257)</t>
  </si>
  <si>
    <t>909 04 09 А21F15021Т 414 310 (21397701000001200005)</t>
  </si>
  <si>
    <t>Очистные сооружения поверхностного стока поз. 53, I очередь 7 микрорайона центральной части г. Чебоксары (Центр VII)</t>
  </si>
  <si>
    <t>Кассовые расходы за январь - февраль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</si>
</sst>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name val="Times New Roman"/>
      <family val="1"/>
      <charset val="204"/>
    </font>
    <font>
      <sz val="18"/>
      <name val="Arial Cyr"/>
      <charset val="204"/>
    </font>
    <font>
      <sz val="20"/>
      <name val="Arial Cyr"/>
      <charset val="204"/>
    </font>
    <font>
      <sz val="20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0" xfId="0" applyFont="1" applyFill="1"/>
    <xf numFmtId="0" fontId="0" fillId="0" borderId="0" xfId="0" applyFill="1"/>
    <xf numFmtId="4" fontId="4" fillId="2" borderId="0" xfId="0" applyNumberFormat="1" applyFont="1" applyFill="1"/>
    <xf numFmtId="4" fontId="8" fillId="2" borderId="0" xfId="0" applyNumberFormat="1" applyFont="1" applyFill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4" fontId="16" fillId="2" borderId="0" xfId="0" applyNumberFormat="1" applyFont="1" applyFill="1"/>
    <xf numFmtId="0" fontId="16" fillId="2" borderId="0" xfId="0" applyFont="1" applyFill="1"/>
    <xf numFmtId="0" fontId="16" fillId="2" borderId="0" xfId="0" applyFont="1" applyFill="1" applyBorder="1"/>
    <xf numFmtId="165" fontId="9" fillId="2" borderId="0" xfId="0" applyNumberFormat="1" applyFont="1" applyFill="1" applyBorder="1"/>
    <xf numFmtId="4" fontId="16" fillId="2" borderId="0" xfId="0" applyNumberFormat="1" applyFont="1" applyFill="1" applyBorder="1"/>
    <xf numFmtId="165" fontId="15" fillId="2" borderId="0" xfId="0" applyNumberFormat="1" applyFont="1" applyFill="1" applyBorder="1"/>
    <xf numFmtId="4" fontId="9" fillId="2" borderId="0" xfId="0" applyNumberFormat="1" applyFont="1" applyFill="1"/>
    <xf numFmtId="4" fontId="1" fillId="2" borderId="0" xfId="0" applyNumberFormat="1" applyFont="1" applyFill="1"/>
    <xf numFmtId="4" fontId="12" fillId="4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49" fontId="18" fillId="0" borderId="1" xfId="0" applyNumberFormat="1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top" wrapText="1" indent="2"/>
    </xf>
    <xf numFmtId="49" fontId="18" fillId="0" borderId="1" xfId="0" applyNumberFormat="1" applyFont="1" applyBorder="1" applyAlignment="1">
      <alignment horizontal="left" vertical="top" wrapText="1" indent="2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 indent="2"/>
    </xf>
    <xf numFmtId="0" fontId="19" fillId="0" borderId="1" xfId="0" applyFont="1" applyFill="1" applyBorder="1" applyAlignment="1">
      <alignment horizontal="justify" vertical="top"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left" vertical="top" wrapText="1" indent="2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0" xfId="0" applyFont="1" applyFill="1"/>
    <xf numFmtId="0" fontId="20" fillId="0" borderId="1" xfId="0" applyFont="1" applyFill="1" applyBorder="1" applyAlignment="1">
      <alignment horizontal="justify" vertical="top" wrapText="1"/>
    </xf>
    <xf numFmtId="0" fontId="20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2" borderId="0" xfId="0" applyFont="1" applyFill="1"/>
    <xf numFmtId="0" fontId="21" fillId="4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/>
    <xf numFmtId="164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right"/>
    </xf>
    <xf numFmtId="0" fontId="8" fillId="0" borderId="9" xfId="0" applyFont="1" applyBorder="1" applyAlignment="1" applyProtection="1">
      <alignment horizontal="left" vertical="top" wrapText="1" indent="2"/>
      <protection locked="0"/>
    </xf>
    <xf numFmtId="4" fontId="12" fillId="0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2"/>
  <sheetViews>
    <sheetView showZeros="0" tabSelected="1" view="pageBreakPreview" zoomScale="50" zoomScaleNormal="40" zoomScaleSheetLayoutView="50" workbookViewId="0">
      <selection activeCell="G15" sqref="G15"/>
    </sheetView>
  </sheetViews>
  <sheetFormatPr defaultColWidth="9.21875" defaultRowHeight="13.2" x14ac:dyDescent="0.25"/>
  <cols>
    <col min="1" max="1" width="76.5546875" style="1" customWidth="1"/>
    <col min="2" max="2" width="33.21875" style="1" customWidth="1"/>
    <col min="3" max="3" width="33.109375" style="1" customWidth="1"/>
    <col min="4" max="4" width="29.88671875" style="1" customWidth="1"/>
    <col min="5" max="5" width="30.5546875" style="1" customWidth="1"/>
    <col min="6" max="6" width="37.109375" style="1" customWidth="1"/>
    <col min="7" max="7" width="36.5546875" style="1" customWidth="1"/>
    <col min="8" max="8" width="35.33203125" style="1" customWidth="1"/>
    <col min="9" max="9" width="35" style="1" customWidth="1"/>
    <col min="10" max="10" width="33.88671875" style="1" customWidth="1"/>
    <col min="11" max="11" width="11.5546875" style="1" customWidth="1"/>
    <col min="12" max="12" width="3.5546875" style="1" customWidth="1"/>
    <col min="13" max="13" width="4.5546875" style="1" customWidth="1"/>
    <col min="14" max="16384" width="9.21875" style="1"/>
  </cols>
  <sheetData>
    <row r="1" spans="1:27" ht="24.6" customHeight="1" x14ac:dyDescent="0.25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27" ht="42" customHeight="1" x14ac:dyDescent="0.25">
      <c r="A2" s="76" t="s">
        <v>176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27" ht="22.8" customHeight="1" x14ac:dyDescent="0.25">
      <c r="A3" s="13"/>
      <c r="B3" s="13"/>
      <c r="C3" s="13"/>
      <c r="D3" s="13"/>
      <c r="E3" s="13"/>
      <c r="F3" s="14"/>
      <c r="G3" s="14"/>
      <c r="H3" s="14"/>
      <c r="I3" s="14"/>
      <c r="J3" s="14"/>
      <c r="K3" s="7"/>
      <c r="L3" s="2"/>
      <c r="M3" s="2"/>
    </row>
    <row r="4" spans="1:27" ht="27" customHeight="1" x14ac:dyDescent="0.45">
      <c r="A4" s="77" t="s">
        <v>10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5">
      <c r="A5" s="78" t="s">
        <v>67</v>
      </c>
      <c r="B5" s="79" t="s">
        <v>173</v>
      </c>
      <c r="C5" s="79"/>
      <c r="D5" s="79"/>
      <c r="E5" s="79"/>
      <c r="F5" s="80" t="s">
        <v>201</v>
      </c>
      <c r="G5" s="81"/>
      <c r="H5" s="81"/>
      <c r="I5" s="82"/>
      <c r="J5" s="83" t="s">
        <v>26</v>
      </c>
      <c r="K5" s="86" t="s">
        <v>22</v>
      </c>
    </row>
    <row r="6" spans="1:27" ht="25.5" customHeight="1" x14ac:dyDescent="0.25">
      <c r="A6" s="78"/>
      <c r="B6" s="79" t="s">
        <v>1</v>
      </c>
      <c r="C6" s="79" t="s">
        <v>2</v>
      </c>
      <c r="D6" s="79"/>
      <c r="E6" s="79"/>
      <c r="F6" s="79" t="s">
        <v>1</v>
      </c>
      <c r="G6" s="90" t="s">
        <v>2</v>
      </c>
      <c r="H6" s="91"/>
      <c r="I6" s="92"/>
      <c r="J6" s="84"/>
      <c r="K6" s="87"/>
    </row>
    <row r="7" spans="1:27" ht="28.2" x14ac:dyDescent="0.25">
      <c r="A7" s="78"/>
      <c r="B7" s="79"/>
      <c r="C7" s="75" t="s">
        <v>3</v>
      </c>
      <c r="D7" s="75" t="s">
        <v>4</v>
      </c>
      <c r="E7" s="75" t="s">
        <v>5</v>
      </c>
      <c r="F7" s="79"/>
      <c r="G7" s="75" t="s">
        <v>3</v>
      </c>
      <c r="H7" s="75" t="s">
        <v>4</v>
      </c>
      <c r="I7" s="75" t="s">
        <v>5</v>
      </c>
      <c r="J7" s="85"/>
      <c r="K7" s="88"/>
    </row>
    <row r="8" spans="1:27" ht="24" customHeight="1" x14ac:dyDescent="0.25">
      <c r="A8" s="75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</row>
    <row r="9" spans="1:27" ht="36" customHeight="1" x14ac:dyDescent="0.25">
      <c r="A9" s="36" t="s">
        <v>7</v>
      </c>
      <c r="B9" s="32">
        <f t="shared" ref="B9:I9" si="0">B10+B74</f>
        <v>1837694937.77</v>
      </c>
      <c r="C9" s="32">
        <f t="shared" si="0"/>
        <v>1154588900</v>
      </c>
      <c r="D9" s="32">
        <f t="shared" si="0"/>
        <v>524054737.76999998</v>
      </c>
      <c r="E9" s="32">
        <f t="shared" si="0"/>
        <v>159051300</v>
      </c>
      <c r="F9" s="32">
        <f t="shared" si="0"/>
        <v>424536.62</v>
      </c>
      <c r="G9" s="32">
        <f t="shared" si="0"/>
        <v>0</v>
      </c>
      <c r="H9" s="32">
        <f t="shared" si="0"/>
        <v>0</v>
      </c>
      <c r="I9" s="32">
        <f t="shared" si="0"/>
        <v>424536.62</v>
      </c>
      <c r="J9" s="32">
        <f t="shared" ref="J9:J85" si="1">B9-F9</f>
        <v>1837270401.1500001</v>
      </c>
      <c r="K9" s="21">
        <f>F9/B9*100</f>
        <v>2.3101582927314655E-2</v>
      </c>
    </row>
    <row r="10" spans="1:27" ht="30" x14ac:dyDescent="0.25">
      <c r="A10" s="37" t="s">
        <v>11</v>
      </c>
      <c r="B10" s="33">
        <f>C10+D10+E10</f>
        <v>1048678725</v>
      </c>
      <c r="C10" s="33">
        <f>C11+C61</f>
        <v>425794900</v>
      </c>
      <c r="D10" s="33">
        <f t="shared" ref="D10:E10" si="2">D11+D61</f>
        <v>486839725</v>
      </c>
      <c r="E10" s="33">
        <f t="shared" si="2"/>
        <v>136044100</v>
      </c>
      <c r="F10" s="33">
        <f>G10+H10+I10</f>
        <v>0</v>
      </c>
      <c r="G10" s="33">
        <f>G11+G61</f>
        <v>0</v>
      </c>
      <c r="H10" s="33">
        <f t="shared" ref="H10:I10" si="3">H11+H61</f>
        <v>0</v>
      </c>
      <c r="I10" s="33">
        <f t="shared" si="3"/>
        <v>0</v>
      </c>
      <c r="J10" s="74">
        <f t="shared" si="1"/>
        <v>1048678725</v>
      </c>
      <c r="K10" s="20">
        <f>F10/B10*100</f>
        <v>0</v>
      </c>
    </row>
    <row r="11" spans="1:27" ht="87" customHeight="1" x14ac:dyDescent="0.25">
      <c r="A11" s="38" t="s">
        <v>41</v>
      </c>
      <c r="B11" s="33">
        <f>C11+D11+E11</f>
        <v>638958900</v>
      </c>
      <c r="C11" s="33">
        <f>C12+C19+C26+C31+C34+C37+C40+C43+C46+C49+C52+C55+C58</f>
        <v>107610000</v>
      </c>
      <c r="D11" s="33">
        <f t="shared" ref="D11:E11" si="4">D12+D19+D26+D31+D34+D37+D40+D43+D46+D49+D52+D55+D58</f>
        <v>395304800</v>
      </c>
      <c r="E11" s="33">
        <f t="shared" si="4"/>
        <v>136044100</v>
      </c>
      <c r="F11" s="74">
        <f>G11+H11+I11</f>
        <v>0</v>
      </c>
      <c r="G11" s="33">
        <f>G12+G19+G26+G31+G34+G37+G40+G43+G46+G49+G52+G55+G58</f>
        <v>0</v>
      </c>
      <c r="H11" s="33">
        <f t="shared" ref="H11:I11" si="5">H12+H19+H26+H31+H34+H37+H40+H43+H46+H49+H52+H55+H58</f>
        <v>0</v>
      </c>
      <c r="I11" s="33">
        <f t="shared" si="5"/>
        <v>0</v>
      </c>
      <c r="J11" s="74">
        <f t="shared" si="1"/>
        <v>638958900</v>
      </c>
      <c r="K11" s="20">
        <f>F11/B11*100</f>
        <v>0</v>
      </c>
    </row>
    <row r="12" spans="1:27" ht="75.599999999999994" x14ac:dyDescent="0.25">
      <c r="A12" s="39" t="s">
        <v>96</v>
      </c>
      <c r="B12" s="34">
        <f>C12+D12+E12</f>
        <v>102100000</v>
      </c>
      <c r="C12" s="34">
        <f>C14+C15+C16+C17+C18</f>
        <v>50000000</v>
      </c>
      <c r="D12" s="34">
        <f t="shared" ref="D12:E12" si="6">D14+D15+D16+D17+D18</f>
        <v>40000000</v>
      </c>
      <c r="E12" s="34">
        <f t="shared" si="6"/>
        <v>12100000</v>
      </c>
      <c r="F12" s="34">
        <f>G12+H12+I12</f>
        <v>0</v>
      </c>
      <c r="G12" s="34">
        <f>G14+G15+G16+G17+G18</f>
        <v>0</v>
      </c>
      <c r="H12" s="34">
        <f t="shared" ref="H12:I12" si="7">H14+H15+H16+H17+H18</f>
        <v>0</v>
      </c>
      <c r="I12" s="34">
        <f t="shared" si="7"/>
        <v>0</v>
      </c>
      <c r="J12" s="34">
        <f t="shared" si="1"/>
        <v>102100000</v>
      </c>
      <c r="K12" s="19">
        <f>F12/B12*100</f>
        <v>0</v>
      </c>
    </row>
    <row r="13" spans="1:27" ht="30.6" x14ac:dyDescent="0.25">
      <c r="A13" s="40" t="s">
        <v>19</v>
      </c>
      <c r="B13" s="34"/>
      <c r="C13" s="34"/>
      <c r="D13" s="34"/>
      <c r="E13" s="34"/>
      <c r="F13" s="34"/>
      <c r="G13" s="34"/>
      <c r="H13" s="34"/>
      <c r="I13" s="34"/>
      <c r="J13" s="34">
        <f t="shared" si="1"/>
        <v>0</v>
      </c>
      <c r="K13" s="19"/>
    </row>
    <row r="14" spans="1:27" ht="49.2" x14ac:dyDescent="0.25">
      <c r="A14" s="41" t="s">
        <v>98</v>
      </c>
      <c r="B14" s="34">
        <f t="shared" ref="B14:B34" si="8">C14+D14+E14</f>
        <v>1200000</v>
      </c>
      <c r="C14" s="34"/>
      <c r="D14" s="34"/>
      <c r="E14" s="34">
        <v>1200000</v>
      </c>
      <c r="F14" s="34">
        <f t="shared" ref="F14:F36" si="9">G14+H14+I14</f>
        <v>0</v>
      </c>
      <c r="G14" s="34"/>
      <c r="H14" s="34"/>
      <c r="I14" s="34"/>
      <c r="J14" s="34">
        <f t="shared" si="1"/>
        <v>1200000</v>
      </c>
      <c r="K14" s="19">
        <f t="shared" ref="K14:K19" si="10">F14/B14*100</f>
        <v>0</v>
      </c>
    </row>
    <row r="15" spans="1:27" ht="49.2" x14ac:dyDescent="0.25">
      <c r="A15" s="41" t="s">
        <v>99</v>
      </c>
      <c r="B15" s="34">
        <f t="shared" si="8"/>
        <v>900000</v>
      </c>
      <c r="C15" s="34"/>
      <c r="D15" s="34"/>
      <c r="E15" s="34">
        <v>900000</v>
      </c>
      <c r="F15" s="34">
        <f t="shared" si="9"/>
        <v>0</v>
      </c>
      <c r="G15" s="34"/>
      <c r="H15" s="34"/>
      <c r="I15" s="34"/>
      <c r="J15" s="34">
        <f t="shared" si="1"/>
        <v>900000</v>
      </c>
      <c r="K15" s="19">
        <f t="shared" si="10"/>
        <v>0</v>
      </c>
    </row>
    <row r="16" spans="1:27" ht="30.6" x14ac:dyDescent="0.25">
      <c r="A16" s="41" t="s">
        <v>76</v>
      </c>
      <c r="B16" s="34">
        <f t="shared" si="8"/>
        <v>10000000</v>
      </c>
      <c r="C16" s="34"/>
      <c r="D16" s="34"/>
      <c r="E16" s="34">
        <v>10000000</v>
      </c>
      <c r="F16" s="34">
        <f t="shared" si="9"/>
        <v>0</v>
      </c>
      <c r="G16" s="34"/>
      <c r="H16" s="34"/>
      <c r="I16" s="34"/>
      <c r="J16" s="34">
        <f t="shared" si="1"/>
        <v>10000000</v>
      </c>
      <c r="K16" s="19">
        <f t="shared" si="10"/>
        <v>0</v>
      </c>
    </row>
    <row r="17" spans="1:11" ht="30.6" x14ac:dyDescent="0.25">
      <c r="A17" s="41" t="s">
        <v>75</v>
      </c>
      <c r="B17" s="34">
        <f t="shared" si="8"/>
        <v>40000000</v>
      </c>
      <c r="C17" s="34"/>
      <c r="D17" s="34">
        <v>40000000</v>
      </c>
      <c r="E17" s="34"/>
      <c r="F17" s="34">
        <f t="shared" si="9"/>
        <v>0</v>
      </c>
      <c r="G17" s="34"/>
      <c r="H17" s="34"/>
      <c r="I17" s="34"/>
      <c r="J17" s="34">
        <f t="shared" si="1"/>
        <v>40000000</v>
      </c>
      <c r="K17" s="19">
        <f t="shared" si="10"/>
        <v>0</v>
      </c>
    </row>
    <row r="18" spans="1:11" ht="49.2" x14ac:dyDescent="0.25">
      <c r="A18" s="41" t="s">
        <v>100</v>
      </c>
      <c r="B18" s="34">
        <f t="shared" si="8"/>
        <v>50000000</v>
      </c>
      <c r="C18" s="34">
        <v>50000000</v>
      </c>
      <c r="D18" s="34"/>
      <c r="E18" s="34"/>
      <c r="F18" s="34">
        <f t="shared" si="9"/>
        <v>0</v>
      </c>
      <c r="G18" s="34"/>
      <c r="H18" s="34"/>
      <c r="I18" s="34"/>
      <c r="J18" s="34">
        <f t="shared" si="1"/>
        <v>50000000</v>
      </c>
      <c r="K18" s="19">
        <f t="shared" si="10"/>
        <v>0</v>
      </c>
    </row>
    <row r="19" spans="1:11" ht="75.599999999999994" x14ac:dyDescent="0.25">
      <c r="A19" s="44" t="s">
        <v>29</v>
      </c>
      <c r="B19" s="34">
        <f t="shared" si="8"/>
        <v>465220000</v>
      </c>
      <c r="C19" s="34">
        <f>C21+C22+C23+C24+C25</f>
        <v>57610000</v>
      </c>
      <c r="D19" s="34">
        <f>D21+D22+D23+D24+D25</f>
        <v>318088000</v>
      </c>
      <c r="E19" s="34">
        <f>E21+E22+E23+E24+E25</f>
        <v>89522000</v>
      </c>
      <c r="F19" s="34">
        <f t="shared" si="9"/>
        <v>0</v>
      </c>
      <c r="G19" s="34">
        <f>G21+G22+G23+G24+G25</f>
        <v>0</v>
      </c>
      <c r="H19" s="34">
        <f>H21+H22+H23+H24+H25</f>
        <v>0</v>
      </c>
      <c r="I19" s="34">
        <f>I21+I22+I23+I24+I25</f>
        <v>0</v>
      </c>
      <c r="J19" s="34">
        <f t="shared" si="1"/>
        <v>465220000</v>
      </c>
      <c r="K19" s="19">
        <f t="shared" si="10"/>
        <v>0</v>
      </c>
    </row>
    <row r="20" spans="1:11" ht="30.6" x14ac:dyDescent="0.25">
      <c r="A20" s="40" t="s">
        <v>13</v>
      </c>
      <c r="B20" s="34">
        <f t="shared" si="8"/>
        <v>0</v>
      </c>
      <c r="C20" s="34"/>
      <c r="D20" s="34"/>
      <c r="E20" s="34"/>
      <c r="F20" s="34">
        <f t="shared" si="9"/>
        <v>0</v>
      </c>
      <c r="G20" s="34"/>
      <c r="H20" s="34"/>
      <c r="I20" s="34"/>
      <c r="J20" s="34">
        <f t="shared" si="1"/>
        <v>0</v>
      </c>
      <c r="K20" s="19"/>
    </row>
    <row r="21" spans="1:11" ht="49.2" x14ac:dyDescent="0.25">
      <c r="A21" s="41" t="s">
        <v>77</v>
      </c>
      <c r="B21" s="34">
        <f t="shared" si="8"/>
        <v>1200000</v>
      </c>
      <c r="C21" s="34"/>
      <c r="D21" s="34"/>
      <c r="E21" s="34">
        <v>1200000</v>
      </c>
      <c r="F21" s="34">
        <f t="shared" si="9"/>
        <v>0</v>
      </c>
      <c r="G21" s="34"/>
      <c r="H21" s="34"/>
      <c r="I21" s="34"/>
      <c r="J21" s="34">
        <f t="shared" si="1"/>
        <v>1200000</v>
      </c>
      <c r="K21" s="19">
        <f t="shared" ref="K21:K26" si="11">F21/B21*100</f>
        <v>0</v>
      </c>
    </row>
    <row r="22" spans="1:11" ht="49.2" x14ac:dyDescent="0.25">
      <c r="A22" s="41" t="s">
        <v>78</v>
      </c>
      <c r="B22" s="34">
        <f t="shared" si="8"/>
        <v>8800000</v>
      </c>
      <c r="C22" s="34"/>
      <c r="D22" s="34"/>
      <c r="E22" s="34">
        <v>8800000</v>
      </c>
      <c r="F22" s="34">
        <f t="shared" si="9"/>
        <v>0</v>
      </c>
      <c r="G22" s="34"/>
      <c r="H22" s="34"/>
      <c r="I22" s="34"/>
      <c r="J22" s="34">
        <f t="shared" si="1"/>
        <v>8800000</v>
      </c>
      <c r="K22" s="19">
        <f t="shared" si="11"/>
        <v>0</v>
      </c>
    </row>
    <row r="23" spans="1:11" ht="30.6" x14ac:dyDescent="0.25">
      <c r="A23" s="41" t="s">
        <v>76</v>
      </c>
      <c r="B23" s="34">
        <f t="shared" si="8"/>
        <v>79522000</v>
      </c>
      <c r="C23" s="34"/>
      <c r="D23" s="34"/>
      <c r="E23" s="34">
        <v>79522000</v>
      </c>
      <c r="F23" s="34">
        <f t="shared" si="9"/>
        <v>0</v>
      </c>
      <c r="G23" s="34"/>
      <c r="H23" s="34"/>
      <c r="I23" s="34"/>
      <c r="J23" s="34">
        <f t="shared" si="1"/>
        <v>79522000</v>
      </c>
      <c r="K23" s="19">
        <f t="shared" si="11"/>
        <v>0</v>
      </c>
    </row>
    <row r="24" spans="1:11" ht="30.6" x14ac:dyDescent="0.25">
      <c r="A24" s="41" t="s">
        <v>75</v>
      </c>
      <c r="B24" s="34">
        <f t="shared" si="8"/>
        <v>318088000</v>
      </c>
      <c r="C24" s="34"/>
      <c r="D24" s="34">
        <v>318088000</v>
      </c>
      <c r="E24" s="34"/>
      <c r="F24" s="34">
        <f t="shared" si="9"/>
        <v>0</v>
      </c>
      <c r="G24" s="34"/>
      <c r="H24" s="34"/>
      <c r="I24" s="34"/>
      <c r="J24" s="34">
        <f t="shared" si="1"/>
        <v>318088000</v>
      </c>
      <c r="K24" s="19">
        <f t="shared" si="11"/>
        <v>0</v>
      </c>
    </row>
    <row r="25" spans="1:11" ht="49.2" x14ac:dyDescent="0.25">
      <c r="A25" s="41" t="s">
        <v>92</v>
      </c>
      <c r="B25" s="34">
        <f t="shared" si="8"/>
        <v>57610000</v>
      </c>
      <c r="C25" s="34">
        <v>57610000</v>
      </c>
      <c r="D25" s="34"/>
      <c r="E25" s="34"/>
      <c r="F25" s="34">
        <f t="shared" si="9"/>
        <v>0</v>
      </c>
      <c r="G25" s="34"/>
      <c r="H25" s="34"/>
      <c r="I25" s="34"/>
      <c r="J25" s="34">
        <f t="shared" si="1"/>
        <v>57610000</v>
      </c>
      <c r="K25" s="19">
        <f t="shared" si="11"/>
        <v>0</v>
      </c>
    </row>
    <row r="26" spans="1:11" ht="56.4" customHeight="1" x14ac:dyDescent="0.25">
      <c r="A26" s="43" t="s">
        <v>38</v>
      </c>
      <c r="B26" s="34">
        <f t="shared" si="8"/>
        <v>44357500</v>
      </c>
      <c r="C26" s="34">
        <f>C28+C29+C30</f>
        <v>0</v>
      </c>
      <c r="D26" s="34">
        <f>D28+D29+D30</f>
        <v>37216800</v>
      </c>
      <c r="E26" s="34">
        <f>E28+E29+E30</f>
        <v>7140700</v>
      </c>
      <c r="F26" s="34">
        <f t="shared" si="9"/>
        <v>0</v>
      </c>
      <c r="G26" s="34">
        <f>G28+G29+G30</f>
        <v>0</v>
      </c>
      <c r="H26" s="34">
        <f>H28+H29+H30</f>
        <v>0</v>
      </c>
      <c r="I26" s="34">
        <f>I28+I29+I30</f>
        <v>0</v>
      </c>
      <c r="J26" s="34">
        <f t="shared" si="1"/>
        <v>44357500</v>
      </c>
      <c r="K26" s="19">
        <f t="shared" si="11"/>
        <v>0</v>
      </c>
    </row>
    <row r="27" spans="1:11" ht="30.6" x14ac:dyDescent="0.25">
      <c r="A27" s="40" t="s">
        <v>19</v>
      </c>
      <c r="B27" s="34">
        <f t="shared" si="8"/>
        <v>0</v>
      </c>
      <c r="C27" s="34"/>
      <c r="D27" s="34"/>
      <c r="E27" s="34"/>
      <c r="F27" s="34">
        <f t="shared" si="9"/>
        <v>0</v>
      </c>
      <c r="G27" s="34"/>
      <c r="H27" s="34"/>
      <c r="I27" s="34"/>
      <c r="J27" s="34">
        <f t="shared" si="1"/>
        <v>0</v>
      </c>
      <c r="K27" s="19"/>
    </row>
    <row r="28" spans="1:11" ht="49.2" x14ac:dyDescent="0.25">
      <c r="A28" s="41" t="s">
        <v>90</v>
      </c>
      <c r="B28" s="34">
        <f t="shared" si="8"/>
        <v>573000</v>
      </c>
      <c r="C28" s="34"/>
      <c r="D28" s="34"/>
      <c r="E28" s="34">
        <v>573000</v>
      </c>
      <c r="F28" s="34">
        <f t="shared" si="9"/>
        <v>0</v>
      </c>
      <c r="G28" s="34"/>
      <c r="H28" s="34"/>
      <c r="I28" s="34"/>
      <c r="J28" s="34">
        <f t="shared" si="1"/>
        <v>573000</v>
      </c>
      <c r="K28" s="19">
        <f>F28/B28*100</f>
        <v>0</v>
      </c>
    </row>
    <row r="29" spans="1:11" ht="60.6" customHeight="1" x14ac:dyDescent="0.25">
      <c r="A29" s="41" t="s">
        <v>91</v>
      </c>
      <c r="B29" s="34">
        <f t="shared" si="8"/>
        <v>6567700</v>
      </c>
      <c r="C29" s="34"/>
      <c r="D29" s="34"/>
      <c r="E29" s="34">
        <v>6567700</v>
      </c>
      <c r="F29" s="34">
        <f t="shared" si="9"/>
        <v>0</v>
      </c>
      <c r="G29" s="34"/>
      <c r="H29" s="34"/>
      <c r="I29" s="34"/>
      <c r="J29" s="34">
        <f t="shared" si="1"/>
        <v>6567700</v>
      </c>
      <c r="K29" s="19">
        <f>F29/B29*100</f>
        <v>0</v>
      </c>
    </row>
    <row r="30" spans="1:11" ht="49.2" x14ac:dyDescent="0.25">
      <c r="A30" s="41" t="s">
        <v>52</v>
      </c>
      <c r="B30" s="34">
        <f t="shared" si="8"/>
        <v>37216800</v>
      </c>
      <c r="C30" s="34"/>
      <c r="D30" s="34">
        <v>37216800</v>
      </c>
      <c r="E30" s="34"/>
      <c r="F30" s="34">
        <f t="shared" si="9"/>
        <v>0</v>
      </c>
      <c r="G30" s="34"/>
      <c r="H30" s="34"/>
      <c r="I30" s="34"/>
      <c r="J30" s="34">
        <f t="shared" si="1"/>
        <v>37216800</v>
      </c>
      <c r="K30" s="19">
        <f>F30/B30*100</f>
        <v>0</v>
      </c>
    </row>
    <row r="31" spans="1:11" ht="30.6" x14ac:dyDescent="0.25">
      <c r="A31" s="39" t="s">
        <v>39</v>
      </c>
      <c r="B31" s="34">
        <f>C31+D31+E31</f>
        <v>4200000</v>
      </c>
      <c r="C31" s="34">
        <f>C33</f>
        <v>0</v>
      </c>
      <c r="D31" s="34">
        <f>D33</f>
        <v>0</v>
      </c>
      <c r="E31" s="34">
        <f>E33</f>
        <v>4200000</v>
      </c>
      <c r="F31" s="34">
        <f t="shared" si="9"/>
        <v>0</v>
      </c>
      <c r="G31" s="34">
        <f>G33</f>
        <v>0</v>
      </c>
      <c r="H31" s="34">
        <f>H33</f>
        <v>0</v>
      </c>
      <c r="I31" s="34">
        <f>I33</f>
        <v>0</v>
      </c>
      <c r="J31" s="34">
        <f t="shared" si="1"/>
        <v>4200000</v>
      </c>
      <c r="K31" s="19">
        <f>F31/B31*100</f>
        <v>0</v>
      </c>
    </row>
    <row r="32" spans="1:11" ht="33" customHeight="1" x14ac:dyDescent="0.25">
      <c r="A32" s="40" t="s">
        <v>19</v>
      </c>
      <c r="B32" s="34"/>
      <c r="C32" s="34"/>
      <c r="D32" s="34"/>
      <c r="E32" s="34"/>
      <c r="F32" s="34">
        <f t="shared" si="9"/>
        <v>0</v>
      </c>
      <c r="G32" s="34"/>
      <c r="H32" s="34"/>
      <c r="I32" s="34"/>
      <c r="J32" s="34">
        <f t="shared" si="1"/>
        <v>0</v>
      </c>
      <c r="K32" s="19"/>
    </row>
    <row r="33" spans="1:11" ht="51" customHeight="1" x14ac:dyDescent="0.25">
      <c r="A33" s="41" t="s">
        <v>53</v>
      </c>
      <c r="B33" s="34">
        <f t="shared" ref="B33" si="12">C33+D33+E33</f>
        <v>4200000</v>
      </c>
      <c r="C33" s="34"/>
      <c r="D33" s="34"/>
      <c r="E33" s="34">
        <v>4200000</v>
      </c>
      <c r="F33" s="34">
        <f t="shared" si="9"/>
        <v>0</v>
      </c>
      <c r="G33" s="34"/>
      <c r="H33" s="34"/>
      <c r="I33" s="34"/>
      <c r="J33" s="34">
        <f t="shared" si="1"/>
        <v>4200000</v>
      </c>
      <c r="K33" s="19">
        <f>F33/B33*100</f>
        <v>0</v>
      </c>
    </row>
    <row r="34" spans="1:11" ht="50.4" x14ac:dyDescent="0.25">
      <c r="A34" s="39" t="s">
        <v>101</v>
      </c>
      <c r="B34" s="34">
        <f t="shared" si="8"/>
        <v>1900000</v>
      </c>
      <c r="C34" s="34">
        <f>C36</f>
        <v>0</v>
      </c>
      <c r="D34" s="34">
        <f>D36</f>
        <v>0</v>
      </c>
      <c r="E34" s="34">
        <f>E36</f>
        <v>1900000</v>
      </c>
      <c r="F34" s="34">
        <f t="shared" si="9"/>
        <v>0</v>
      </c>
      <c r="G34" s="34">
        <f>G36</f>
        <v>0</v>
      </c>
      <c r="H34" s="34">
        <f>H36</f>
        <v>0</v>
      </c>
      <c r="I34" s="34">
        <f>I36</f>
        <v>0</v>
      </c>
      <c r="J34" s="34">
        <f t="shared" si="1"/>
        <v>1900000</v>
      </c>
      <c r="K34" s="19">
        <f>F34/B34*100</f>
        <v>0</v>
      </c>
    </row>
    <row r="35" spans="1:11" ht="30.6" x14ac:dyDescent="0.25">
      <c r="A35" s="40" t="s">
        <v>19</v>
      </c>
      <c r="B35" s="34"/>
      <c r="C35" s="34"/>
      <c r="D35" s="34"/>
      <c r="E35" s="34"/>
      <c r="F35" s="34">
        <f t="shared" si="9"/>
        <v>0</v>
      </c>
      <c r="G35" s="34"/>
      <c r="H35" s="34"/>
      <c r="I35" s="34"/>
      <c r="J35" s="34">
        <f t="shared" si="1"/>
        <v>0</v>
      </c>
      <c r="K35" s="19"/>
    </row>
    <row r="36" spans="1:11" ht="62.4" customHeight="1" x14ac:dyDescent="0.25">
      <c r="A36" s="41" t="s">
        <v>51</v>
      </c>
      <c r="B36" s="34">
        <f>C36+D36+E36</f>
        <v>1900000</v>
      </c>
      <c r="C36" s="34"/>
      <c r="D36" s="34"/>
      <c r="E36" s="34">
        <v>1900000</v>
      </c>
      <c r="F36" s="34">
        <f t="shared" si="9"/>
        <v>0</v>
      </c>
      <c r="G36" s="34"/>
      <c r="H36" s="34"/>
      <c r="I36" s="34"/>
      <c r="J36" s="34">
        <f t="shared" si="1"/>
        <v>1900000</v>
      </c>
      <c r="K36" s="19">
        <f>F36/B36*100</f>
        <v>0</v>
      </c>
    </row>
    <row r="37" spans="1:11" ht="75.599999999999994" x14ac:dyDescent="0.25">
      <c r="A37" s="43" t="s">
        <v>95</v>
      </c>
      <c r="B37" s="34">
        <f t="shared" ref="B37:B93" si="13">C37+D37+E37</f>
        <v>4376400</v>
      </c>
      <c r="C37" s="34">
        <f>C39</f>
        <v>0</v>
      </c>
      <c r="D37" s="34">
        <f>D39</f>
        <v>0</v>
      </c>
      <c r="E37" s="34">
        <f>E39</f>
        <v>4376400</v>
      </c>
      <c r="F37" s="34">
        <f>G37+H37+I37</f>
        <v>0</v>
      </c>
      <c r="G37" s="34">
        <f>G39</f>
        <v>0</v>
      </c>
      <c r="H37" s="34">
        <f>H39</f>
        <v>0</v>
      </c>
      <c r="I37" s="34"/>
      <c r="J37" s="34">
        <f t="shared" si="1"/>
        <v>4376400</v>
      </c>
      <c r="K37" s="19">
        <f>F37/B37*100</f>
        <v>0</v>
      </c>
    </row>
    <row r="38" spans="1:11" ht="30.6" x14ac:dyDescent="0.25">
      <c r="A38" s="40" t="s">
        <v>19</v>
      </c>
      <c r="B38" s="34">
        <f t="shared" si="13"/>
        <v>0</v>
      </c>
      <c r="C38" s="34"/>
      <c r="D38" s="34"/>
      <c r="E38" s="35"/>
      <c r="F38" s="34">
        <f>G38+H38+I38</f>
        <v>0</v>
      </c>
      <c r="G38" s="34"/>
      <c r="H38" s="34"/>
      <c r="I38" s="34"/>
      <c r="J38" s="34">
        <f t="shared" si="1"/>
        <v>0</v>
      </c>
      <c r="K38" s="19"/>
    </row>
    <row r="39" spans="1:11" ht="58.2" customHeight="1" x14ac:dyDescent="0.25">
      <c r="A39" s="41" t="s">
        <v>54</v>
      </c>
      <c r="B39" s="34">
        <f t="shared" si="13"/>
        <v>4376400</v>
      </c>
      <c r="C39" s="34"/>
      <c r="D39" s="34"/>
      <c r="E39" s="34">
        <v>4376400</v>
      </c>
      <c r="F39" s="34">
        <f>G39+H39+I39</f>
        <v>0</v>
      </c>
      <c r="G39" s="34"/>
      <c r="H39" s="34"/>
      <c r="I39" s="34"/>
      <c r="J39" s="34">
        <f t="shared" si="1"/>
        <v>4376400</v>
      </c>
      <c r="K39" s="19">
        <f>F39/B39*100</f>
        <v>0</v>
      </c>
    </row>
    <row r="40" spans="1:11" ht="75.599999999999994" x14ac:dyDescent="0.25">
      <c r="A40" s="43" t="s">
        <v>40</v>
      </c>
      <c r="B40" s="34">
        <f t="shared" si="13"/>
        <v>3237800</v>
      </c>
      <c r="C40" s="34">
        <f>C42</f>
        <v>0</v>
      </c>
      <c r="D40" s="34">
        <f>D42</f>
        <v>0</v>
      </c>
      <c r="E40" s="34">
        <f>E42</f>
        <v>3237800</v>
      </c>
      <c r="F40" s="34">
        <f t="shared" ref="F40:F45" si="14">G40+H40+I40</f>
        <v>0</v>
      </c>
      <c r="G40" s="34">
        <f>G42</f>
        <v>0</v>
      </c>
      <c r="H40" s="34">
        <f>H42</f>
        <v>0</v>
      </c>
      <c r="I40" s="34">
        <f>I42</f>
        <v>0</v>
      </c>
      <c r="J40" s="34">
        <f t="shared" si="1"/>
        <v>3237800</v>
      </c>
      <c r="K40" s="19">
        <f>F40/B40*100</f>
        <v>0</v>
      </c>
    </row>
    <row r="41" spans="1:11" ht="30.6" x14ac:dyDescent="0.25">
      <c r="A41" s="40" t="s">
        <v>19</v>
      </c>
      <c r="B41" s="34">
        <f t="shared" si="13"/>
        <v>0</v>
      </c>
      <c r="C41" s="34"/>
      <c r="D41" s="34"/>
      <c r="E41" s="34"/>
      <c r="F41" s="34">
        <f t="shared" si="14"/>
        <v>0</v>
      </c>
      <c r="G41" s="34"/>
      <c r="H41" s="34"/>
      <c r="I41" s="34"/>
      <c r="J41" s="34">
        <f t="shared" si="1"/>
        <v>0</v>
      </c>
      <c r="K41" s="19"/>
    </row>
    <row r="42" spans="1:11" ht="57.6" customHeight="1" x14ac:dyDescent="0.25">
      <c r="A42" s="41" t="s">
        <v>55</v>
      </c>
      <c r="B42" s="34">
        <f t="shared" si="13"/>
        <v>3237800</v>
      </c>
      <c r="C42" s="34"/>
      <c r="D42" s="34"/>
      <c r="E42" s="34">
        <v>3237800</v>
      </c>
      <c r="F42" s="34">
        <f t="shared" si="14"/>
        <v>0</v>
      </c>
      <c r="G42" s="34"/>
      <c r="H42" s="34"/>
      <c r="I42" s="34"/>
      <c r="J42" s="34">
        <f t="shared" si="1"/>
        <v>3237800</v>
      </c>
      <c r="K42" s="19">
        <f>F42/B42*100</f>
        <v>0</v>
      </c>
    </row>
    <row r="43" spans="1:11" ht="100.8" x14ac:dyDescent="0.25">
      <c r="A43" s="44" t="s">
        <v>37</v>
      </c>
      <c r="B43" s="34">
        <f t="shared" si="13"/>
        <v>1967200</v>
      </c>
      <c r="C43" s="34">
        <f>C45</f>
        <v>0</v>
      </c>
      <c r="D43" s="34">
        <f>D45</f>
        <v>0</v>
      </c>
      <c r="E43" s="34">
        <f>E45</f>
        <v>1967200</v>
      </c>
      <c r="F43" s="34">
        <f t="shared" si="14"/>
        <v>0</v>
      </c>
      <c r="G43" s="34">
        <f>G45</f>
        <v>0</v>
      </c>
      <c r="H43" s="34">
        <f>H45</f>
        <v>0</v>
      </c>
      <c r="I43" s="34">
        <f>I45</f>
        <v>0</v>
      </c>
      <c r="J43" s="34">
        <f t="shared" si="1"/>
        <v>1967200</v>
      </c>
      <c r="K43" s="19">
        <f>F43/B43*100</f>
        <v>0</v>
      </c>
    </row>
    <row r="44" spans="1:11" ht="30.45" customHeight="1" x14ac:dyDescent="0.25">
      <c r="A44" s="40" t="s">
        <v>13</v>
      </c>
      <c r="B44" s="34">
        <f t="shared" si="13"/>
        <v>0</v>
      </c>
      <c r="C44" s="34"/>
      <c r="D44" s="34"/>
      <c r="E44" s="34"/>
      <c r="F44" s="34">
        <f t="shared" si="14"/>
        <v>0</v>
      </c>
      <c r="G44" s="34"/>
      <c r="H44" s="34"/>
      <c r="I44" s="34"/>
      <c r="J44" s="34">
        <f t="shared" si="1"/>
        <v>0</v>
      </c>
      <c r="K44" s="19"/>
    </row>
    <row r="45" spans="1:11" ht="49.2" x14ac:dyDescent="0.25">
      <c r="A45" s="41" t="s">
        <v>50</v>
      </c>
      <c r="B45" s="34">
        <f t="shared" si="13"/>
        <v>1967200</v>
      </c>
      <c r="C45" s="34"/>
      <c r="D45" s="34"/>
      <c r="E45" s="34">
        <v>1967200</v>
      </c>
      <c r="F45" s="34">
        <f t="shared" si="14"/>
        <v>0</v>
      </c>
      <c r="G45" s="34"/>
      <c r="H45" s="34"/>
      <c r="I45" s="34"/>
      <c r="J45" s="34">
        <f t="shared" si="1"/>
        <v>1967200</v>
      </c>
      <c r="K45" s="19">
        <f>F45/B45*100</f>
        <v>0</v>
      </c>
    </row>
    <row r="46" spans="1:11" ht="30.6" x14ac:dyDescent="0.25">
      <c r="A46" s="43" t="s">
        <v>81</v>
      </c>
      <c r="B46" s="34">
        <f t="shared" si="13"/>
        <v>3200000</v>
      </c>
      <c r="C46" s="34">
        <f>C48</f>
        <v>0</v>
      </c>
      <c r="D46" s="34">
        <f>D48</f>
        <v>0</v>
      </c>
      <c r="E46" s="34">
        <f>E48</f>
        <v>3200000</v>
      </c>
      <c r="F46" s="34">
        <f>G46+H46+I46</f>
        <v>0</v>
      </c>
      <c r="G46" s="34">
        <f>G48</f>
        <v>0</v>
      </c>
      <c r="H46" s="34">
        <f>H48</f>
        <v>0</v>
      </c>
      <c r="I46" s="34">
        <f>I48</f>
        <v>0</v>
      </c>
      <c r="J46" s="34">
        <f t="shared" si="1"/>
        <v>3200000</v>
      </c>
      <c r="K46" s="19">
        <f>F46/B46*100</f>
        <v>0</v>
      </c>
    </row>
    <row r="47" spans="1:11" ht="30.6" x14ac:dyDescent="0.25">
      <c r="A47" s="40" t="s">
        <v>19</v>
      </c>
      <c r="B47" s="34">
        <f t="shared" si="13"/>
        <v>0</v>
      </c>
      <c r="C47" s="34"/>
      <c r="D47" s="34"/>
      <c r="E47" s="34"/>
      <c r="F47" s="34"/>
      <c r="G47" s="34"/>
      <c r="H47" s="34"/>
      <c r="I47" s="34"/>
      <c r="J47" s="34">
        <f t="shared" si="1"/>
        <v>0</v>
      </c>
      <c r="K47" s="19"/>
    </row>
    <row r="48" spans="1:11" ht="49.2" x14ac:dyDescent="0.25">
      <c r="A48" s="41" t="s">
        <v>102</v>
      </c>
      <c r="B48" s="34">
        <f t="shared" si="13"/>
        <v>3200000</v>
      </c>
      <c r="C48" s="34"/>
      <c r="D48" s="34"/>
      <c r="E48" s="34">
        <v>3200000</v>
      </c>
      <c r="F48" s="34">
        <f t="shared" ref="F48:F65" si="15">G48+H48+I48</f>
        <v>0</v>
      </c>
      <c r="G48" s="34"/>
      <c r="H48" s="34"/>
      <c r="I48" s="34"/>
      <c r="J48" s="34">
        <f t="shared" si="1"/>
        <v>3200000</v>
      </c>
      <c r="K48" s="19">
        <f>F48/B48*100</f>
        <v>0</v>
      </c>
    </row>
    <row r="49" spans="1:11" ht="30.6" x14ac:dyDescent="0.25">
      <c r="A49" s="43" t="s">
        <v>80</v>
      </c>
      <c r="B49" s="34">
        <f t="shared" si="13"/>
        <v>3200000</v>
      </c>
      <c r="C49" s="34">
        <f>C51</f>
        <v>0</v>
      </c>
      <c r="D49" s="34">
        <f>D51</f>
        <v>0</v>
      </c>
      <c r="E49" s="34">
        <f>E51</f>
        <v>3200000</v>
      </c>
      <c r="F49" s="34">
        <f t="shared" si="15"/>
        <v>0</v>
      </c>
      <c r="G49" s="34">
        <f>G51</f>
        <v>0</v>
      </c>
      <c r="H49" s="34">
        <f>H51</f>
        <v>0</v>
      </c>
      <c r="I49" s="34">
        <f>I51</f>
        <v>0</v>
      </c>
      <c r="J49" s="34">
        <f t="shared" si="1"/>
        <v>3200000</v>
      </c>
      <c r="K49" s="19">
        <f>F49/B49*100</f>
        <v>0</v>
      </c>
    </row>
    <row r="50" spans="1:11" ht="30.6" x14ac:dyDescent="0.25">
      <c r="A50" s="40" t="s">
        <v>19</v>
      </c>
      <c r="B50" s="34">
        <f t="shared" si="13"/>
        <v>0</v>
      </c>
      <c r="C50" s="34"/>
      <c r="D50" s="34"/>
      <c r="E50" s="34"/>
      <c r="F50" s="34">
        <f t="shared" si="15"/>
        <v>0</v>
      </c>
      <c r="G50" s="34"/>
      <c r="H50" s="34"/>
      <c r="I50" s="34"/>
      <c r="J50" s="34">
        <f t="shared" si="1"/>
        <v>0</v>
      </c>
      <c r="K50" s="19"/>
    </row>
    <row r="51" spans="1:11" ht="60" customHeight="1" x14ac:dyDescent="0.25">
      <c r="A51" s="41" t="s">
        <v>103</v>
      </c>
      <c r="B51" s="34">
        <f t="shared" si="13"/>
        <v>3200000</v>
      </c>
      <c r="C51" s="34"/>
      <c r="D51" s="34"/>
      <c r="E51" s="34">
        <v>3200000</v>
      </c>
      <c r="F51" s="34">
        <f t="shared" si="15"/>
        <v>0</v>
      </c>
      <c r="G51" s="34"/>
      <c r="H51" s="34"/>
      <c r="I51" s="34"/>
      <c r="J51" s="34">
        <f t="shared" si="1"/>
        <v>3200000</v>
      </c>
      <c r="K51" s="19">
        <f>F51/B51*100</f>
        <v>0</v>
      </c>
    </row>
    <row r="52" spans="1:11" ht="118.8" customHeight="1" x14ac:dyDescent="0.25">
      <c r="A52" s="44" t="s">
        <v>104</v>
      </c>
      <c r="B52" s="34">
        <f t="shared" si="13"/>
        <v>100000</v>
      </c>
      <c r="C52" s="34">
        <f>C54</f>
        <v>0</v>
      </c>
      <c r="D52" s="34">
        <f>D54</f>
        <v>0</v>
      </c>
      <c r="E52" s="34">
        <f>E54</f>
        <v>100000</v>
      </c>
      <c r="F52" s="34">
        <f t="shared" si="15"/>
        <v>0</v>
      </c>
      <c r="G52" s="34">
        <f>G54</f>
        <v>0</v>
      </c>
      <c r="H52" s="34">
        <f>H54</f>
        <v>0</v>
      </c>
      <c r="I52" s="34">
        <f>I54</f>
        <v>0</v>
      </c>
      <c r="J52" s="34">
        <f t="shared" si="1"/>
        <v>100000</v>
      </c>
      <c r="K52" s="19">
        <f>F52/B52*100</f>
        <v>0</v>
      </c>
    </row>
    <row r="53" spans="1:11" ht="29.4" customHeight="1" x14ac:dyDescent="0.25">
      <c r="A53" s="40" t="s">
        <v>13</v>
      </c>
      <c r="B53" s="34">
        <f t="shared" si="13"/>
        <v>0</v>
      </c>
      <c r="C53" s="34"/>
      <c r="D53" s="34"/>
      <c r="E53" s="34"/>
      <c r="F53" s="34">
        <f t="shared" si="15"/>
        <v>0</v>
      </c>
      <c r="G53" s="34"/>
      <c r="H53" s="34"/>
      <c r="I53" s="34"/>
      <c r="J53" s="34">
        <f t="shared" si="1"/>
        <v>0</v>
      </c>
      <c r="K53" s="19"/>
    </row>
    <row r="54" spans="1:11" ht="49.2" x14ac:dyDescent="0.25">
      <c r="A54" s="41" t="s">
        <v>105</v>
      </c>
      <c r="B54" s="34">
        <f t="shared" si="13"/>
        <v>100000</v>
      </c>
      <c r="C54" s="34"/>
      <c r="D54" s="34"/>
      <c r="E54" s="34">
        <v>100000</v>
      </c>
      <c r="F54" s="34">
        <f t="shared" si="15"/>
        <v>0</v>
      </c>
      <c r="G54" s="34"/>
      <c r="H54" s="34"/>
      <c r="I54" s="34"/>
      <c r="J54" s="34">
        <f t="shared" si="1"/>
        <v>100000</v>
      </c>
      <c r="K54" s="19">
        <f>F54/B54*100</f>
        <v>0</v>
      </c>
    </row>
    <row r="55" spans="1:11" ht="75.599999999999994" x14ac:dyDescent="0.25">
      <c r="A55" s="43" t="s">
        <v>106</v>
      </c>
      <c r="B55" s="34">
        <f t="shared" si="13"/>
        <v>100000</v>
      </c>
      <c r="C55" s="34">
        <f>C57</f>
        <v>0</v>
      </c>
      <c r="D55" s="34">
        <f t="shared" ref="D55:E55" si="16">D57</f>
        <v>0</v>
      </c>
      <c r="E55" s="34">
        <f t="shared" si="16"/>
        <v>100000</v>
      </c>
      <c r="F55" s="34">
        <f t="shared" si="15"/>
        <v>0</v>
      </c>
      <c r="G55" s="34">
        <f>G57</f>
        <v>0</v>
      </c>
      <c r="H55" s="34">
        <f>H57</f>
        <v>0</v>
      </c>
      <c r="I55" s="34">
        <f>I57</f>
        <v>0</v>
      </c>
      <c r="J55" s="34">
        <f t="shared" si="1"/>
        <v>100000</v>
      </c>
      <c r="K55" s="19">
        <f>F55/B55*100</f>
        <v>0</v>
      </c>
    </row>
    <row r="56" spans="1:11" ht="30.6" x14ac:dyDescent="0.25">
      <c r="A56" s="40" t="s">
        <v>19</v>
      </c>
      <c r="B56" s="34">
        <f t="shared" si="13"/>
        <v>0</v>
      </c>
      <c r="C56" s="34"/>
      <c r="D56" s="34"/>
      <c r="E56" s="34"/>
      <c r="F56" s="34">
        <f t="shared" si="15"/>
        <v>0</v>
      </c>
      <c r="G56" s="34"/>
      <c r="H56" s="34"/>
      <c r="I56" s="34"/>
      <c r="J56" s="34">
        <f t="shared" si="1"/>
        <v>0</v>
      </c>
      <c r="K56" s="19"/>
    </row>
    <row r="57" spans="1:11" ht="49.2" x14ac:dyDescent="0.25">
      <c r="A57" s="45" t="s">
        <v>107</v>
      </c>
      <c r="B57" s="34">
        <f t="shared" si="13"/>
        <v>100000</v>
      </c>
      <c r="C57" s="34"/>
      <c r="D57" s="34"/>
      <c r="E57" s="34">
        <v>100000</v>
      </c>
      <c r="F57" s="34">
        <f t="shared" si="15"/>
        <v>0</v>
      </c>
      <c r="G57" s="34"/>
      <c r="H57" s="34"/>
      <c r="I57" s="34"/>
      <c r="J57" s="34">
        <f t="shared" si="1"/>
        <v>100000</v>
      </c>
      <c r="K57" s="19">
        <f>F57/B57*100</f>
        <v>0</v>
      </c>
    </row>
    <row r="58" spans="1:11" ht="75.599999999999994" x14ac:dyDescent="0.25">
      <c r="A58" s="44" t="s">
        <v>108</v>
      </c>
      <c r="B58" s="34">
        <f t="shared" si="13"/>
        <v>5000000</v>
      </c>
      <c r="C58" s="34">
        <f>C60</f>
        <v>0</v>
      </c>
      <c r="D58" s="34">
        <f>D60</f>
        <v>0</v>
      </c>
      <c r="E58" s="34">
        <f>E60</f>
        <v>5000000</v>
      </c>
      <c r="F58" s="34">
        <f t="shared" si="15"/>
        <v>0</v>
      </c>
      <c r="G58" s="34">
        <f>G60</f>
        <v>0</v>
      </c>
      <c r="H58" s="34">
        <f>H60</f>
        <v>0</v>
      </c>
      <c r="I58" s="34">
        <f>I60</f>
        <v>0</v>
      </c>
      <c r="J58" s="34">
        <f t="shared" si="1"/>
        <v>5000000</v>
      </c>
      <c r="K58" s="19">
        <f>F58/B58*100</f>
        <v>0</v>
      </c>
    </row>
    <row r="59" spans="1:11" ht="30.6" x14ac:dyDescent="0.25">
      <c r="A59" s="40" t="s">
        <v>13</v>
      </c>
      <c r="B59" s="34">
        <f t="shared" si="13"/>
        <v>0</v>
      </c>
      <c r="C59" s="34"/>
      <c r="D59" s="34"/>
      <c r="E59" s="34"/>
      <c r="F59" s="34">
        <f t="shared" si="15"/>
        <v>0</v>
      </c>
      <c r="G59" s="34"/>
      <c r="H59" s="34"/>
      <c r="I59" s="34"/>
      <c r="J59" s="34">
        <f t="shared" si="1"/>
        <v>0</v>
      </c>
      <c r="K59" s="19"/>
    </row>
    <row r="60" spans="1:11" ht="49.2" x14ac:dyDescent="0.25">
      <c r="A60" s="41" t="s">
        <v>109</v>
      </c>
      <c r="B60" s="34">
        <f t="shared" si="13"/>
        <v>5000000</v>
      </c>
      <c r="C60" s="34"/>
      <c r="D60" s="34"/>
      <c r="E60" s="34">
        <v>5000000</v>
      </c>
      <c r="F60" s="34">
        <f t="shared" si="15"/>
        <v>0</v>
      </c>
      <c r="G60" s="34"/>
      <c r="H60" s="34"/>
      <c r="I60" s="34"/>
      <c r="J60" s="34">
        <f t="shared" si="1"/>
        <v>5000000</v>
      </c>
      <c r="K60" s="19">
        <f>F60/B60*100</f>
        <v>0</v>
      </c>
    </row>
    <row r="61" spans="1:11" ht="73.8" x14ac:dyDescent="0.25">
      <c r="A61" s="16" t="s">
        <v>42</v>
      </c>
      <c r="B61" s="74">
        <f t="shared" si="13"/>
        <v>409719825</v>
      </c>
      <c r="C61" s="74">
        <f>C62+C66+C70</f>
        <v>318184900</v>
      </c>
      <c r="D61" s="74">
        <f t="shared" ref="D61:I61" si="17">D62+D66+D70</f>
        <v>91534925</v>
      </c>
      <c r="E61" s="74">
        <f t="shared" si="17"/>
        <v>0</v>
      </c>
      <c r="F61" s="74">
        <f t="shared" si="15"/>
        <v>0</v>
      </c>
      <c r="G61" s="74">
        <f t="shared" si="17"/>
        <v>0</v>
      </c>
      <c r="H61" s="74">
        <f t="shared" si="17"/>
        <v>0</v>
      </c>
      <c r="I61" s="74">
        <f t="shared" si="17"/>
        <v>0</v>
      </c>
      <c r="J61" s="34">
        <f t="shared" si="1"/>
        <v>409719825</v>
      </c>
      <c r="K61" s="19">
        <f>F61/B61*100</f>
        <v>0</v>
      </c>
    </row>
    <row r="62" spans="1:11" ht="75.599999999999994" x14ac:dyDescent="0.25">
      <c r="A62" s="43" t="s">
        <v>190</v>
      </c>
      <c r="B62" s="34">
        <f t="shared" si="13"/>
        <v>287657200</v>
      </c>
      <c r="C62" s="34">
        <f>C64+C65</f>
        <v>202017900</v>
      </c>
      <c r="D62" s="34">
        <f t="shared" ref="D62:E62" si="18">D64+D65</f>
        <v>85639300</v>
      </c>
      <c r="E62" s="34">
        <f t="shared" si="18"/>
        <v>0</v>
      </c>
      <c r="F62" s="34">
        <f t="shared" si="15"/>
        <v>0</v>
      </c>
      <c r="G62" s="34">
        <f>G64+G65</f>
        <v>0</v>
      </c>
      <c r="H62" s="34">
        <f t="shared" ref="H62:I62" si="19">H64+H65</f>
        <v>0</v>
      </c>
      <c r="I62" s="34">
        <f t="shared" si="19"/>
        <v>0</v>
      </c>
      <c r="J62" s="34">
        <f t="shared" si="1"/>
        <v>287657200</v>
      </c>
      <c r="K62" s="19"/>
    </row>
    <row r="63" spans="1:11" ht="30.6" x14ac:dyDescent="0.25">
      <c r="A63" s="40" t="s">
        <v>21</v>
      </c>
      <c r="B63" s="34">
        <f t="shared" si="13"/>
        <v>0</v>
      </c>
      <c r="C63" s="34"/>
      <c r="D63" s="34"/>
      <c r="E63" s="34"/>
      <c r="F63" s="34">
        <f t="shared" si="15"/>
        <v>0</v>
      </c>
      <c r="G63" s="34"/>
      <c r="H63" s="34"/>
      <c r="I63" s="34"/>
      <c r="J63" s="34">
        <f t="shared" si="1"/>
        <v>0</v>
      </c>
      <c r="K63" s="19"/>
    </row>
    <row r="64" spans="1:11" ht="55.2" customHeight="1" x14ac:dyDescent="0.25">
      <c r="A64" s="41" t="s">
        <v>191</v>
      </c>
      <c r="B64" s="34">
        <f t="shared" si="13"/>
        <v>85639300</v>
      </c>
      <c r="C64" s="34"/>
      <c r="D64" s="34">
        <v>85639300</v>
      </c>
      <c r="E64" s="34"/>
      <c r="F64" s="34">
        <f t="shared" si="15"/>
        <v>0</v>
      </c>
      <c r="G64" s="34"/>
      <c r="H64" s="34"/>
      <c r="I64" s="34"/>
      <c r="J64" s="34">
        <f t="shared" si="1"/>
        <v>85639300</v>
      </c>
      <c r="K64" s="19"/>
    </row>
    <row r="65" spans="1:11" ht="56.4" customHeight="1" x14ac:dyDescent="0.25">
      <c r="A65" s="41" t="s">
        <v>189</v>
      </c>
      <c r="B65" s="34">
        <f t="shared" si="13"/>
        <v>202017900</v>
      </c>
      <c r="C65" s="34">
        <v>202017900</v>
      </c>
      <c r="D65" s="34"/>
      <c r="E65" s="34"/>
      <c r="F65" s="34">
        <f t="shared" si="15"/>
        <v>0</v>
      </c>
      <c r="G65" s="34"/>
      <c r="H65" s="34"/>
      <c r="I65" s="34"/>
      <c r="J65" s="34">
        <f t="shared" si="1"/>
        <v>202017900</v>
      </c>
      <c r="K65" s="19"/>
    </row>
    <row r="66" spans="1:11" ht="50.4" x14ac:dyDescent="0.25">
      <c r="A66" s="43" t="s">
        <v>192</v>
      </c>
      <c r="B66" s="34">
        <f t="shared" ref="B66:B69" si="20">C66+D66+E66</f>
        <v>90429225</v>
      </c>
      <c r="C66" s="34">
        <f>C68+C69</f>
        <v>86061500</v>
      </c>
      <c r="D66" s="34">
        <f t="shared" ref="D66:E66" si="21">D68+D69</f>
        <v>4367725</v>
      </c>
      <c r="E66" s="34">
        <f t="shared" si="21"/>
        <v>0</v>
      </c>
      <c r="F66" s="34">
        <f t="shared" ref="F66:F69" si="22">G66+H66+I66</f>
        <v>0</v>
      </c>
      <c r="G66" s="34">
        <f>G68+G69</f>
        <v>0</v>
      </c>
      <c r="H66" s="34">
        <f t="shared" ref="H66:I66" si="23">H68+H69</f>
        <v>0</v>
      </c>
      <c r="I66" s="34">
        <f t="shared" si="23"/>
        <v>0</v>
      </c>
      <c r="J66" s="34">
        <f t="shared" ref="J66:J69" si="24">B66-F66</f>
        <v>90429225</v>
      </c>
      <c r="K66" s="19"/>
    </row>
    <row r="67" spans="1:11" ht="30.6" x14ac:dyDescent="0.25">
      <c r="A67" s="40" t="s">
        <v>21</v>
      </c>
      <c r="B67" s="34">
        <f t="shared" si="20"/>
        <v>0</v>
      </c>
      <c r="C67" s="34"/>
      <c r="D67" s="34"/>
      <c r="E67" s="34"/>
      <c r="F67" s="34">
        <f t="shared" si="22"/>
        <v>0</v>
      </c>
      <c r="G67" s="34"/>
      <c r="H67" s="34"/>
      <c r="I67" s="34"/>
      <c r="J67" s="34">
        <f t="shared" si="24"/>
        <v>0</v>
      </c>
      <c r="K67" s="19"/>
    </row>
    <row r="68" spans="1:11" ht="49.2" x14ac:dyDescent="0.25">
      <c r="A68" s="41" t="s">
        <v>196</v>
      </c>
      <c r="B68" s="34">
        <f t="shared" si="20"/>
        <v>4367725</v>
      </c>
      <c r="C68" s="34"/>
      <c r="D68" s="34">
        <v>4367725</v>
      </c>
      <c r="E68" s="34"/>
      <c r="F68" s="34">
        <f t="shared" si="22"/>
        <v>0</v>
      </c>
      <c r="G68" s="34"/>
      <c r="H68" s="34"/>
      <c r="I68" s="34"/>
      <c r="J68" s="34">
        <f t="shared" si="24"/>
        <v>4367725</v>
      </c>
      <c r="K68" s="19"/>
    </row>
    <row r="69" spans="1:11" ht="60" customHeight="1" x14ac:dyDescent="0.25">
      <c r="A69" s="41" t="s">
        <v>193</v>
      </c>
      <c r="B69" s="34">
        <f t="shared" si="20"/>
        <v>86061500</v>
      </c>
      <c r="C69" s="34">
        <v>86061500</v>
      </c>
      <c r="D69" s="34"/>
      <c r="E69" s="34"/>
      <c r="F69" s="34">
        <f t="shared" si="22"/>
        <v>0</v>
      </c>
      <c r="G69" s="34"/>
      <c r="H69" s="34"/>
      <c r="I69" s="34"/>
      <c r="J69" s="34">
        <f t="shared" si="24"/>
        <v>86061500</v>
      </c>
      <c r="K69" s="19"/>
    </row>
    <row r="70" spans="1:11" ht="75.599999999999994" x14ac:dyDescent="0.25">
      <c r="A70" s="43" t="s">
        <v>194</v>
      </c>
      <c r="B70" s="34">
        <f t="shared" ref="B70:B73" si="25">C70+D70+E70</f>
        <v>31633400</v>
      </c>
      <c r="C70" s="34">
        <f>C72+C73</f>
        <v>30105500</v>
      </c>
      <c r="D70" s="34">
        <f t="shared" ref="D70:E70" si="26">D72+D73</f>
        <v>1527900</v>
      </c>
      <c r="E70" s="34">
        <f t="shared" si="26"/>
        <v>0</v>
      </c>
      <c r="F70" s="34">
        <f t="shared" ref="F70:F73" si="27">G70+H70+I70</f>
        <v>0</v>
      </c>
      <c r="G70" s="34">
        <f>G72+G73</f>
        <v>0</v>
      </c>
      <c r="H70" s="34">
        <f t="shared" ref="H70:I70" si="28">H72+H73</f>
        <v>0</v>
      </c>
      <c r="I70" s="34">
        <f t="shared" si="28"/>
        <v>0</v>
      </c>
      <c r="J70" s="34">
        <f t="shared" ref="J70:J73" si="29">B70-F70</f>
        <v>31633400</v>
      </c>
      <c r="K70" s="19"/>
    </row>
    <row r="71" spans="1:11" ht="30.6" x14ac:dyDescent="0.25">
      <c r="A71" s="40" t="s">
        <v>21</v>
      </c>
      <c r="B71" s="34">
        <f t="shared" si="25"/>
        <v>0</v>
      </c>
      <c r="C71" s="34"/>
      <c r="D71" s="34"/>
      <c r="E71" s="34"/>
      <c r="F71" s="34">
        <f t="shared" si="27"/>
        <v>0</v>
      </c>
      <c r="G71" s="34"/>
      <c r="H71" s="34"/>
      <c r="I71" s="34"/>
      <c r="J71" s="34">
        <f t="shared" si="29"/>
        <v>0</v>
      </c>
      <c r="K71" s="19"/>
    </row>
    <row r="72" spans="1:11" ht="49.2" x14ac:dyDescent="0.25">
      <c r="A72" s="41" t="s">
        <v>195</v>
      </c>
      <c r="B72" s="34">
        <f t="shared" si="25"/>
        <v>1527900</v>
      </c>
      <c r="C72" s="34"/>
      <c r="D72" s="34">
        <v>1527900</v>
      </c>
      <c r="E72" s="34"/>
      <c r="F72" s="34">
        <f t="shared" si="27"/>
        <v>0</v>
      </c>
      <c r="G72" s="34"/>
      <c r="H72" s="34"/>
      <c r="I72" s="34"/>
      <c r="J72" s="34">
        <f t="shared" si="29"/>
        <v>1527900</v>
      </c>
      <c r="K72" s="19"/>
    </row>
    <row r="73" spans="1:11" ht="49.2" x14ac:dyDescent="0.25">
      <c r="A73" s="41" t="s">
        <v>197</v>
      </c>
      <c r="B73" s="34">
        <f t="shared" si="25"/>
        <v>30105500</v>
      </c>
      <c r="C73" s="34">
        <v>30105500</v>
      </c>
      <c r="D73" s="34"/>
      <c r="E73" s="34"/>
      <c r="F73" s="34">
        <f t="shared" si="27"/>
        <v>0</v>
      </c>
      <c r="G73" s="34"/>
      <c r="H73" s="34"/>
      <c r="I73" s="34"/>
      <c r="J73" s="34">
        <f t="shared" si="29"/>
        <v>30105500</v>
      </c>
      <c r="K73" s="19"/>
    </row>
    <row r="74" spans="1:11" ht="57" customHeight="1" x14ac:dyDescent="0.25">
      <c r="A74" s="38" t="s">
        <v>0</v>
      </c>
      <c r="B74" s="74">
        <f t="shared" si="13"/>
        <v>789016212.76999998</v>
      </c>
      <c r="C74" s="74">
        <f>C75+C99</f>
        <v>728794000</v>
      </c>
      <c r="D74" s="74">
        <f t="shared" ref="D74:I74" si="30">D75+D99</f>
        <v>37215012.770000003</v>
      </c>
      <c r="E74" s="74">
        <f t="shared" si="30"/>
        <v>23007200</v>
      </c>
      <c r="F74" s="74">
        <f>G74+H74+I74</f>
        <v>424536.62</v>
      </c>
      <c r="G74" s="74">
        <f t="shared" si="30"/>
        <v>0</v>
      </c>
      <c r="H74" s="74">
        <f t="shared" si="30"/>
        <v>0</v>
      </c>
      <c r="I74" s="74">
        <f t="shared" si="30"/>
        <v>424536.62</v>
      </c>
      <c r="J74" s="74">
        <f t="shared" si="1"/>
        <v>788591676.14999998</v>
      </c>
      <c r="K74" s="20">
        <f t="shared" ref="K74:K75" si="31">F74/B74*100</f>
        <v>5.3805817057875002E-2</v>
      </c>
    </row>
    <row r="75" spans="1:11" ht="252" x14ac:dyDescent="0.25">
      <c r="A75" s="43" t="s">
        <v>36</v>
      </c>
      <c r="B75" s="34">
        <f t="shared" si="13"/>
        <v>786453712.76999998</v>
      </c>
      <c r="C75" s="34">
        <f>C77+C93</f>
        <v>728794000</v>
      </c>
      <c r="D75" s="34">
        <f t="shared" ref="D75:I75" si="32">D77+D93</f>
        <v>37215012.770000003</v>
      </c>
      <c r="E75" s="34">
        <f t="shared" si="32"/>
        <v>20444700</v>
      </c>
      <c r="F75" s="34">
        <f>G75+H75+I75</f>
        <v>424536.62</v>
      </c>
      <c r="G75" s="34">
        <f t="shared" si="32"/>
        <v>0</v>
      </c>
      <c r="H75" s="34">
        <f t="shared" si="32"/>
        <v>0</v>
      </c>
      <c r="I75" s="34">
        <f t="shared" si="32"/>
        <v>424536.62</v>
      </c>
      <c r="J75" s="34">
        <f t="shared" si="1"/>
        <v>786029176.14999998</v>
      </c>
      <c r="K75" s="19">
        <f t="shared" si="31"/>
        <v>5.3981132405710522E-2</v>
      </c>
    </row>
    <row r="76" spans="1:11" ht="34.200000000000003" customHeight="1" x14ac:dyDescent="0.25">
      <c r="A76" s="40" t="s">
        <v>19</v>
      </c>
      <c r="B76" s="34">
        <f t="shared" si="13"/>
        <v>0</v>
      </c>
      <c r="C76" s="34"/>
      <c r="D76" s="34"/>
      <c r="E76" s="34"/>
      <c r="F76" s="34"/>
      <c r="G76" s="34"/>
      <c r="H76" s="34"/>
      <c r="I76" s="34"/>
      <c r="J76" s="34">
        <f t="shared" si="1"/>
        <v>0</v>
      </c>
      <c r="K76" s="19"/>
    </row>
    <row r="77" spans="1:11" ht="73.8" x14ac:dyDescent="0.25">
      <c r="A77" s="38" t="s">
        <v>41</v>
      </c>
      <c r="B77" s="74">
        <f t="shared" si="13"/>
        <v>765177112.76999998</v>
      </c>
      <c r="C77" s="74">
        <f>C79+C80+C81+C85+C89</f>
        <v>708794000</v>
      </c>
      <c r="D77" s="74">
        <f t="shared" ref="D77:I77" si="33">D79+D80+D81+D85+D89</f>
        <v>36193712.770000003</v>
      </c>
      <c r="E77" s="74">
        <f t="shared" si="33"/>
        <v>20189400</v>
      </c>
      <c r="F77" s="74">
        <f>G77+H77+I77</f>
        <v>424536.62</v>
      </c>
      <c r="G77" s="74">
        <f t="shared" si="33"/>
        <v>0</v>
      </c>
      <c r="H77" s="74">
        <f t="shared" si="33"/>
        <v>0</v>
      </c>
      <c r="I77" s="74">
        <f t="shared" si="33"/>
        <v>424536.62</v>
      </c>
      <c r="J77" s="74">
        <f t="shared" si="1"/>
        <v>764752576.14999998</v>
      </c>
      <c r="K77" s="20">
        <f>F77/B77*100</f>
        <v>5.5482137784171923E-2</v>
      </c>
    </row>
    <row r="78" spans="1:11" ht="30.6" x14ac:dyDescent="0.25">
      <c r="A78" s="40" t="s">
        <v>19</v>
      </c>
      <c r="B78" s="34">
        <f t="shared" si="13"/>
        <v>0</v>
      </c>
      <c r="C78" s="34"/>
      <c r="D78" s="34"/>
      <c r="E78" s="34"/>
      <c r="F78" s="34"/>
      <c r="G78" s="34"/>
      <c r="H78" s="34"/>
      <c r="I78" s="34"/>
      <c r="J78" s="34">
        <f t="shared" si="1"/>
        <v>0</v>
      </c>
      <c r="K78" s="19"/>
    </row>
    <row r="79" spans="1:11" ht="49.2" x14ac:dyDescent="0.25">
      <c r="A79" s="46" t="s">
        <v>82</v>
      </c>
      <c r="B79" s="34">
        <f t="shared" si="13"/>
        <v>6477800</v>
      </c>
      <c r="C79" s="34"/>
      <c r="D79" s="34"/>
      <c r="E79" s="34">
        <v>6477800</v>
      </c>
      <c r="F79" s="34">
        <f t="shared" ref="F79:F102" si="34">G79+H79+I79</f>
        <v>20629.900000000001</v>
      </c>
      <c r="G79" s="34"/>
      <c r="H79" s="34"/>
      <c r="I79" s="34">
        <v>20629.900000000001</v>
      </c>
      <c r="J79" s="34">
        <f t="shared" si="1"/>
        <v>6457170.0999999996</v>
      </c>
      <c r="K79" s="19">
        <f t="shared" ref="K79:K100" si="35">F79/B79*100</f>
        <v>0.31847077711568744</v>
      </c>
    </row>
    <row r="80" spans="1:11" ht="56.4" customHeight="1" x14ac:dyDescent="0.25">
      <c r="A80" s="47" t="s">
        <v>56</v>
      </c>
      <c r="B80" s="34">
        <f t="shared" si="13"/>
        <v>4663100</v>
      </c>
      <c r="C80" s="34"/>
      <c r="D80" s="34"/>
      <c r="E80" s="34">
        <v>4663100</v>
      </c>
      <c r="F80" s="34">
        <f t="shared" si="34"/>
        <v>403906.72</v>
      </c>
      <c r="G80" s="34"/>
      <c r="H80" s="34"/>
      <c r="I80" s="34">
        <v>403906.72</v>
      </c>
      <c r="J80" s="34">
        <f t="shared" si="1"/>
        <v>4259193.28</v>
      </c>
      <c r="K80" s="19">
        <f t="shared" si="35"/>
        <v>8.6617640625335071</v>
      </c>
    </row>
    <row r="81" spans="1:11" ht="56.4" customHeight="1" x14ac:dyDescent="0.25">
      <c r="A81" s="47" t="s">
        <v>110</v>
      </c>
      <c r="B81" s="74">
        <f t="shared" si="13"/>
        <v>536423400</v>
      </c>
      <c r="C81" s="74">
        <f>C82+C83+C84</f>
        <v>504238000</v>
      </c>
      <c r="D81" s="74">
        <f t="shared" ref="D81:E81" si="36">D82+D83+D84</f>
        <v>25748300</v>
      </c>
      <c r="E81" s="74">
        <f t="shared" si="36"/>
        <v>6437100</v>
      </c>
      <c r="F81" s="74">
        <f t="shared" si="34"/>
        <v>0</v>
      </c>
      <c r="G81" s="74">
        <f>G82+G83+G84</f>
        <v>0</v>
      </c>
      <c r="H81" s="74">
        <f t="shared" ref="H81:I81" si="37">H82+H83+H84</f>
        <v>0</v>
      </c>
      <c r="I81" s="74">
        <f t="shared" si="37"/>
        <v>0</v>
      </c>
      <c r="J81" s="74">
        <f t="shared" si="1"/>
        <v>536423400</v>
      </c>
      <c r="K81" s="20">
        <f t="shared" si="35"/>
        <v>0</v>
      </c>
    </row>
    <row r="82" spans="1:11" ht="49.8" x14ac:dyDescent="0.25">
      <c r="A82" s="73" t="s">
        <v>111</v>
      </c>
      <c r="B82" s="34">
        <f t="shared" si="13"/>
        <v>6437100</v>
      </c>
      <c r="C82" s="34"/>
      <c r="D82" s="34"/>
      <c r="E82" s="34">
        <v>6437100</v>
      </c>
      <c r="F82" s="34">
        <f t="shared" si="34"/>
        <v>0</v>
      </c>
      <c r="G82" s="34"/>
      <c r="H82" s="34"/>
      <c r="I82" s="34"/>
      <c r="J82" s="34">
        <f t="shared" si="1"/>
        <v>6437100</v>
      </c>
      <c r="K82" s="19">
        <f t="shared" si="35"/>
        <v>0</v>
      </c>
    </row>
    <row r="83" spans="1:11" ht="52.8" customHeight="1" x14ac:dyDescent="0.25">
      <c r="A83" s="41" t="s">
        <v>112</v>
      </c>
      <c r="B83" s="34">
        <f t="shared" si="13"/>
        <v>25748300</v>
      </c>
      <c r="C83" s="34"/>
      <c r="D83" s="34">
        <v>25748300</v>
      </c>
      <c r="E83" s="34"/>
      <c r="F83" s="34">
        <f t="shared" si="34"/>
        <v>0</v>
      </c>
      <c r="G83" s="34"/>
      <c r="H83" s="34"/>
      <c r="I83" s="34"/>
      <c r="J83" s="34">
        <f t="shared" si="1"/>
        <v>25748300</v>
      </c>
      <c r="K83" s="19">
        <f t="shared" si="35"/>
        <v>0</v>
      </c>
    </row>
    <row r="84" spans="1:11" ht="54" customHeight="1" x14ac:dyDescent="0.25">
      <c r="A84" s="41" t="s">
        <v>113</v>
      </c>
      <c r="B84" s="34">
        <f t="shared" si="13"/>
        <v>504238000</v>
      </c>
      <c r="C84" s="34">
        <v>504238000</v>
      </c>
      <c r="D84" s="34"/>
      <c r="E84" s="34"/>
      <c r="F84" s="34">
        <f t="shared" si="34"/>
        <v>0</v>
      </c>
      <c r="G84" s="34"/>
      <c r="H84" s="34"/>
      <c r="I84" s="34"/>
      <c r="J84" s="34">
        <f t="shared" si="1"/>
        <v>504238000</v>
      </c>
      <c r="K84" s="19">
        <f t="shared" si="35"/>
        <v>0</v>
      </c>
    </row>
    <row r="85" spans="1:11" ht="54" customHeight="1" x14ac:dyDescent="0.25">
      <c r="A85" s="41" t="s">
        <v>174</v>
      </c>
      <c r="B85" s="74">
        <f t="shared" si="13"/>
        <v>163536700</v>
      </c>
      <c r="C85" s="74">
        <f>C86+C87+C88</f>
        <v>153724500</v>
      </c>
      <c r="D85" s="74">
        <f>D86+D87+D88</f>
        <v>7849800</v>
      </c>
      <c r="E85" s="74">
        <f>E86+E87+E88</f>
        <v>1962400</v>
      </c>
      <c r="F85" s="74">
        <f t="shared" si="34"/>
        <v>0</v>
      </c>
      <c r="G85" s="74">
        <f>G86+G87+G88</f>
        <v>0</v>
      </c>
      <c r="H85" s="74">
        <f>H86+H87+H88</f>
        <v>0</v>
      </c>
      <c r="I85" s="74">
        <f>I86+I87+I88</f>
        <v>0</v>
      </c>
      <c r="J85" s="74">
        <f t="shared" si="1"/>
        <v>163536700</v>
      </c>
      <c r="K85" s="20">
        <f t="shared" si="35"/>
        <v>0</v>
      </c>
    </row>
    <row r="86" spans="1:11" ht="54" customHeight="1" x14ac:dyDescent="0.25">
      <c r="A86" s="73" t="s">
        <v>111</v>
      </c>
      <c r="B86" s="34">
        <f t="shared" si="13"/>
        <v>1962400</v>
      </c>
      <c r="C86" s="34"/>
      <c r="D86" s="34"/>
      <c r="E86" s="34">
        <v>1962400</v>
      </c>
      <c r="F86" s="34">
        <f t="shared" si="34"/>
        <v>0</v>
      </c>
      <c r="G86" s="34"/>
      <c r="H86" s="34"/>
      <c r="I86" s="34"/>
      <c r="J86" s="34">
        <f t="shared" ref="J86:J153" si="38">B86-F86</f>
        <v>1962400</v>
      </c>
      <c r="K86" s="19">
        <f t="shared" si="35"/>
        <v>0</v>
      </c>
    </row>
    <row r="87" spans="1:11" ht="54" customHeight="1" x14ac:dyDescent="0.25">
      <c r="A87" s="41" t="s">
        <v>112</v>
      </c>
      <c r="B87" s="34">
        <f t="shared" si="13"/>
        <v>7849800</v>
      </c>
      <c r="C87" s="34"/>
      <c r="D87" s="34">
        <v>7849800</v>
      </c>
      <c r="E87" s="34"/>
      <c r="F87" s="34">
        <f t="shared" si="34"/>
        <v>0</v>
      </c>
      <c r="G87" s="34"/>
      <c r="H87" s="34"/>
      <c r="I87" s="34"/>
      <c r="J87" s="34">
        <f t="shared" si="38"/>
        <v>7849800</v>
      </c>
      <c r="K87" s="19">
        <f t="shared" si="35"/>
        <v>0</v>
      </c>
    </row>
    <row r="88" spans="1:11" ht="54" customHeight="1" x14ac:dyDescent="0.25">
      <c r="A88" s="41" t="s">
        <v>113</v>
      </c>
      <c r="B88" s="34">
        <f t="shared" si="13"/>
        <v>153724500</v>
      </c>
      <c r="C88" s="34">
        <v>153724500</v>
      </c>
      <c r="D88" s="34"/>
      <c r="E88" s="34"/>
      <c r="F88" s="34">
        <f t="shared" si="34"/>
        <v>0</v>
      </c>
      <c r="G88" s="34"/>
      <c r="H88" s="34"/>
      <c r="I88" s="34"/>
      <c r="J88" s="34">
        <f t="shared" si="38"/>
        <v>153724500</v>
      </c>
      <c r="K88" s="19">
        <f t="shared" si="35"/>
        <v>0</v>
      </c>
    </row>
    <row r="89" spans="1:11" ht="54" customHeight="1" x14ac:dyDescent="0.25">
      <c r="A89" s="41" t="s">
        <v>114</v>
      </c>
      <c r="B89" s="34">
        <f t="shared" si="13"/>
        <v>54076112.770000003</v>
      </c>
      <c r="C89" s="74">
        <f>C90+C91+C92</f>
        <v>50831500</v>
      </c>
      <c r="D89" s="74">
        <f>D90+D91+D92</f>
        <v>2595612.77</v>
      </c>
      <c r="E89" s="74">
        <f>E90+E91+E92</f>
        <v>649000</v>
      </c>
      <c r="F89" s="74">
        <f t="shared" si="34"/>
        <v>0</v>
      </c>
      <c r="G89" s="74">
        <f>G90+G91+G92</f>
        <v>0</v>
      </c>
      <c r="H89" s="74">
        <f>H90+H91+H92</f>
        <v>0</v>
      </c>
      <c r="I89" s="74">
        <f>I90+I91+I92</f>
        <v>0</v>
      </c>
      <c r="J89" s="74">
        <f t="shared" si="38"/>
        <v>54076112.770000003</v>
      </c>
      <c r="K89" s="20">
        <f t="shared" si="35"/>
        <v>0</v>
      </c>
    </row>
    <row r="90" spans="1:11" ht="54" customHeight="1" x14ac:dyDescent="0.25">
      <c r="A90" s="73" t="s">
        <v>111</v>
      </c>
      <c r="B90" s="34">
        <f t="shared" si="13"/>
        <v>649000</v>
      </c>
      <c r="C90" s="34"/>
      <c r="D90" s="34"/>
      <c r="E90" s="34">
        <v>649000</v>
      </c>
      <c r="F90" s="34">
        <f t="shared" si="34"/>
        <v>0</v>
      </c>
      <c r="G90" s="34"/>
      <c r="H90" s="34"/>
      <c r="I90" s="34"/>
      <c r="J90" s="34">
        <f t="shared" si="38"/>
        <v>649000</v>
      </c>
      <c r="K90" s="19">
        <f t="shared" si="35"/>
        <v>0</v>
      </c>
    </row>
    <row r="91" spans="1:11" ht="54" customHeight="1" x14ac:dyDescent="0.25">
      <c r="A91" s="41" t="s">
        <v>112</v>
      </c>
      <c r="B91" s="34">
        <f t="shared" si="13"/>
        <v>2595612.77</v>
      </c>
      <c r="C91" s="34"/>
      <c r="D91" s="34">
        <v>2595612.77</v>
      </c>
      <c r="E91" s="34"/>
      <c r="F91" s="34">
        <f t="shared" si="34"/>
        <v>0</v>
      </c>
      <c r="G91" s="34"/>
      <c r="H91" s="34"/>
      <c r="I91" s="34"/>
      <c r="J91" s="34">
        <f t="shared" si="38"/>
        <v>2595612.77</v>
      </c>
      <c r="K91" s="19">
        <f t="shared" si="35"/>
        <v>0</v>
      </c>
    </row>
    <row r="92" spans="1:11" ht="54" customHeight="1" x14ac:dyDescent="0.25">
      <c r="A92" s="41" t="s">
        <v>113</v>
      </c>
      <c r="B92" s="34">
        <f t="shared" si="13"/>
        <v>50831500</v>
      </c>
      <c r="C92" s="34">
        <v>50831500</v>
      </c>
      <c r="D92" s="34"/>
      <c r="E92" s="34"/>
      <c r="F92" s="34">
        <f t="shared" si="34"/>
        <v>0</v>
      </c>
      <c r="G92" s="34"/>
      <c r="H92" s="34"/>
      <c r="I92" s="34"/>
      <c r="J92" s="34">
        <f t="shared" si="38"/>
        <v>50831500</v>
      </c>
      <c r="K92" s="19">
        <f t="shared" si="35"/>
        <v>0</v>
      </c>
    </row>
    <row r="93" spans="1:11" ht="87" customHeight="1" x14ac:dyDescent="0.25">
      <c r="A93" s="16" t="s">
        <v>42</v>
      </c>
      <c r="B93" s="34">
        <f t="shared" si="13"/>
        <v>21276600</v>
      </c>
      <c r="C93" s="34">
        <f>C95</f>
        <v>20000000</v>
      </c>
      <c r="D93" s="34">
        <f t="shared" ref="D93:I93" si="39">D95</f>
        <v>1021300</v>
      </c>
      <c r="E93" s="34">
        <f t="shared" si="39"/>
        <v>255300</v>
      </c>
      <c r="F93" s="34">
        <f t="shared" si="34"/>
        <v>0</v>
      </c>
      <c r="G93" s="34">
        <f t="shared" si="39"/>
        <v>0</v>
      </c>
      <c r="H93" s="34">
        <f t="shared" si="39"/>
        <v>0</v>
      </c>
      <c r="I93" s="34">
        <f t="shared" si="39"/>
        <v>0</v>
      </c>
      <c r="J93" s="34">
        <f t="shared" si="38"/>
        <v>21276600</v>
      </c>
      <c r="K93" s="19">
        <f t="shared" si="35"/>
        <v>0</v>
      </c>
    </row>
    <row r="94" spans="1:11" ht="30.6" x14ac:dyDescent="0.25">
      <c r="A94" s="40" t="s">
        <v>19</v>
      </c>
      <c r="B94" s="34"/>
      <c r="C94" s="34"/>
      <c r="D94" s="34"/>
      <c r="E94" s="34"/>
      <c r="F94" s="34">
        <f t="shared" si="34"/>
        <v>0</v>
      </c>
      <c r="G94" s="34"/>
      <c r="H94" s="34"/>
      <c r="I94" s="34"/>
      <c r="J94" s="34">
        <f t="shared" si="38"/>
        <v>0</v>
      </c>
      <c r="K94" s="19"/>
    </row>
    <row r="95" spans="1:11" ht="123" x14ac:dyDescent="0.25">
      <c r="A95" s="41" t="s">
        <v>115</v>
      </c>
      <c r="B95" s="34">
        <f t="shared" ref="B95:B100" si="40">C95+D95+E95</f>
        <v>21276600</v>
      </c>
      <c r="C95" s="34">
        <f>C96+C97+C98</f>
        <v>20000000</v>
      </c>
      <c r="D95" s="34">
        <f t="shared" ref="D95:I95" si="41">D96+D97+D98</f>
        <v>1021300</v>
      </c>
      <c r="E95" s="34">
        <f t="shared" si="41"/>
        <v>255300</v>
      </c>
      <c r="F95" s="34">
        <f t="shared" si="34"/>
        <v>0</v>
      </c>
      <c r="G95" s="34">
        <f t="shared" si="41"/>
        <v>0</v>
      </c>
      <c r="H95" s="34">
        <f t="shared" si="41"/>
        <v>0</v>
      </c>
      <c r="I95" s="34">
        <f t="shared" si="41"/>
        <v>0</v>
      </c>
      <c r="J95" s="34">
        <f t="shared" si="38"/>
        <v>21276600</v>
      </c>
      <c r="K95" s="19">
        <f t="shared" si="35"/>
        <v>0</v>
      </c>
    </row>
    <row r="96" spans="1:11" ht="54" customHeight="1" x14ac:dyDescent="0.25">
      <c r="A96" s="73" t="s">
        <v>116</v>
      </c>
      <c r="B96" s="34">
        <f t="shared" si="40"/>
        <v>255300</v>
      </c>
      <c r="C96" s="34"/>
      <c r="D96" s="34"/>
      <c r="E96" s="34">
        <v>255300</v>
      </c>
      <c r="F96" s="34">
        <f t="shared" si="34"/>
        <v>0</v>
      </c>
      <c r="G96" s="34"/>
      <c r="H96" s="34"/>
      <c r="I96" s="34"/>
      <c r="J96" s="34">
        <f t="shared" si="38"/>
        <v>255300</v>
      </c>
      <c r="K96" s="19">
        <f t="shared" si="35"/>
        <v>0</v>
      </c>
    </row>
    <row r="97" spans="1:11" ht="54" customHeight="1" x14ac:dyDescent="0.25">
      <c r="A97" s="41" t="s">
        <v>117</v>
      </c>
      <c r="B97" s="34">
        <f t="shared" si="40"/>
        <v>1021300</v>
      </c>
      <c r="C97" s="34"/>
      <c r="D97" s="34">
        <v>1021300</v>
      </c>
      <c r="E97" s="34"/>
      <c r="F97" s="34">
        <f t="shared" si="34"/>
        <v>0</v>
      </c>
      <c r="G97" s="34"/>
      <c r="H97" s="34"/>
      <c r="I97" s="34"/>
      <c r="J97" s="34">
        <f t="shared" si="38"/>
        <v>1021300</v>
      </c>
      <c r="K97" s="19">
        <f t="shared" si="35"/>
        <v>0</v>
      </c>
    </row>
    <row r="98" spans="1:11" ht="54" customHeight="1" x14ac:dyDescent="0.25">
      <c r="A98" s="41" t="s">
        <v>118</v>
      </c>
      <c r="B98" s="34">
        <f t="shared" si="40"/>
        <v>20000000</v>
      </c>
      <c r="C98" s="34">
        <v>20000000</v>
      </c>
      <c r="D98" s="34"/>
      <c r="E98" s="34"/>
      <c r="F98" s="34">
        <f t="shared" si="34"/>
        <v>0</v>
      </c>
      <c r="G98" s="34"/>
      <c r="H98" s="34"/>
      <c r="I98" s="34"/>
      <c r="J98" s="34">
        <f t="shared" si="38"/>
        <v>20000000</v>
      </c>
      <c r="K98" s="19">
        <f t="shared" si="35"/>
        <v>0</v>
      </c>
    </row>
    <row r="99" spans="1:11" ht="79.2" customHeight="1" x14ac:dyDescent="0.25">
      <c r="A99" s="16" t="s">
        <v>42</v>
      </c>
      <c r="B99" s="34">
        <f t="shared" si="40"/>
        <v>2562500</v>
      </c>
      <c r="C99" s="34">
        <f>C100</f>
        <v>0</v>
      </c>
      <c r="D99" s="34">
        <f t="shared" ref="D99:I99" si="42">D100</f>
        <v>0</v>
      </c>
      <c r="E99" s="34">
        <f t="shared" si="42"/>
        <v>2562500</v>
      </c>
      <c r="F99" s="34">
        <f t="shared" si="34"/>
        <v>0</v>
      </c>
      <c r="G99" s="34">
        <f t="shared" si="42"/>
        <v>0</v>
      </c>
      <c r="H99" s="34">
        <f t="shared" si="42"/>
        <v>0</v>
      </c>
      <c r="I99" s="34">
        <f t="shared" si="42"/>
        <v>0</v>
      </c>
      <c r="J99" s="34"/>
      <c r="K99" s="19"/>
    </row>
    <row r="100" spans="1:11" ht="50.4" x14ac:dyDescent="0.25">
      <c r="A100" s="43" t="s">
        <v>119</v>
      </c>
      <c r="B100" s="34">
        <f t="shared" si="40"/>
        <v>2562500</v>
      </c>
      <c r="C100" s="34">
        <f>C102</f>
        <v>0</v>
      </c>
      <c r="D100" s="34">
        <f>D102</f>
        <v>0</v>
      </c>
      <c r="E100" s="34">
        <f>E102</f>
        <v>2562500</v>
      </c>
      <c r="F100" s="34">
        <f t="shared" si="34"/>
        <v>0</v>
      </c>
      <c r="G100" s="34">
        <f>G102</f>
        <v>0</v>
      </c>
      <c r="H100" s="34">
        <f>H102</f>
        <v>0</v>
      </c>
      <c r="I100" s="34">
        <f>I102</f>
        <v>0</v>
      </c>
      <c r="J100" s="34">
        <f t="shared" si="38"/>
        <v>2562500</v>
      </c>
      <c r="K100" s="19">
        <f t="shared" si="35"/>
        <v>0</v>
      </c>
    </row>
    <row r="101" spans="1:11" ht="31.05" customHeight="1" x14ac:dyDescent="0.25">
      <c r="A101" s="40" t="s">
        <v>20</v>
      </c>
      <c r="B101" s="34"/>
      <c r="C101" s="34"/>
      <c r="D101" s="34"/>
      <c r="E101" s="34"/>
      <c r="F101" s="34">
        <f t="shared" si="34"/>
        <v>0</v>
      </c>
      <c r="G101" s="34"/>
      <c r="H101" s="34"/>
      <c r="I101" s="34"/>
      <c r="J101" s="34">
        <f t="shared" si="38"/>
        <v>0</v>
      </c>
      <c r="K101" s="19"/>
    </row>
    <row r="102" spans="1:11" ht="66" customHeight="1" x14ac:dyDescent="0.25">
      <c r="A102" s="41" t="s">
        <v>120</v>
      </c>
      <c r="B102" s="34">
        <f>C102+D102+E102</f>
        <v>2562500</v>
      </c>
      <c r="C102" s="34"/>
      <c r="D102" s="34"/>
      <c r="E102" s="34">
        <v>2562500</v>
      </c>
      <c r="F102" s="34">
        <f t="shared" si="34"/>
        <v>0</v>
      </c>
      <c r="G102" s="34"/>
      <c r="H102" s="34"/>
      <c r="I102" s="34"/>
      <c r="J102" s="34">
        <f t="shared" si="38"/>
        <v>2562500</v>
      </c>
      <c r="K102" s="19">
        <f>F102/B102*100</f>
        <v>0</v>
      </c>
    </row>
    <row r="103" spans="1:11" ht="60" customHeight="1" x14ac:dyDescent="0.25">
      <c r="A103" s="48" t="s">
        <v>23</v>
      </c>
      <c r="B103" s="32">
        <f t="shared" ref="B103:I103" si="43">B104+B112+B150</f>
        <v>212312530.5</v>
      </c>
      <c r="C103" s="32">
        <f t="shared" si="43"/>
        <v>46053000</v>
      </c>
      <c r="D103" s="32">
        <f t="shared" si="43"/>
        <v>132433930.5</v>
      </c>
      <c r="E103" s="32">
        <f t="shared" si="43"/>
        <v>33825600</v>
      </c>
      <c r="F103" s="32">
        <f t="shared" si="43"/>
        <v>0</v>
      </c>
      <c r="G103" s="32">
        <f t="shared" si="43"/>
        <v>0</v>
      </c>
      <c r="H103" s="32">
        <f t="shared" si="43"/>
        <v>0</v>
      </c>
      <c r="I103" s="32">
        <f t="shared" si="43"/>
        <v>0</v>
      </c>
      <c r="J103" s="32">
        <f t="shared" si="38"/>
        <v>212312530.5</v>
      </c>
      <c r="K103" s="18">
        <f>F103/B103*100</f>
        <v>0</v>
      </c>
    </row>
    <row r="104" spans="1:11" ht="28.35" customHeight="1" x14ac:dyDescent="0.25">
      <c r="A104" s="49" t="s">
        <v>24</v>
      </c>
      <c r="B104" s="33">
        <f t="shared" ref="B104:B133" si="44">C104+D104+E104</f>
        <v>12000000</v>
      </c>
      <c r="C104" s="33">
        <f>C105</f>
        <v>0</v>
      </c>
      <c r="D104" s="33">
        <f>D105</f>
        <v>0</v>
      </c>
      <c r="E104" s="33">
        <f>E105</f>
        <v>12000000</v>
      </c>
      <c r="F104" s="33">
        <f t="shared" ref="F104:F148" si="45">G104+H104+I104</f>
        <v>0</v>
      </c>
      <c r="G104" s="33">
        <f>G105</f>
        <v>0</v>
      </c>
      <c r="H104" s="33">
        <f>H105</f>
        <v>0</v>
      </c>
      <c r="I104" s="33">
        <f>I105</f>
        <v>0</v>
      </c>
      <c r="J104" s="74">
        <f t="shared" si="38"/>
        <v>12000000</v>
      </c>
      <c r="K104" s="19">
        <f>F104/B104*100</f>
        <v>0</v>
      </c>
    </row>
    <row r="105" spans="1:11" ht="73.8" x14ac:dyDescent="0.25">
      <c r="A105" s="16" t="s">
        <v>42</v>
      </c>
      <c r="B105" s="33">
        <f t="shared" si="44"/>
        <v>12000000</v>
      </c>
      <c r="C105" s="33">
        <f>C106+C109</f>
        <v>0</v>
      </c>
      <c r="D105" s="33">
        <f t="shared" ref="D105:E105" si="46">D106+D109</f>
        <v>0</v>
      </c>
      <c r="E105" s="33">
        <f t="shared" si="46"/>
        <v>12000000</v>
      </c>
      <c r="F105" s="33">
        <f t="shared" si="45"/>
        <v>0</v>
      </c>
      <c r="G105" s="33">
        <f>G106+G109</f>
        <v>0</v>
      </c>
      <c r="H105" s="33">
        <f t="shared" ref="H105:I105" si="47">H106+H109</f>
        <v>0</v>
      </c>
      <c r="I105" s="33">
        <f t="shared" si="47"/>
        <v>0</v>
      </c>
      <c r="J105" s="74">
        <f t="shared" si="38"/>
        <v>12000000</v>
      </c>
      <c r="K105" s="19">
        <f>F105/B105*100</f>
        <v>0</v>
      </c>
    </row>
    <row r="106" spans="1:11" ht="50.4" x14ac:dyDescent="0.25">
      <c r="A106" s="63" t="s">
        <v>97</v>
      </c>
      <c r="B106" s="34">
        <f t="shared" si="44"/>
        <v>2000000</v>
      </c>
      <c r="C106" s="34">
        <f>C108</f>
        <v>0</v>
      </c>
      <c r="D106" s="34">
        <f>D108</f>
        <v>0</v>
      </c>
      <c r="E106" s="34">
        <f>E108</f>
        <v>2000000</v>
      </c>
      <c r="F106" s="34">
        <f t="shared" si="45"/>
        <v>0</v>
      </c>
      <c r="G106" s="34">
        <f>G108</f>
        <v>0</v>
      </c>
      <c r="H106" s="34">
        <f>H108</f>
        <v>0</v>
      </c>
      <c r="I106" s="34">
        <f>I108</f>
        <v>0</v>
      </c>
      <c r="J106" s="34">
        <f t="shared" si="38"/>
        <v>2000000</v>
      </c>
      <c r="K106" s="19">
        <f>F106/B106*100</f>
        <v>0</v>
      </c>
    </row>
    <row r="107" spans="1:11" ht="28.35" customHeight="1" x14ac:dyDescent="0.25">
      <c r="A107" s="64" t="s">
        <v>19</v>
      </c>
      <c r="B107" s="34">
        <f t="shared" si="44"/>
        <v>0</v>
      </c>
      <c r="C107" s="34"/>
      <c r="D107" s="34"/>
      <c r="E107" s="34"/>
      <c r="F107" s="34">
        <f t="shared" si="45"/>
        <v>0</v>
      </c>
      <c r="G107" s="34"/>
      <c r="H107" s="34"/>
      <c r="I107" s="34"/>
      <c r="J107" s="34">
        <f t="shared" si="38"/>
        <v>0</v>
      </c>
      <c r="K107" s="19"/>
    </row>
    <row r="108" spans="1:11" ht="30.6" x14ac:dyDescent="0.25">
      <c r="A108" s="63" t="s">
        <v>121</v>
      </c>
      <c r="B108" s="34">
        <f t="shared" si="44"/>
        <v>2000000</v>
      </c>
      <c r="C108" s="34">
        <f>C111</f>
        <v>0</v>
      </c>
      <c r="D108" s="34">
        <f>D111</f>
        <v>0</v>
      </c>
      <c r="E108" s="34">
        <v>2000000</v>
      </c>
      <c r="F108" s="34">
        <f t="shared" si="45"/>
        <v>0</v>
      </c>
      <c r="G108" s="34">
        <f>G111</f>
        <v>0</v>
      </c>
      <c r="H108" s="34">
        <f>H111</f>
        <v>0</v>
      </c>
      <c r="I108" s="34">
        <f>I111</f>
        <v>0</v>
      </c>
      <c r="J108" s="34">
        <f t="shared" si="38"/>
        <v>2000000</v>
      </c>
      <c r="K108" s="19">
        <f>F108/B108*100</f>
        <v>0</v>
      </c>
    </row>
    <row r="109" spans="1:11" ht="50.4" x14ac:dyDescent="0.25">
      <c r="A109" s="63" t="s">
        <v>122</v>
      </c>
      <c r="B109" s="34">
        <f t="shared" si="44"/>
        <v>10000000</v>
      </c>
      <c r="C109" s="34">
        <f>C111</f>
        <v>0</v>
      </c>
      <c r="D109" s="34">
        <f t="shared" ref="D109:E109" si="48">D111</f>
        <v>0</v>
      </c>
      <c r="E109" s="34">
        <f t="shared" si="48"/>
        <v>10000000</v>
      </c>
      <c r="F109" s="34">
        <f t="shared" si="45"/>
        <v>0</v>
      </c>
      <c r="G109" s="34">
        <f>G111</f>
        <v>0</v>
      </c>
      <c r="H109" s="34">
        <f t="shared" ref="H109:I109" si="49">H111</f>
        <v>0</v>
      </c>
      <c r="I109" s="34">
        <f t="shared" si="49"/>
        <v>0</v>
      </c>
      <c r="J109" s="34">
        <f t="shared" si="38"/>
        <v>10000000</v>
      </c>
      <c r="K109" s="19">
        <f t="shared" ref="K109:K111" si="50">F109/B109*100</f>
        <v>0</v>
      </c>
    </row>
    <row r="110" spans="1:11" ht="28.35" customHeight="1" x14ac:dyDescent="0.25">
      <c r="A110" s="54" t="s">
        <v>19</v>
      </c>
      <c r="B110" s="34">
        <f t="shared" si="44"/>
        <v>0</v>
      </c>
      <c r="C110" s="34"/>
      <c r="D110" s="34"/>
      <c r="E110" s="34"/>
      <c r="F110" s="34">
        <f t="shared" si="45"/>
        <v>0</v>
      </c>
      <c r="G110" s="34"/>
      <c r="H110" s="34"/>
      <c r="I110" s="34"/>
      <c r="J110" s="34">
        <f t="shared" si="38"/>
        <v>0</v>
      </c>
      <c r="K110" s="19"/>
    </row>
    <row r="111" spans="1:11" ht="30.6" x14ac:dyDescent="0.25">
      <c r="A111" s="65" t="s">
        <v>123</v>
      </c>
      <c r="B111" s="34">
        <f t="shared" si="44"/>
        <v>10000000</v>
      </c>
      <c r="C111" s="34"/>
      <c r="D111" s="34"/>
      <c r="E111" s="34">
        <v>10000000</v>
      </c>
      <c r="F111" s="34">
        <f t="shared" si="45"/>
        <v>0</v>
      </c>
      <c r="G111" s="34"/>
      <c r="H111" s="34"/>
      <c r="I111" s="34"/>
      <c r="J111" s="34">
        <f t="shared" si="38"/>
        <v>10000000</v>
      </c>
      <c r="K111" s="19">
        <f t="shared" si="50"/>
        <v>0</v>
      </c>
    </row>
    <row r="112" spans="1:11" ht="27.75" customHeight="1" x14ac:dyDescent="0.25">
      <c r="A112" s="37" t="s">
        <v>25</v>
      </c>
      <c r="B112" s="74">
        <f t="shared" si="44"/>
        <v>185214230.5</v>
      </c>
      <c r="C112" s="74">
        <f>C113+C127</f>
        <v>46053000</v>
      </c>
      <c r="D112" s="74">
        <f>D113+D127</f>
        <v>132433930.5</v>
      </c>
      <c r="E112" s="74">
        <f>E113+E127</f>
        <v>6727300</v>
      </c>
      <c r="F112" s="74">
        <f t="shared" si="45"/>
        <v>0</v>
      </c>
      <c r="G112" s="74">
        <f>G113+G127</f>
        <v>0</v>
      </c>
      <c r="H112" s="74">
        <f>H113+H127</f>
        <v>0</v>
      </c>
      <c r="I112" s="74">
        <f>I113+I127</f>
        <v>0</v>
      </c>
      <c r="J112" s="74">
        <f t="shared" si="38"/>
        <v>185214230.5</v>
      </c>
      <c r="K112" s="20">
        <f>F112/B112*100</f>
        <v>0</v>
      </c>
    </row>
    <row r="113" spans="1:11" ht="82.2" customHeight="1" x14ac:dyDescent="0.25">
      <c r="A113" s="16" t="s">
        <v>42</v>
      </c>
      <c r="B113" s="74">
        <f t="shared" si="44"/>
        <v>48034530.5</v>
      </c>
      <c r="C113" s="74">
        <f>C114+C118+C123</f>
        <v>46053000</v>
      </c>
      <c r="D113" s="74">
        <f t="shared" ref="D113:E113" si="51">D114+D118+D123</f>
        <v>916130.5</v>
      </c>
      <c r="E113" s="74">
        <f t="shared" si="51"/>
        <v>1065400</v>
      </c>
      <c r="F113" s="74">
        <f t="shared" si="45"/>
        <v>0</v>
      </c>
      <c r="G113" s="74">
        <f>G114+G118+G123</f>
        <v>0</v>
      </c>
      <c r="H113" s="74">
        <f t="shared" ref="H113:I113" si="52">H114+H118+H123</f>
        <v>0</v>
      </c>
      <c r="I113" s="74">
        <f t="shared" si="52"/>
        <v>0</v>
      </c>
      <c r="J113" s="74">
        <f t="shared" si="38"/>
        <v>48034530.5</v>
      </c>
      <c r="K113" s="20">
        <f>F113/B113*100</f>
        <v>0</v>
      </c>
    </row>
    <row r="114" spans="1:11" ht="108" customHeight="1" x14ac:dyDescent="0.25">
      <c r="A114" s="39" t="s">
        <v>44</v>
      </c>
      <c r="B114" s="34">
        <f t="shared" si="44"/>
        <v>1000055.37</v>
      </c>
      <c r="C114" s="34">
        <f>C116+C117</f>
        <v>0</v>
      </c>
      <c r="D114" s="34">
        <f>D116+D117</f>
        <v>0</v>
      </c>
      <c r="E114" s="34">
        <f>E116+E117</f>
        <v>1000055.37</v>
      </c>
      <c r="F114" s="34">
        <f t="shared" si="45"/>
        <v>0</v>
      </c>
      <c r="G114" s="34">
        <f>G116</f>
        <v>0</v>
      </c>
      <c r="H114" s="34">
        <f>H116</f>
        <v>0</v>
      </c>
      <c r="I114" s="34">
        <f>I116</f>
        <v>0</v>
      </c>
      <c r="J114" s="34">
        <f t="shared" si="38"/>
        <v>1000055.37</v>
      </c>
      <c r="K114" s="19">
        <f>F114/B114*100</f>
        <v>0</v>
      </c>
    </row>
    <row r="115" spans="1:11" ht="36" customHeight="1" x14ac:dyDescent="0.25">
      <c r="A115" s="40" t="s">
        <v>13</v>
      </c>
      <c r="B115" s="34">
        <f t="shared" si="44"/>
        <v>0</v>
      </c>
      <c r="C115" s="34"/>
      <c r="D115" s="34"/>
      <c r="E115" s="34"/>
      <c r="F115" s="34">
        <f t="shared" si="45"/>
        <v>0</v>
      </c>
      <c r="G115" s="34"/>
      <c r="H115" s="34"/>
      <c r="I115" s="34"/>
      <c r="J115" s="34">
        <f t="shared" si="38"/>
        <v>0</v>
      </c>
      <c r="K115" s="19"/>
    </row>
    <row r="116" spans="1:11" ht="49.2" x14ac:dyDescent="0.25">
      <c r="A116" s="50" t="s">
        <v>57</v>
      </c>
      <c r="B116" s="34">
        <f t="shared" si="44"/>
        <v>500055.37</v>
      </c>
      <c r="C116" s="34"/>
      <c r="D116" s="34"/>
      <c r="E116" s="34">
        <v>500055.37</v>
      </c>
      <c r="F116" s="34">
        <f t="shared" si="45"/>
        <v>0</v>
      </c>
      <c r="G116" s="34">
        <f>+G117</f>
        <v>0</v>
      </c>
      <c r="H116" s="34"/>
      <c r="I116" s="34"/>
      <c r="J116" s="34">
        <f t="shared" si="38"/>
        <v>500055.37</v>
      </c>
      <c r="K116" s="19">
        <f>F116/B116*100</f>
        <v>0</v>
      </c>
    </row>
    <row r="117" spans="1:11" ht="30.6" x14ac:dyDescent="0.25">
      <c r="A117" s="50" t="s">
        <v>58</v>
      </c>
      <c r="B117" s="34">
        <f t="shared" si="44"/>
        <v>500000</v>
      </c>
      <c r="C117" s="34"/>
      <c r="D117" s="34"/>
      <c r="E117" s="34">
        <v>500000</v>
      </c>
      <c r="F117" s="34">
        <f t="shared" si="45"/>
        <v>0</v>
      </c>
      <c r="G117" s="34"/>
      <c r="H117" s="34"/>
      <c r="I117" s="34"/>
      <c r="J117" s="34">
        <f t="shared" si="38"/>
        <v>500000</v>
      </c>
      <c r="K117" s="19">
        <f>F117/B117*100</f>
        <v>0</v>
      </c>
    </row>
    <row r="118" spans="1:11" ht="100.8" x14ac:dyDescent="0.25">
      <c r="A118" s="43" t="s">
        <v>43</v>
      </c>
      <c r="B118" s="34">
        <f t="shared" si="44"/>
        <v>32671315.129999999</v>
      </c>
      <c r="C118" s="34">
        <f>C120+C121+C122</f>
        <v>32344600</v>
      </c>
      <c r="D118" s="34">
        <f t="shared" ref="D118:I118" si="53">D120+D121+D122</f>
        <v>261370.5</v>
      </c>
      <c r="E118" s="34">
        <f t="shared" si="53"/>
        <v>65344.63</v>
      </c>
      <c r="F118" s="34">
        <f t="shared" si="45"/>
        <v>0</v>
      </c>
      <c r="G118" s="34">
        <f t="shared" si="53"/>
        <v>0</v>
      </c>
      <c r="H118" s="34">
        <f t="shared" si="53"/>
        <v>0</v>
      </c>
      <c r="I118" s="34">
        <f t="shared" si="53"/>
        <v>0</v>
      </c>
      <c r="J118" s="34">
        <f t="shared" si="38"/>
        <v>32671315.129999999</v>
      </c>
      <c r="K118" s="19">
        <f>F118/B118*100</f>
        <v>0</v>
      </c>
    </row>
    <row r="119" spans="1:11" ht="27" customHeight="1" x14ac:dyDescent="0.25">
      <c r="A119" s="40" t="s">
        <v>19</v>
      </c>
      <c r="B119" s="34">
        <f t="shared" si="44"/>
        <v>0</v>
      </c>
      <c r="C119" s="34"/>
      <c r="D119" s="34"/>
      <c r="E119" s="34"/>
      <c r="F119" s="34">
        <f t="shared" si="45"/>
        <v>0</v>
      </c>
      <c r="G119" s="34"/>
      <c r="H119" s="34"/>
      <c r="I119" s="34"/>
      <c r="J119" s="74">
        <f t="shared" si="38"/>
        <v>0</v>
      </c>
      <c r="K119" s="19"/>
    </row>
    <row r="120" spans="1:11" ht="49.2" x14ac:dyDescent="0.25">
      <c r="A120" s="41" t="s">
        <v>185</v>
      </c>
      <c r="B120" s="34">
        <f t="shared" si="44"/>
        <v>65344.63</v>
      </c>
      <c r="C120" s="34"/>
      <c r="D120" s="34"/>
      <c r="E120" s="34">
        <v>65344.63</v>
      </c>
      <c r="F120" s="34">
        <f t="shared" si="45"/>
        <v>0</v>
      </c>
      <c r="G120" s="34"/>
      <c r="H120" s="34"/>
      <c r="I120" s="34"/>
      <c r="J120" s="34">
        <f t="shared" si="38"/>
        <v>65344.63</v>
      </c>
      <c r="K120" s="19">
        <f>F120/B120*100</f>
        <v>0</v>
      </c>
    </row>
    <row r="121" spans="1:11" ht="54" customHeight="1" x14ac:dyDescent="0.25">
      <c r="A121" s="41" t="s">
        <v>184</v>
      </c>
      <c r="B121" s="34">
        <f t="shared" si="44"/>
        <v>261370.5</v>
      </c>
      <c r="C121" s="34"/>
      <c r="D121" s="34">
        <v>261370.5</v>
      </c>
      <c r="E121" s="34"/>
      <c r="F121" s="34">
        <f t="shared" si="45"/>
        <v>0</v>
      </c>
      <c r="G121" s="34"/>
      <c r="H121" s="34"/>
      <c r="I121" s="34"/>
      <c r="J121" s="34">
        <f t="shared" si="38"/>
        <v>261370.5</v>
      </c>
      <c r="K121" s="19">
        <f>F121/B121*100</f>
        <v>0</v>
      </c>
    </row>
    <row r="122" spans="1:11" ht="54" customHeight="1" x14ac:dyDescent="0.25">
      <c r="A122" s="41" t="s">
        <v>183</v>
      </c>
      <c r="B122" s="34">
        <f t="shared" si="44"/>
        <v>32344600</v>
      </c>
      <c r="C122" s="34">
        <v>32344600</v>
      </c>
      <c r="D122" s="34"/>
      <c r="E122" s="34"/>
      <c r="F122" s="34">
        <f t="shared" si="45"/>
        <v>0</v>
      </c>
      <c r="G122" s="34"/>
      <c r="H122" s="34"/>
      <c r="I122" s="34"/>
      <c r="J122" s="34">
        <f t="shared" si="38"/>
        <v>32344600</v>
      </c>
      <c r="K122" s="19">
        <f>F122/B122*100</f>
        <v>0</v>
      </c>
    </row>
    <row r="123" spans="1:11" ht="80.400000000000006" customHeight="1" x14ac:dyDescent="0.25">
      <c r="A123" s="43" t="s">
        <v>200</v>
      </c>
      <c r="B123" s="34">
        <f t="shared" si="44"/>
        <v>14363160</v>
      </c>
      <c r="C123" s="34">
        <f>C125+C126</f>
        <v>13708400</v>
      </c>
      <c r="D123" s="34">
        <f t="shared" ref="D123:E123" si="54">D125+D126</f>
        <v>654760</v>
      </c>
      <c r="E123" s="34">
        <f t="shared" si="54"/>
        <v>0</v>
      </c>
      <c r="F123" s="34">
        <f t="shared" si="45"/>
        <v>0</v>
      </c>
      <c r="G123" s="34">
        <f>G125+G126</f>
        <v>0</v>
      </c>
      <c r="H123" s="34">
        <f t="shared" ref="H123:I123" si="55">H125+H126</f>
        <v>0</v>
      </c>
      <c r="I123" s="34">
        <f t="shared" si="55"/>
        <v>0</v>
      </c>
      <c r="J123" s="34">
        <f t="shared" si="38"/>
        <v>14363160</v>
      </c>
      <c r="K123" s="19"/>
    </row>
    <row r="124" spans="1:11" ht="33.6" customHeight="1" x14ac:dyDescent="0.25">
      <c r="A124" s="40" t="s">
        <v>21</v>
      </c>
      <c r="B124" s="34">
        <f t="shared" si="44"/>
        <v>0</v>
      </c>
      <c r="C124" s="34"/>
      <c r="D124" s="34"/>
      <c r="E124" s="34"/>
      <c r="F124" s="34">
        <f t="shared" si="45"/>
        <v>0</v>
      </c>
      <c r="G124" s="34"/>
      <c r="H124" s="34"/>
      <c r="I124" s="34"/>
      <c r="J124" s="34">
        <f t="shared" si="38"/>
        <v>0</v>
      </c>
      <c r="K124" s="19"/>
    </row>
    <row r="125" spans="1:11" ht="54" customHeight="1" x14ac:dyDescent="0.25">
      <c r="A125" s="41" t="s">
        <v>198</v>
      </c>
      <c r="B125" s="34">
        <f t="shared" si="44"/>
        <v>654760</v>
      </c>
      <c r="C125" s="34"/>
      <c r="D125" s="34">
        <v>654760</v>
      </c>
      <c r="E125" s="34"/>
      <c r="F125" s="34">
        <f t="shared" si="45"/>
        <v>0</v>
      </c>
      <c r="G125" s="34"/>
      <c r="H125" s="34"/>
      <c r="I125" s="34"/>
      <c r="J125" s="34">
        <f t="shared" si="38"/>
        <v>654760</v>
      </c>
      <c r="K125" s="19"/>
    </row>
    <row r="126" spans="1:11" ht="54" customHeight="1" x14ac:dyDescent="0.25">
      <c r="A126" s="41" t="s">
        <v>199</v>
      </c>
      <c r="B126" s="34">
        <f t="shared" si="44"/>
        <v>13708400</v>
      </c>
      <c r="C126" s="34">
        <v>13708400</v>
      </c>
      <c r="D126" s="34"/>
      <c r="E126" s="34"/>
      <c r="F126" s="34">
        <f t="shared" si="45"/>
        <v>0</v>
      </c>
      <c r="G126" s="34"/>
      <c r="H126" s="34"/>
      <c r="I126" s="34"/>
      <c r="J126" s="34">
        <f t="shared" si="38"/>
        <v>13708400</v>
      </c>
      <c r="K126" s="19"/>
    </row>
    <row r="127" spans="1:11" ht="83.4" customHeight="1" x14ac:dyDescent="0.25">
      <c r="A127" s="38" t="s">
        <v>41</v>
      </c>
      <c r="B127" s="74">
        <f t="shared" si="44"/>
        <v>137179700</v>
      </c>
      <c r="C127" s="74">
        <f>C128+C131+C135+C139+C143+C147</f>
        <v>0</v>
      </c>
      <c r="D127" s="74">
        <f t="shared" ref="D127:E127" si="56">D128+D131+D135+D139+D143+D147</f>
        <v>131517800</v>
      </c>
      <c r="E127" s="74">
        <f t="shared" si="56"/>
        <v>5661900</v>
      </c>
      <c r="F127" s="74">
        <f t="shared" si="45"/>
        <v>0</v>
      </c>
      <c r="G127" s="74">
        <f>G128+G131+G135+G139+G143+G147</f>
        <v>0</v>
      </c>
      <c r="H127" s="74">
        <f t="shared" ref="H127:I127" si="57">H128+H131+H135+H139+H143+H147</f>
        <v>0</v>
      </c>
      <c r="I127" s="74">
        <f t="shared" si="57"/>
        <v>0</v>
      </c>
      <c r="J127" s="74">
        <f t="shared" si="38"/>
        <v>137179700</v>
      </c>
      <c r="K127" s="20">
        <f>F127/B127*100</f>
        <v>0</v>
      </c>
    </row>
    <row r="128" spans="1:11" ht="126" x14ac:dyDescent="0.25">
      <c r="A128" s="43" t="s">
        <v>124</v>
      </c>
      <c r="B128" s="34">
        <f t="shared" si="44"/>
        <v>500000</v>
      </c>
      <c r="C128" s="34">
        <f>C130</f>
        <v>0</v>
      </c>
      <c r="D128" s="34">
        <f>D130</f>
        <v>0</v>
      </c>
      <c r="E128" s="34">
        <f>E130</f>
        <v>500000</v>
      </c>
      <c r="F128" s="34">
        <f t="shared" si="45"/>
        <v>0</v>
      </c>
      <c r="G128" s="34">
        <f>G130</f>
        <v>0</v>
      </c>
      <c r="H128" s="34">
        <f>H130</f>
        <v>0</v>
      </c>
      <c r="I128" s="34">
        <f>I130</f>
        <v>0</v>
      </c>
      <c r="J128" s="34">
        <f t="shared" si="38"/>
        <v>500000</v>
      </c>
      <c r="K128" s="19">
        <f>F128/B128*100</f>
        <v>0</v>
      </c>
    </row>
    <row r="129" spans="1:13" ht="30.6" x14ac:dyDescent="0.25">
      <c r="A129" s="40" t="s">
        <v>19</v>
      </c>
      <c r="B129" s="34">
        <f t="shared" si="44"/>
        <v>0</v>
      </c>
      <c r="C129" s="34"/>
      <c r="D129" s="34"/>
      <c r="E129" s="34"/>
      <c r="F129" s="34">
        <f t="shared" si="45"/>
        <v>0</v>
      </c>
      <c r="G129" s="34"/>
      <c r="H129" s="34"/>
      <c r="I129" s="34"/>
      <c r="J129" s="74">
        <f t="shared" si="38"/>
        <v>0</v>
      </c>
      <c r="K129" s="19"/>
    </row>
    <row r="130" spans="1:13" ht="54" customHeight="1" x14ac:dyDescent="0.25">
      <c r="A130" s="41" t="s">
        <v>125</v>
      </c>
      <c r="B130" s="34">
        <f t="shared" si="44"/>
        <v>500000</v>
      </c>
      <c r="C130" s="34"/>
      <c r="D130" s="34"/>
      <c r="E130" s="34">
        <v>500000</v>
      </c>
      <c r="F130" s="34">
        <f t="shared" si="45"/>
        <v>0</v>
      </c>
      <c r="G130" s="34"/>
      <c r="H130" s="34"/>
      <c r="I130" s="34"/>
      <c r="J130" s="34">
        <f t="shared" si="38"/>
        <v>500000</v>
      </c>
      <c r="K130" s="19">
        <f>F130/B130*100</f>
        <v>0</v>
      </c>
    </row>
    <row r="131" spans="1:13" ht="100.8" x14ac:dyDescent="0.25">
      <c r="A131" s="52" t="s">
        <v>83</v>
      </c>
      <c r="B131" s="34">
        <f t="shared" si="44"/>
        <v>1612130</v>
      </c>
      <c r="C131" s="34">
        <f>C133+C134</f>
        <v>0</v>
      </c>
      <c r="D131" s="34">
        <f t="shared" ref="D131:I131" si="58">D133+D134</f>
        <v>1289730</v>
      </c>
      <c r="E131" s="34">
        <f t="shared" si="58"/>
        <v>322400</v>
      </c>
      <c r="F131" s="34">
        <f t="shared" si="45"/>
        <v>0</v>
      </c>
      <c r="G131" s="34">
        <f t="shared" si="58"/>
        <v>0</v>
      </c>
      <c r="H131" s="34">
        <f t="shared" si="58"/>
        <v>0</v>
      </c>
      <c r="I131" s="34">
        <f t="shared" si="58"/>
        <v>0</v>
      </c>
      <c r="J131" s="34">
        <f t="shared" si="38"/>
        <v>1612130</v>
      </c>
      <c r="K131" s="19">
        <f>F131/B131*100</f>
        <v>0</v>
      </c>
      <c r="L131" s="68"/>
      <c r="M131" s="68"/>
    </row>
    <row r="132" spans="1:13" ht="30.6" x14ac:dyDescent="0.25">
      <c r="A132" s="53" t="s">
        <v>19</v>
      </c>
      <c r="B132" s="34">
        <f t="shared" si="44"/>
        <v>0</v>
      </c>
      <c r="C132" s="34"/>
      <c r="D132" s="34"/>
      <c r="E132" s="34"/>
      <c r="F132" s="34">
        <f t="shared" si="45"/>
        <v>0</v>
      </c>
      <c r="G132" s="34"/>
      <c r="H132" s="34"/>
      <c r="I132" s="34"/>
      <c r="J132" s="34">
        <f t="shared" si="38"/>
        <v>0</v>
      </c>
      <c r="K132" s="19"/>
    </row>
    <row r="133" spans="1:13" ht="30.6" x14ac:dyDescent="0.25">
      <c r="A133" s="46" t="s">
        <v>126</v>
      </c>
      <c r="B133" s="34">
        <f t="shared" si="44"/>
        <v>322400</v>
      </c>
      <c r="C133" s="34"/>
      <c r="D133" s="34"/>
      <c r="E133" s="34">
        <v>322400</v>
      </c>
      <c r="F133" s="34">
        <f t="shared" si="45"/>
        <v>0</v>
      </c>
      <c r="G133" s="34"/>
      <c r="H133" s="34"/>
      <c r="I133" s="34"/>
      <c r="J133" s="34">
        <f t="shared" si="38"/>
        <v>322400</v>
      </c>
      <c r="K133" s="19">
        <f t="shared" ref="K133" si="59">F133/B133*100</f>
        <v>0</v>
      </c>
    </row>
    <row r="134" spans="1:13" ht="30.6" x14ac:dyDescent="0.25">
      <c r="A134" s="41" t="s">
        <v>127</v>
      </c>
      <c r="B134" s="34">
        <f>C134+D134+E134</f>
        <v>1289730</v>
      </c>
      <c r="C134" s="34"/>
      <c r="D134" s="34">
        <v>1289730</v>
      </c>
      <c r="E134" s="34"/>
      <c r="F134" s="34">
        <f t="shared" si="45"/>
        <v>0</v>
      </c>
      <c r="G134" s="34"/>
      <c r="H134" s="34"/>
      <c r="I134" s="34"/>
      <c r="J134" s="34">
        <f t="shared" si="38"/>
        <v>1289730</v>
      </c>
      <c r="K134" s="19">
        <f>F134/B134*100</f>
        <v>0</v>
      </c>
    </row>
    <row r="135" spans="1:13" ht="54" customHeight="1" x14ac:dyDescent="0.25">
      <c r="A135" s="52" t="s">
        <v>84</v>
      </c>
      <c r="B135" s="34">
        <f>C135+D135+E135</f>
        <v>9006400</v>
      </c>
      <c r="C135" s="34">
        <f>C137+C138</f>
        <v>0</v>
      </c>
      <c r="D135" s="34">
        <f t="shared" ref="D135:E135" si="60">D137+D138</f>
        <v>7205100</v>
      </c>
      <c r="E135" s="34">
        <f t="shared" si="60"/>
        <v>1801300</v>
      </c>
      <c r="F135" s="34">
        <f t="shared" si="45"/>
        <v>0</v>
      </c>
      <c r="G135" s="34">
        <f>G137+G138</f>
        <v>0</v>
      </c>
      <c r="H135" s="34">
        <f t="shared" ref="H135:I135" si="61">H137+H138</f>
        <v>0</v>
      </c>
      <c r="I135" s="34">
        <f t="shared" si="61"/>
        <v>0</v>
      </c>
      <c r="J135" s="34">
        <f t="shared" si="38"/>
        <v>9006400</v>
      </c>
      <c r="K135" s="19">
        <f>F135/B135*100</f>
        <v>0</v>
      </c>
    </row>
    <row r="136" spans="1:13" ht="30.6" x14ac:dyDescent="0.25">
      <c r="A136" s="53" t="s">
        <v>19</v>
      </c>
      <c r="B136" s="74">
        <f>C136+D136+E136</f>
        <v>0</v>
      </c>
      <c r="C136" s="34"/>
      <c r="D136" s="34"/>
      <c r="E136" s="34"/>
      <c r="F136" s="74">
        <f t="shared" si="45"/>
        <v>0</v>
      </c>
      <c r="G136" s="34"/>
      <c r="H136" s="34"/>
      <c r="I136" s="34"/>
      <c r="J136" s="74">
        <f t="shared" si="38"/>
        <v>0</v>
      </c>
      <c r="K136" s="19"/>
    </row>
    <row r="137" spans="1:13" ht="30.6" x14ac:dyDescent="0.25">
      <c r="A137" s="46" t="s">
        <v>128</v>
      </c>
      <c r="B137" s="34">
        <f t="shared" ref="B137" si="62">C137+D137+E137</f>
        <v>1801300</v>
      </c>
      <c r="C137" s="34"/>
      <c r="D137" s="34"/>
      <c r="E137" s="34">
        <v>1801300</v>
      </c>
      <c r="F137" s="34">
        <f t="shared" si="45"/>
        <v>0</v>
      </c>
      <c r="G137" s="34"/>
      <c r="H137" s="34"/>
      <c r="I137" s="34"/>
      <c r="J137" s="34">
        <f t="shared" si="38"/>
        <v>1801300</v>
      </c>
      <c r="K137" s="19">
        <f>F137/B137*100</f>
        <v>0</v>
      </c>
    </row>
    <row r="138" spans="1:13" ht="30.6" x14ac:dyDescent="0.25">
      <c r="A138" s="41" t="s">
        <v>129</v>
      </c>
      <c r="B138" s="34">
        <f>C138+D138+E138</f>
        <v>7205100</v>
      </c>
      <c r="C138" s="34"/>
      <c r="D138" s="34">
        <v>7205100</v>
      </c>
      <c r="E138" s="34"/>
      <c r="F138" s="34">
        <f t="shared" si="45"/>
        <v>0</v>
      </c>
      <c r="G138" s="34"/>
      <c r="H138" s="34"/>
      <c r="I138" s="34"/>
      <c r="J138" s="34">
        <f t="shared" si="38"/>
        <v>7205100</v>
      </c>
      <c r="K138" s="19"/>
    </row>
    <row r="139" spans="1:13" ht="127.2" customHeight="1" x14ac:dyDescent="0.25">
      <c r="A139" s="52" t="s">
        <v>85</v>
      </c>
      <c r="B139" s="34">
        <f>C139+D139+E139</f>
        <v>3871030</v>
      </c>
      <c r="C139" s="34">
        <f>C141+C142</f>
        <v>0</v>
      </c>
      <c r="D139" s="34">
        <f t="shared" ref="D139:E139" si="63">D141+D142</f>
        <v>3096830</v>
      </c>
      <c r="E139" s="34">
        <f t="shared" si="63"/>
        <v>774200</v>
      </c>
      <c r="F139" s="34">
        <f t="shared" si="45"/>
        <v>0</v>
      </c>
      <c r="G139" s="34">
        <f>G141+G142</f>
        <v>0</v>
      </c>
      <c r="H139" s="34">
        <f t="shared" ref="H139:I139" si="64">H141+H142</f>
        <v>0</v>
      </c>
      <c r="I139" s="34">
        <f t="shared" si="64"/>
        <v>0</v>
      </c>
      <c r="J139" s="34">
        <f t="shared" si="38"/>
        <v>3871030</v>
      </c>
      <c r="K139" s="19">
        <f>F139/B139*100</f>
        <v>0</v>
      </c>
    </row>
    <row r="140" spans="1:13" ht="30.6" x14ac:dyDescent="0.25">
      <c r="A140" s="53" t="s">
        <v>19</v>
      </c>
      <c r="B140" s="74">
        <f>C140+D140+E140</f>
        <v>0</v>
      </c>
      <c r="C140" s="34"/>
      <c r="D140" s="34"/>
      <c r="E140" s="34"/>
      <c r="F140" s="74">
        <f t="shared" si="45"/>
        <v>0</v>
      </c>
      <c r="G140" s="34"/>
      <c r="H140" s="34"/>
      <c r="I140" s="34"/>
      <c r="J140" s="74">
        <f t="shared" si="38"/>
        <v>0</v>
      </c>
      <c r="K140" s="19"/>
    </row>
    <row r="141" spans="1:13" ht="30.6" x14ac:dyDescent="0.25">
      <c r="A141" s="46" t="s">
        <v>130</v>
      </c>
      <c r="B141" s="34">
        <f t="shared" ref="B141" si="65">C141+D141+E141</f>
        <v>774200</v>
      </c>
      <c r="C141" s="34"/>
      <c r="D141" s="34"/>
      <c r="E141" s="34">
        <v>774200</v>
      </c>
      <c r="F141" s="34">
        <f t="shared" si="45"/>
        <v>0</v>
      </c>
      <c r="G141" s="34"/>
      <c r="H141" s="34"/>
      <c r="I141" s="34"/>
      <c r="J141" s="34">
        <f t="shared" si="38"/>
        <v>774200</v>
      </c>
      <c r="K141" s="19">
        <f>F141/B141*100</f>
        <v>0</v>
      </c>
    </row>
    <row r="142" spans="1:13" ht="30.6" x14ac:dyDescent="0.25">
      <c r="A142" s="41" t="s">
        <v>131</v>
      </c>
      <c r="B142" s="34">
        <f>C142+D142+E142</f>
        <v>3096830</v>
      </c>
      <c r="C142" s="34"/>
      <c r="D142" s="34">
        <v>3096830</v>
      </c>
      <c r="E142" s="34"/>
      <c r="F142" s="34">
        <f t="shared" si="45"/>
        <v>0</v>
      </c>
      <c r="G142" s="34"/>
      <c r="H142" s="34"/>
      <c r="I142" s="34"/>
      <c r="J142" s="34">
        <f t="shared" si="38"/>
        <v>3096830</v>
      </c>
      <c r="K142" s="19"/>
    </row>
    <row r="143" spans="1:13" ht="126" x14ac:dyDescent="0.25">
      <c r="A143" s="52" t="s">
        <v>86</v>
      </c>
      <c r="B143" s="34">
        <f>C143+D143+E143</f>
        <v>11320140</v>
      </c>
      <c r="C143" s="34">
        <f>C145+C146</f>
        <v>0</v>
      </c>
      <c r="D143" s="34">
        <f>D145+D146</f>
        <v>9056140</v>
      </c>
      <c r="E143" s="34">
        <f>E145+E146</f>
        <v>2264000</v>
      </c>
      <c r="F143" s="34">
        <f t="shared" si="45"/>
        <v>0</v>
      </c>
      <c r="G143" s="34">
        <f>G145+G146</f>
        <v>0</v>
      </c>
      <c r="H143" s="34">
        <f>H145+H146</f>
        <v>0</v>
      </c>
      <c r="I143" s="34">
        <f>I145+I146</f>
        <v>0</v>
      </c>
      <c r="J143" s="34">
        <f t="shared" si="38"/>
        <v>11320140</v>
      </c>
      <c r="K143" s="19">
        <f>F143/B143*100</f>
        <v>0</v>
      </c>
    </row>
    <row r="144" spans="1:13" ht="30.6" x14ac:dyDescent="0.25">
      <c r="A144" s="53" t="s">
        <v>19</v>
      </c>
      <c r="B144" s="74">
        <f>C144+D144+E144</f>
        <v>0</v>
      </c>
      <c r="C144" s="34"/>
      <c r="D144" s="34"/>
      <c r="E144" s="34"/>
      <c r="F144" s="74">
        <f t="shared" si="45"/>
        <v>0</v>
      </c>
      <c r="G144" s="34"/>
      <c r="H144" s="34"/>
      <c r="I144" s="34"/>
      <c r="J144" s="74">
        <f t="shared" si="38"/>
        <v>0</v>
      </c>
      <c r="K144" s="19"/>
    </row>
    <row r="145" spans="1:13" ht="30.6" x14ac:dyDescent="0.25">
      <c r="A145" s="46" t="s">
        <v>132</v>
      </c>
      <c r="B145" s="34">
        <f t="shared" ref="B145:B178" si="66">C145+D145+E145</f>
        <v>2264000</v>
      </c>
      <c r="C145" s="34"/>
      <c r="D145" s="34"/>
      <c r="E145" s="34">
        <v>2264000</v>
      </c>
      <c r="F145" s="34">
        <f t="shared" si="45"/>
        <v>0</v>
      </c>
      <c r="G145" s="34"/>
      <c r="H145" s="34"/>
      <c r="I145" s="34"/>
      <c r="J145" s="34">
        <f t="shared" si="38"/>
        <v>2264000</v>
      </c>
      <c r="K145" s="19">
        <f>F145/B145*100</f>
        <v>0</v>
      </c>
    </row>
    <row r="146" spans="1:13" ht="30.6" x14ac:dyDescent="0.25">
      <c r="A146" s="41" t="s">
        <v>133</v>
      </c>
      <c r="B146" s="34">
        <f t="shared" si="66"/>
        <v>9056140</v>
      </c>
      <c r="C146" s="34"/>
      <c r="D146" s="34">
        <v>9056140</v>
      </c>
      <c r="E146" s="34"/>
      <c r="F146" s="34">
        <f t="shared" si="45"/>
        <v>0</v>
      </c>
      <c r="G146" s="34"/>
      <c r="H146" s="34"/>
      <c r="I146" s="34"/>
      <c r="J146" s="34">
        <f t="shared" si="38"/>
        <v>9056140</v>
      </c>
      <c r="K146" s="19"/>
    </row>
    <row r="147" spans="1:13" ht="58.8" customHeight="1" x14ac:dyDescent="0.25">
      <c r="A147" s="43" t="s">
        <v>79</v>
      </c>
      <c r="B147" s="34">
        <f t="shared" si="66"/>
        <v>110870000</v>
      </c>
      <c r="C147" s="34">
        <f>C149</f>
        <v>0</v>
      </c>
      <c r="D147" s="34">
        <f t="shared" ref="D147:E147" si="67">D149</f>
        <v>110870000</v>
      </c>
      <c r="E147" s="34">
        <f t="shared" si="67"/>
        <v>0</v>
      </c>
      <c r="F147" s="34">
        <f t="shared" si="45"/>
        <v>0</v>
      </c>
      <c r="G147" s="34">
        <f>G149</f>
        <v>0</v>
      </c>
      <c r="H147" s="34">
        <f t="shared" ref="H147:I147" si="68">H149</f>
        <v>0</v>
      </c>
      <c r="I147" s="34">
        <f t="shared" si="68"/>
        <v>0</v>
      </c>
      <c r="J147" s="34">
        <f t="shared" si="38"/>
        <v>110870000</v>
      </c>
      <c r="K147" s="19">
        <f>F147/B147*100</f>
        <v>0</v>
      </c>
    </row>
    <row r="148" spans="1:13" ht="30.6" x14ac:dyDescent="0.25">
      <c r="A148" s="40" t="s">
        <v>19</v>
      </c>
      <c r="B148" s="34">
        <f t="shared" si="66"/>
        <v>0</v>
      </c>
      <c r="C148" s="34"/>
      <c r="D148" s="34"/>
      <c r="E148" s="34"/>
      <c r="F148" s="34">
        <f t="shared" si="45"/>
        <v>0</v>
      </c>
      <c r="G148" s="34"/>
      <c r="H148" s="34"/>
      <c r="I148" s="34"/>
      <c r="J148" s="34">
        <f t="shared" si="38"/>
        <v>0</v>
      </c>
      <c r="K148" s="19"/>
    </row>
    <row r="149" spans="1:13" ht="30.6" x14ac:dyDescent="0.25">
      <c r="A149" s="41" t="s">
        <v>87</v>
      </c>
      <c r="B149" s="34">
        <f t="shared" si="66"/>
        <v>110870000</v>
      </c>
      <c r="C149" s="34"/>
      <c r="D149" s="34">
        <v>110870000</v>
      </c>
      <c r="E149" s="34"/>
      <c r="F149" s="34"/>
      <c r="G149" s="34"/>
      <c r="H149" s="34"/>
      <c r="I149" s="34"/>
      <c r="J149" s="34">
        <f t="shared" si="38"/>
        <v>110870000</v>
      </c>
      <c r="K149" s="19">
        <f t="shared" ref="K149:K152" si="69">F149/B149*100</f>
        <v>0</v>
      </c>
    </row>
    <row r="150" spans="1:13" ht="30.6" x14ac:dyDescent="0.25">
      <c r="A150" s="51" t="s">
        <v>34</v>
      </c>
      <c r="B150" s="74">
        <f t="shared" si="66"/>
        <v>15098300</v>
      </c>
      <c r="C150" s="74">
        <f>C151</f>
        <v>0</v>
      </c>
      <c r="D150" s="74">
        <f t="shared" ref="D150:I150" si="70">D151</f>
        <v>0</v>
      </c>
      <c r="E150" s="74">
        <f t="shared" si="70"/>
        <v>15098300</v>
      </c>
      <c r="F150" s="34"/>
      <c r="G150" s="74">
        <f t="shared" si="70"/>
        <v>0</v>
      </c>
      <c r="H150" s="74">
        <f t="shared" si="70"/>
        <v>0</v>
      </c>
      <c r="I150" s="74">
        <f t="shared" si="70"/>
        <v>0</v>
      </c>
      <c r="J150" s="74">
        <f t="shared" si="38"/>
        <v>15098300</v>
      </c>
      <c r="K150" s="20">
        <f t="shared" si="69"/>
        <v>0</v>
      </c>
      <c r="L150" s="17"/>
      <c r="M150" s="3"/>
    </row>
    <row r="151" spans="1:13" ht="83.4" customHeight="1" x14ac:dyDescent="0.25">
      <c r="A151" s="38" t="s">
        <v>41</v>
      </c>
      <c r="B151" s="74">
        <f t="shared" si="66"/>
        <v>15098300</v>
      </c>
      <c r="C151" s="74">
        <f>C152+C155+C158+C161+C164+C167+C170+C173+C176</f>
        <v>0</v>
      </c>
      <c r="D151" s="74">
        <f t="shared" ref="D151:E151" si="71">D152+D155+D158+D161+D164+D167+D170+D173+D176</f>
        <v>0</v>
      </c>
      <c r="E151" s="74">
        <f t="shared" si="71"/>
        <v>15098300</v>
      </c>
      <c r="F151" s="74">
        <f t="shared" ref="F151:F178" si="72">G151+H151+I151</f>
        <v>0</v>
      </c>
      <c r="G151" s="74">
        <f t="shared" ref="G151:I151" si="73">G152+G155+G158+G161+G164+G167+G170+G173+G176</f>
        <v>0</v>
      </c>
      <c r="H151" s="74">
        <f t="shared" si="73"/>
        <v>0</v>
      </c>
      <c r="I151" s="74">
        <f t="shared" si="73"/>
        <v>0</v>
      </c>
      <c r="J151" s="74">
        <f t="shared" si="38"/>
        <v>15098300</v>
      </c>
      <c r="K151" s="19">
        <f t="shared" si="69"/>
        <v>0</v>
      </c>
      <c r="L151" s="17"/>
      <c r="M151" s="3"/>
    </row>
    <row r="152" spans="1:13" ht="50.4" x14ac:dyDescent="0.25">
      <c r="A152" s="52" t="s">
        <v>49</v>
      </c>
      <c r="B152" s="34">
        <f t="shared" si="66"/>
        <v>5400000</v>
      </c>
      <c r="C152" s="34">
        <f>C154</f>
        <v>0</v>
      </c>
      <c r="D152" s="34">
        <f>D154</f>
        <v>0</v>
      </c>
      <c r="E152" s="34">
        <f>E154</f>
        <v>5400000</v>
      </c>
      <c r="F152" s="34">
        <f t="shared" si="72"/>
        <v>0</v>
      </c>
      <c r="G152" s="34">
        <f>G154</f>
        <v>0</v>
      </c>
      <c r="H152" s="34">
        <f>H154</f>
        <v>0</v>
      </c>
      <c r="I152" s="34">
        <f>I154</f>
        <v>0</v>
      </c>
      <c r="J152" s="34">
        <f t="shared" si="38"/>
        <v>5400000</v>
      </c>
      <c r="K152" s="19">
        <f t="shared" si="69"/>
        <v>0</v>
      </c>
      <c r="L152" s="17"/>
      <c r="M152" s="3"/>
    </row>
    <row r="153" spans="1:13" ht="30.6" x14ac:dyDescent="0.25">
      <c r="A153" s="53" t="s">
        <v>19</v>
      </c>
      <c r="B153" s="74">
        <f t="shared" si="66"/>
        <v>0</v>
      </c>
      <c r="C153" s="34"/>
      <c r="D153" s="34"/>
      <c r="E153" s="34"/>
      <c r="F153" s="74">
        <f t="shared" si="72"/>
        <v>0</v>
      </c>
      <c r="G153" s="34"/>
      <c r="H153" s="34"/>
      <c r="I153" s="34"/>
      <c r="J153" s="74">
        <f t="shared" si="38"/>
        <v>0</v>
      </c>
      <c r="K153" s="19"/>
      <c r="L153" s="17"/>
      <c r="M153" s="3"/>
    </row>
    <row r="154" spans="1:13" ht="49.2" x14ac:dyDescent="0.25">
      <c r="A154" s="46" t="s">
        <v>59</v>
      </c>
      <c r="B154" s="34">
        <f t="shared" si="66"/>
        <v>5400000</v>
      </c>
      <c r="C154" s="34"/>
      <c r="D154" s="34"/>
      <c r="E154" s="34">
        <v>5400000</v>
      </c>
      <c r="F154" s="34">
        <f t="shared" si="72"/>
        <v>0</v>
      </c>
      <c r="G154" s="34"/>
      <c r="H154" s="34"/>
      <c r="I154" s="34"/>
      <c r="J154" s="34">
        <f t="shared" ref="J154:J182" si="74">B154-F154</f>
        <v>5400000</v>
      </c>
      <c r="K154" s="19">
        <f>F154/B154*100</f>
        <v>0</v>
      </c>
      <c r="L154" s="17"/>
      <c r="M154" s="3"/>
    </row>
    <row r="155" spans="1:13" ht="100.8" x14ac:dyDescent="0.25">
      <c r="A155" s="43" t="s">
        <v>135</v>
      </c>
      <c r="B155" s="34">
        <f t="shared" si="66"/>
        <v>200000</v>
      </c>
      <c r="C155" s="34">
        <f>C157</f>
        <v>0</v>
      </c>
      <c r="D155" s="34">
        <f t="shared" ref="D155:E155" si="75">D157</f>
        <v>0</v>
      </c>
      <c r="E155" s="34">
        <f t="shared" si="75"/>
        <v>200000</v>
      </c>
      <c r="F155" s="34">
        <f t="shared" si="72"/>
        <v>0</v>
      </c>
      <c r="G155" s="34">
        <f>G157</f>
        <v>0</v>
      </c>
      <c r="H155" s="34">
        <f t="shared" ref="H155:I155" si="76">H157</f>
        <v>0</v>
      </c>
      <c r="I155" s="34">
        <f t="shared" si="76"/>
        <v>0</v>
      </c>
      <c r="J155" s="34">
        <f t="shared" si="74"/>
        <v>200000</v>
      </c>
      <c r="K155" s="19">
        <f>F155/B155*100</f>
        <v>0</v>
      </c>
      <c r="L155" s="17"/>
      <c r="M155" s="3"/>
    </row>
    <row r="156" spans="1:13" ht="30.6" x14ac:dyDescent="0.25">
      <c r="A156" s="40" t="s">
        <v>19</v>
      </c>
      <c r="B156" s="34">
        <f t="shared" si="66"/>
        <v>0</v>
      </c>
      <c r="C156" s="34"/>
      <c r="D156" s="34"/>
      <c r="E156" s="34"/>
      <c r="F156" s="34">
        <f t="shared" si="72"/>
        <v>0</v>
      </c>
      <c r="G156" s="34"/>
      <c r="H156" s="34"/>
      <c r="I156" s="34"/>
      <c r="J156" s="34">
        <f t="shared" si="74"/>
        <v>0</v>
      </c>
      <c r="K156" s="19"/>
      <c r="L156" s="17"/>
      <c r="M156" s="3"/>
    </row>
    <row r="157" spans="1:13" ht="51" customHeight="1" x14ac:dyDescent="0.25">
      <c r="A157" s="41" t="s">
        <v>134</v>
      </c>
      <c r="B157" s="34">
        <f t="shared" si="66"/>
        <v>200000</v>
      </c>
      <c r="C157" s="34"/>
      <c r="D157" s="34"/>
      <c r="E157" s="34">
        <v>200000</v>
      </c>
      <c r="F157" s="34">
        <f t="shared" si="72"/>
        <v>0</v>
      </c>
      <c r="G157" s="34"/>
      <c r="H157" s="34"/>
      <c r="I157" s="34"/>
      <c r="J157" s="34">
        <f t="shared" si="74"/>
        <v>200000</v>
      </c>
      <c r="K157" s="19">
        <f>F157/B157*100</f>
        <v>0</v>
      </c>
      <c r="L157" s="17"/>
      <c r="M157" s="3"/>
    </row>
    <row r="158" spans="1:13" ht="75.599999999999994" x14ac:dyDescent="0.25">
      <c r="A158" s="43" t="s">
        <v>136</v>
      </c>
      <c r="B158" s="34">
        <f t="shared" si="66"/>
        <v>200000</v>
      </c>
      <c r="C158" s="34">
        <f>C160</f>
        <v>0</v>
      </c>
      <c r="D158" s="34">
        <f t="shared" ref="D158:E158" si="77">D160</f>
        <v>0</v>
      </c>
      <c r="E158" s="34">
        <f t="shared" si="77"/>
        <v>200000</v>
      </c>
      <c r="F158" s="34">
        <f t="shared" si="72"/>
        <v>0</v>
      </c>
      <c r="G158" s="34">
        <f>G160</f>
        <v>0</v>
      </c>
      <c r="H158" s="34">
        <f t="shared" ref="H158:I158" si="78">H160</f>
        <v>0</v>
      </c>
      <c r="I158" s="34">
        <f t="shared" si="78"/>
        <v>0</v>
      </c>
      <c r="J158" s="34">
        <f t="shared" si="74"/>
        <v>200000</v>
      </c>
      <c r="K158" s="19">
        <f>F158/B158*100</f>
        <v>0</v>
      </c>
      <c r="L158" s="17"/>
      <c r="M158" s="3"/>
    </row>
    <row r="159" spans="1:13" ht="30.6" x14ac:dyDescent="0.25">
      <c r="A159" s="40" t="s">
        <v>19</v>
      </c>
      <c r="B159" s="34">
        <f t="shared" si="66"/>
        <v>0</v>
      </c>
      <c r="C159" s="34"/>
      <c r="D159" s="34"/>
      <c r="E159" s="34"/>
      <c r="F159" s="34">
        <f t="shared" si="72"/>
        <v>0</v>
      </c>
      <c r="G159" s="34"/>
      <c r="H159" s="34"/>
      <c r="I159" s="34"/>
      <c r="J159" s="34">
        <f t="shared" si="74"/>
        <v>0</v>
      </c>
      <c r="K159" s="19"/>
      <c r="L159" s="17"/>
      <c r="M159" s="3"/>
    </row>
    <row r="160" spans="1:13" ht="49.2" x14ac:dyDescent="0.25">
      <c r="A160" s="41" t="s">
        <v>137</v>
      </c>
      <c r="B160" s="34">
        <f t="shared" si="66"/>
        <v>200000</v>
      </c>
      <c r="C160" s="34"/>
      <c r="D160" s="34"/>
      <c r="E160" s="34">
        <v>200000</v>
      </c>
      <c r="F160" s="34">
        <f t="shared" si="72"/>
        <v>0</v>
      </c>
      <c r="G160" s="34"/>
      <c r="H160" s="34"/>
      <c r="I160" s="34"/>
      <c r="J160" s="34">
        <f t="shared" si="74"/>
        <v>200000</v>
      </c>
      <c r="K160" s="19">
        <f>F160/B160*100</f>
        <v>0</v>
      </c>
      <c r="L160" s="17"/>
      <c r="M160" s="3"/>
    </row>
    <row r="161" spans="1:13" ht="75.599999999999994" x14ac:dyDescent="0.25">
      <c r="A161" s="43" t="s">
        <v>138</v>
      </c>
      <c r="B161" s="34">
        <f t="shared" si="66"/>
        <v>200000</v>
      </c>
      <c r="C161" s="34">
        <f>C163</f>
        <v>0</v>
      </c>
      <c r="D161" s="34">
        <f t="shared" ref="D161:E161" si="79">D163</f>
        <v>0</v>
      </c>
      <c r="E161" s="34">
        <f t="shared" si="79"/>
        <v>200000</v>
      </c>
      <c r="F161" s="34">
        <f t="shared" si="72"/>
        <v>0</v>
      </c>
      <c r="G161" s="34">
        <f>G163</f>
        <v>0</v>
      </c>
      <c r="H161" s="34">
        <f t="shared" ref="H161:I161" si="80">H163</f>
        <v>0</v>
      </c>
      <c r="I161" s="34">
        <f t="shared" si="80"/>
        <v>0</v>
      </c>
      <c r="J161" s="34">
        <f t="shared" si="74"/>
        <v>200000</v>
      </c>
      <c r="K161" s="19">
        <f>F161/B161*100</f>
        <v>0</v>
      </c>
      <c r="L161" s="17"/>
      <c r="M161" s="3"/>
    </row>
    <row r="162" spans="1:13" ht="30.6" x14ac:dyDescent="0.25">
      <c r="A162" s="40" t="s">
        <v>19</v>
      </c>
      <c r="B162" s="34">
        <f t="shared" si="66"/>
        <v>0</v>
      </c>
      <c r="C162" s="34"/>
      <c r="D162" s="34"/>
      <c r="E162" s="34"/>
      <c r="F162" s="34">
        <f t="shared" si="72"/>
        <v>0</v>
      </c>
      <c r="G162" s="34"/>
      <c r="H162" s="34"/>
      <c r="I162" s="34"/>
      <c r="J162" s="34">
        <f t="shared" si="74"/>
        <v>0</v>
      </c>
      <c r="K162" s="19"/>
      <c r="L162" s="17"/>
      <c r="M162" s="3"/>
    </row>
    <row r="163" spans="1:13" ht="49.2" x14ac:dyDescent="0.25">
      <c r="A163" s="41" t="s">
        <v>139</v>
      </c>
      <c r="B163" s="34">
        <f t="shared" si="66"/>
        <v>200000</v>
      </c>
      <c r="C163" s="34"/>
      <c r="D163" s="34"/>
      <c r="E163" s="34">
        <v>200000</v>
      </c>
      <c r="F163" s="34">
        <f t="shared" si="72"/>
        <v>0</v>
      </c>
      <c r="G163" s="34"/>
      <c r="H163" s="34"/>
      <c r="I163" s="34"/>
      <c r="J163" s="34">
        <f t="shared" si="74"/>
        <v>200000</v>
      </c>
      <c r="K163" s="19">
        <f>F163/B163*100</f>
        <v>0</v>
      </c>
      <c r="L163" s="17"/>
      <c r="M163" s="3"/>
    </row>
    <row r="164" spans="1:13" ht="100.8" x14ac:dyDescent="0.25">
      <c r="A164" s="43" t="s">
        <v>175</v>
      </c>
      <c r="B164" s="34">
        <f t="shared" si="66"/>
        <v>200000</v>
      </c>
      <c r="C164" s="34">
        <f>C166</f>
        <v>0</v>
      </c>
      <c r="D164" s="34">
        <f t="shared" ref="D164:E164" si="81">D166</f>
        <v>0</v>
      </c>
      <c r="E164" s="34">
        <f t="shared" si="81"/>
        <v>200000</v>
      </c>
      <c r="F164" s="34">
        <f t="shared" si="72"/>
        <v>0</v>
      </c>
      <c r="G164" s="34">
        <f>G166</f>
        <v>0</v>
      </c>
      <c r="H164" s="34">
        <f t="shared" ref="H164:I164" si="82">H166</f>
        <v>0</v>
      </c>
      <c r="I164" s="34">
        <f t="shared" si="82"/>
        <v>0</v>
      </c>
      <c r="J164" s="34">
        <f t="shared" si="74"/>
        <v>200000</v>
      </c>
      <c r="K164" s="19">
        <f>F164/B164*100</f>
        <v>0</v>
      </c>
      <c r="L164" s="17"/>
      <c r="M164" s="3"/>
    </row>
    <row r="165" spans="1:13" ht="30.6" x14ac:dyDescent="0.25">
      <c r="A165" s="40" t="s">
        <v>19</v>
      </c>
      <c r="B165" s="34">
        <f t="shared" si="66"/>
        <v>0</v>
      </c>
      <c r="C165" s="34"/>
      <c r="D165" s="34"/>
      <c r="E165" s="34"/>
      <c r="F165" s="34">
        <f t="shared" si="72"/>
        <v>0</v>
      </c>
      <c r="G165" s="34"/>
      <c r="H165" s="34"/>
      <c r="I165" s="34"/>
      <c r="J165" s="34">
        <f t="shared" si="74"/>
        <v>0</v>
      </c>
      <c r="K165" s="19"/>
      <c r="L165" s="17"/>
      <c r="M165" s="3"/>
    </row>
    <row r="166" spans="1:13" ht="49.2" x14ac:dyDescent="0.25">
      <c r="A166" s="41" t="s">
        <v>140</v>
      </c>
      <c r="B166" s="34">
        <f t="shared" si="66"/>
        <v>200000</v>
      </c>
      <c r="C166" s="34"/>
      <c r="D166" s="34"/>
      <c r="E166" s="34">
        <v>200000</v>
      </c>
      <c r="F166" s="34">
        <f t="shared" si="72"/>
        <v>0</v>
      </c>
      <c r="G166" s="34"/>
      <c r="H166" s="34"/>
      <c r="I166" s="34"/>
      <c r="J166" s="34">
        <f t="shared" si="74"/>
        <v>200000</v>
      </c>
      <c r="K166" s="19">
        <f>F166/B166*100</f>
        <v>0</v>
      </c>
      <c r="L166" s="17"/>
      <c r="M166" s="3"/>
    </row>
    <row r="167" spans="1:13" ht="50.4" x14ac:dyDescent="0.25">
      <c r="A167" s="43" t="s">
        <v>141</v>
      </c>
      <c r="B167" s="34">
        <f t="shared" si="66"/>
        <v>1000000</v>
      </c>
      <c r="C167" s="34">
        <f>C169</f>
        <v>0</v>
      </c>
      <c r="D167" s="34">
        <f t="shared" ref="D167:E167" si="83">D169</f>
        <v>0</v>
      </c>
      <c r="E167" s="34">
        <f t="shared" si="83"/>
        <v>1000000</v>
      </c>
      <c r="F167" s="34">
        <f t="shared" si="72"/>
        <v>0</v>
      </c>
      <c r="G167" s="34">
        <f>G169</f>
        <v>0</v>
      </c>
      <c r="H167" s="34">
        <f t="shared" ref="H167:I167" si="84">H169</f>
        <v>0</v>
      </c>
      <c r="I167" s="34">
        <f t="shared" si="84"/>
        <v>0</v>
      </c>
      <c r="J167" s="34">
        <f t="shared" si="74"/>
        <v>1000000</v>
      </c>
      <c r="K167" s="19">
        <f>F167/B167*100</f>
        <v>0</v>
      </c>
      <c r="L167" s="17"/>
      <c r="M167" s="3"/>
    </row>
    <row r="168" spans="1:13" ht="30.6" x14ac:dyDescent="0.25">
      <c r="A168" s="40" t="s">
        <v>19</v>
      </c>
      <c r="B168" s="34">
        <f t="shared" si="66"/>
        <v>0</v>
      </c>
      <c r="C168" s="34"/>
      <c r="D168" s="34"/>
      <c r="E168" s="34"/>
      <c r="F168" s="34">
        <f t="shared" si="72"/>
        <v>0</v>
      </c>
      <c r="G168" s="34"/>
      <c r="H168" s="34"/>
      <c r="I168" s="34"/>
      <c r="J168" s="34">
        <f t="shared" si="74"/>
        <v>0</v>
      </c>
      <c r="K168" s="19"/>
      <c r="L168" s="17"/>
      <c r="M168" s="3"/>
    </row>
    <row r="169" spans="1:13" ht="49.2" x14ac:dyDescent="0.25">
      <c r="A169" s="41" t="s">
        <v>142</v>
      </c>
      <c r="B169" s="34">
        <f t="shared" si="66"/>
        <v>1000000</v>
      </c>
      <c r="C169" s="34"/>
      <c r="D169" s="34"/>
      <c r="E169" s="34">
        <v>1000000</v>
      </c>
      <c r="F169" s="34">
        <f t="shared" si="72"/>
        <v>0</v>
      </c>
      <c r="G169" s="34"/>
      <c r="H169" s="34"/>
      <c r="I169" s="34"/>
      <c r="J169" s="34">
        <f t="shared" si="74"/>
        <v>1000000</v>
      </c>
      <c r="K169" s="19">
        <f>F169/B169*100</f>
        <v>0</v>
      </c>
      <c r="L169" s="17"/>
      <c r="M169" s="3"/>
    </row>
    <row r="170" spans="1:13" ht="75.599999999999994" x14ac:dyDescent="0.25">
      <c r="A170" s="43" t="s">
        <v>143</v>
      </c>
      <c r="B170" s="34">
        <f t="shared" si="66"/>
        <v>5544200</v>
      </c>
      <c r="C170" s="34">
        <f>C172</f>
        <v>0</v>
      </c>
      <c r="D170" s="34">
        <f t="shared" ref="D170:E170" si="85">D172</f>
        <v>0</v>
      </c>
      <c r="E170" s="34">
        <f t="shared" si="85"/>
        <v>5544200</v>
      </c>
      <c r="F170" s="34">
        <f t="shared" si="72"/>
        <v>0</v>
      </c>
      <c r="G170" s="34">
        <f>G172</f>
        <v>0</v>
      </c>
      <c r="H170" s="34">
        <f t="shared" ref="H170:I170" si="86">H172</f>
        <v>0</v>
      </c>
      <c r="I170" s="34">
        <f t="shared" si="86"/>
        <v>0</v>
      </c>
      <c r="J170" s="34">
        <f t="shared" si="74"/>
        <v>5544200</v>
      </c>
      <c r="K170" s="19">
        <f>F170/B170*100</f>
        <v>0</v>
      </c>
      <c r="L170" s="17"/>
      <c r="M170" s="3"/>
    </row>
    <row r="171" spans="1:13" ht="30.6" x14ac:dyDescent="0.25">
      <c r="A171" s="40" t="s">
        <v>19</v>
      </c>
      <c r="B171" s="34">
        <f t="shared" si="66"/>
        <v>0</v>
      </c>
      <c r="C171" s="34"/>
      <c r="D171" s="34"/>
      <c r="E171" s="34"/>
      <c r="F171" s="34">
        <f t="shared" si="72"/>
        <v>0</v>
      </c>
      <c r="G171" s="34"/>
      <c r="H171" s="34"/>
      <c r="I171" s="34"/>
      <c r="J171" s="34">
        <f t="shared" si="74"/>
        <v>0</v>
      </c>
      <c r="K171" s="19"/>
      <c r="L171" s="17"/>
      <c r="M171" s="3"/>
    </row>
    <row r="172" spans="1:13" ht="62.4" customHeight="1" x14ac:dyDescent="0.25">
      <c r="A172" s="41" t="s">
        <v>144</v>
      </c>
      <c r="B172" s="34">
        <f t="shared" si="66"/>
        <v>5544200</v>
      </c>
      <c r="C172" s="34"/>
      <c r="D172" s="34"/>
      <c r="E172" s="34">
        <v>5544200</v>
      </c>
      <c r="F172" s="34">
        <f t="shared" si="72"/>
        <v>0</v>
      </c>
      <c r="G172" s="34"/>
      <c r="H172" s="34"/>
      <c r="I172" s="34"/>
      <c r="J172" s="34">
        <f t="shared" si="74"/>
        <v>5544200</v>
      </c>
      <c r="K172" s="19">
        <f>F172/B172*100</f>
        <v>0</v>
      </c>
      <c r="L172" s="17"/>
      <c r="M172" s="3"/>
    </row>
    <row r="173" spans="1:13" ht="75.599999999999994" x14ac:dyDescent="0.25">
      <c r="A173" s="43" t="s">
        <v>145</v>
      </c>
      <c r="B173" s="34">
        <f t="shared" si="66"/>
        <v>1712300</v>
      </c>
      <c r="C173" s="34">
        <f>C175</f>
        <v>0</v>
      </c>
      <c r="D173" s="34">
        <f t="shared" ref="D173:E173" si="87">D175</f>
        <v>0</v>
      </c>
      <c r="E173" s="34">
        <f t="shared" si="87"/>
        <v>1712300</v>
      </c>
      <c r="F173" s="34">
        <f t="shared" si="72"/>
        <v>0</v>
      </c>
      <c r="G173" s="34">
        <f>G175</f>
        <v>0</v>
      </c>
      <c r="H173" s="34">
        <f t="shared" ref="H173:I173" si="88">H175</f>
        <v>0</v>
      </c>
      <c r="I173" s="34">
        <f t="shared" si="88"/>
        <v>0</v>
      </c>
      <c r="J173" s="34">
        <f t="shared" si="74"/>
        <v>1712300</v>
      </c>
      <c r="K173" s="19">
        <f>F173/B173*100</f>
        <v>0</v>
      </c>
      <c r="L173" s="17"/>
      <c r="M173" s="3"/>
    </row>
    <row r="174" spans="1:13" ht="30.6" x14ac:dyDescent="0.25">
      <c r="A174" s="40" t="s">
        <v>19</v>
      </c>
      <c r="B174" s="34">
        <f t="shared" si="66"/>
        <v>0</v>
      </c>
      <c r="C174" s="34"/>
      <c r="D174" s="34"/>
      <c r="E174" s="34"/>
      <c r="F174" s="34">
        <f t="shared" si="72"/>
        <v>0</v>
      </c>
      <c r="G174" s="34"/>
      <c r="H174" s="34"/>
      <c r="I174" s="34"/>
      <c r="J174" s="34">
        <f t="shared" si="74"/>
        <v>0</v>
      </c>
      <c r="K174" s="19"/>
      <c r="L174" s="17"/>
      <c r="M174" s="3"/>
    </row>
    <row r="175" spans="1:13" ht="49.2" x14ac:dyDescent="0.25">
      <c r="A175" s="41" t="s">
        <v>146</v>
      </c>
      <c r="B175" s="34">
        <f t="shared" si="66"/>
        <v>1712300</v>
      </c>
      <c r="C175" s="34"/>
      <c r="D175" s="34"/>
      <c r="E175" s="34">
        <v>1712300</v>
      </c>
      <c r="F175" s="34">
        <f t="shared" si="72"/>
        <v>0</v>
      </c>
      <c r="G175" s="34"/>
      <c r="H175" s="34"/>
      <c r="I175" s="34"/>
      <c r="J175" s="34">
        <f t="shared" si="74"/>
        <v>1712300</v>
      </c>
      <c r="K175" s="19">
        <f>F175/B175*100</f>
        <v>0</v>
      </c>
      <c r="L175" s="17"/>
      <c r="M175" s="3"/>
    </row>
    <row r="176" spans="1:13" ht="100.8" x14ac:dyDescent="0.25">
      <c r="A176" s="43" t="s">
        <v>147</v>
      </c>
      <c r="B176" s="34">
        <f t="shared" si="66"/>
        <v>641800</v>
      </c>
      <c r="C176" s="34">
        <f>C178</f>
        <v>0</v>
      </c>
      <c r="D176" s="34">
        <f t="shared" ref="D176:E176" si="89">D178</f>
        <v>0</v>
      </c>
      <c r="E176" s="34">
        <f t="shared" si="89"/>
        <v>641800</v>
      </c>
      <c r="F176" s="34">
        <f t="shared" si="72"/>
        <v>0</v>
      </c>
      <c r="G176" s="34">
        <f>G178</f>
        <v>0</v>
      </c>
      <c r="H176" s="34">
        <f t="shared" ref="H176:I176" si="90">H178</f>
        <v>0</v>
      </c>
      <c r="I176" s="34">
        <f t="shared" si="90"/>
        <v>0</v>
      </c>
      <c r="J176" s="34">
        <f t="shared" si="74"/>
        <v>641800</v>
      </c>
      <c r="K176" s="19">
        <f>F176/B176*100</f>
        <v>0</v>
      </c>
      <c r="L176" s="17"/>
      <c r="M176" s="3"/>
    </row>
    <row r="177" spans="1:13" ht="30.6" x14ac:dyDescent="0.25">
      <c r="A177" s="40" t="s">
        <v>19</v>
      </c>
      <c r="B177" s="34">
        <f t="shared" si="66"/>
        <v>0</v>
      </c>
      <c r="C177" s="34"/>
      <c r="D177" s="34"/>
      <c r="E177" s="34"/>
      <c r="F177" s="34">
        <f t="shared" si="72"/>
        <v>0</v>
      </c>
      <c r="G177" s="34"/>
      <c r="H177" s="34"/>
      <c r="I177" s="34"/>
      <c r="J177" s="34">
        <f t="shared" si="74"/>
        <v>0</v>
      </c>
      <c r="K177" s="19"/>
      <c r="L177" s="17"/>
      <c r="M177" s="3"/>
    </row>
    <row r="178" spans="1:13" ht="49.2" x14ac:dyDescent="0.25">
      <c r="A178" s="41" t="s">
        <v>148</v>
      </c>
      <c r="B178" s="34">
        <f t="shared" si="66"/>
        <v>641800</v>
      </c>
      <c r="C178" s="34"/>
      <c r="D178" s="34"/>
      <c r="E178" s="34">
        <v>641800</v>
      </c>
      <c r="F178" s="34">
        <f t="shared" si="72"/>
        <v>0</v>
      </c>
      <c r="G178" s="34"/>
      <c r="H178" s="34"/>
      <c r="I178" s="34"/>
      <c r="J178" s="34">
        <f t="shared" si="74"/>
        <v>641800</v>
      </c>
      <c r="K178" s="19">
        <f>F178/B178*100</f>
        <v>0</v>
      </c>
      <c r="L178" s="17"/>
      <c r="M178" s="3"/>
    </row>
    <row r="179" spans="1:13" ht="30" x14ac:dyDescent="0.25">
      <c r="A179" s="55" t="s">
        <v>33</v>
      </c>
      <c r="B179" s="32">
        <f t="shared" ref="B179:I180" si="91">B180</f>
        <v>268839400</v>
      </c>
      <c r="C179" s="32">
        <f t="shared" si="91"/>
        <v>246865700</v>
      </c>
      <c r="D179" s="32">
        <f t="shared" si="91"/>
        <v>1994900</v>
      </c>
      <c r="E179" s="32">
        <f t="shared" si="91"/>
        <v>19978800</v>
      </c>
      <c r="F179" s="32">
        <f t="shared" si="91"/>
        <v>47500</v>
      </c>
      <c r="G179" s="32">
        <f t="shared" si="91"/>
        <v>0</v>
      </c>
      <c r="H179" s="32">
        <f t="shared" si="91"/>
        <v>0</v>
      </c>
      <c r="I179" s="32">
        <f t="shared" si="91"/>
        <v>47500</v>
      </c>
      <c r="J179" s="32">
        <f t="shared" si="74"/>
        <v>268791900</v>
      </c>
      <c r="K179" s="18">
        <f>F179/B179*100</f>
        <v>1.7668541143894829E-2</v>
      </c>
      <c r="L179" s="17"/>
      <c r="M179" s="3"/>
    </row>
    <row r="180" spans="1:13" ht="49.2" x14ac:dyDescent="0.25">
      <c r="A180" s="67" t="s">
        <v>31</v>
      </c>
      <c r="B180" s="74">
        <f>C180+D180+E180</f>
        <v>268839400</v>
      </c>
      <c r="C180" s="74">
        <f>C181</f>
        <v>246865700</v>
      </c>
      <c r="D180" s="74">
        <f t="shared" si="91"/>
        <v>1994900</v>
      </c>
      <c r="E180" s="74">
        <f t="shared" si="91"/>
        <v>19978800</v>
      </c>
      <c r="F180" s="74">
        <f>G180+H180+I180</f>
        <v>47500</v>
      </c>
      <c r="G180" s="74">
        <f t="shared" si="91"/>
        <v>0</v>
      </c>
      <c r="H180" s="74">
        <f t="shared" si="91"/>
        <v>0</v>
      </c>
      <c r="I180" s="74">
        <f t="shared" si="91"/>
        <v>47500</v>
      </c>
      <c r="J180" s="74">
        <f t="shared" si="74"/>
        <v>268791900</v>
      </c>
      <c r="K180" s="20">
        <f>F180/B180*100</f>
        <v>1.7668541143894829E-2</v>
      </c>
      <c r="L180" s="17"/>
      <c r="M180" s="3"/>
    </row>
    <row r="181" spans="1:13" ht="80.400000000000006" customHeight="1" x14ac:dyDescent="0.25">
      <c r="A181" s="38" t="s">
        <v>41</v>
      </c>
      <c r="B181" s="74">
        <f>C181+D181+E181</f>
        <v>268839400</v>
      </c>
      <c r="C181" s="74">
        <f>C182+C189+C196+C199+C202</f>
        <v>246865700</v>
      </c>
      <c r="D181" s="74">
        <f>D182+D189+D196+D199+D202</f>
        <v>1994900</v>
      </c>
      <c r="E181" s="74">
        <f>E182+E189+E196+E199+E202</f>
        <v>19978800</v>
      </c>
      <c r="F181" s="74">
        <f t="shared" ref="F181:F189" si="92">G181+H181+I181</f>
        <v>47500</v>
      </c>
      <c r="G181" s="74">
        <f>G182+G189+G196+G199+G202</f>
        <v>0</v>
      </c>
      <c r="H181" s="74">
        <f>H182+H189+H196+H199+H202</f>
        <v>0</v>
      </c>
      <c r="I181" s="74">
        <f>I182+I189+I196+I199+I202</f>
        <v>47500</v>
      </c>
      <c r="J181" s="74">
        <f t="shared" si="74"/>
        <v>268791900</v>
      </c>
      <c r="K181" s="20">
        <f>F181/B181*100</f>
        <v>1.7668541143894829E-2</v>
      </c>
      <c r="L181" s="17"/>
      <c r="M181" s="3"/>
    </row>
    <row r="182" spans="1:13" ht="109.2" customHeight="1" x14ac:dyDescent="0.25">
      <c r="A182" s="42" t="s">
        <v>32</v>
      </c>
      <c r="B182" s="34">
        <f>C182+D182+E182</f>
        <v>18850600</v>
      </c>
      <c r="C182" s="34">
        <f>C184+C185+C186+C187+C188</f>
        <v>18486800</v>
      </c>
      <c r="D182" s="34">
        <f>D184+D185+D186+D187+D188</f>
        <v>149400</v>
      </c>
      <c r="E182" s="34">
        <f>E184+E185+E186+E187+E188</f>
        <v>214400</v>
      </c>
      <c r="F182" s="34">
        <f t="shared" si="92"/>
        <v>47500</v>
      </c>
      <c r="G182" s="34">
        <f>G184+G185+G186+G187+G188</f>
        <v>0</v>
      </c>
      <c r="H182" s="34">
        <f>H184+H185+H186+H187+H188</f>
        <v>0</v>
      </c>
      <c r="I182" s="34">
        <f>I184+I185+I186+I187+I188</f>
        <v>47500</v>
      </c>
      <c r="J182" s="34">
        <f t="shared" si="74"/>
        <v>18803100</v>
      </c>
      <c r="K182" s="19">
        <f>F182/B182*100</f>
        <v>0.25198136929328507</v>
      </c>
      <c r="L182" s="17"/>
      <c r="M182" s="3"/>
    </row>
    <row r="183" spans="1:13" ht="30.6" x14ac:dyDescent="0.25">
      <c r="A183" s="53" t="s">
        <v>19</v>
      </c>
      <c r="B183" s="34"/>
      <c r="C183" s="34"/>
      <c r="D183" s="34"/>
      <c r="E183" s="34"/>
      <c r="F183" s="34">
        <f t="shared" si="92"/>
        <v>0</v>
      </c>
      <c r="G183" s="34"/>
      <c r="H183" s="34"/>
      <c r="I183" s="34"/>
      <c r="J183" s="34"/>
      <c r="K183" s="19"/>
      <c r="L183" s="17"/>
      <c r="M183" s="3"/>
    </row>
    <row r="184" spans="1:13" ht="50.4" x14ac:dyDescent="0.25">
      <c r="A184" s="56" t="s">
        <v>74</v>
      </c>
      <c r="B184" s="34">
        <f t="shared" ref="B184:B189" si="93">C184+D184+E184</f>
        <v>32200</v>
      </c>
      <c r="C184" s="34"/>
      <c r="D184" s="34"/>
      <c r="E184" s="34">
        <v>32200</v>
      </c>
      <c r="F184" s="34">
        <f t="shared" si="92"/>
        <v>0</v>
      </c>
      <c r="G184" s="34"/>
      <c r="H184" s="34"/>
      <c r="I184" s="34"/>
      <c r="J184" s="34">
        <f t="shared" ref="J184:J247" si="94">B184-F184</f>
        <v>32200</v>
      </c>
      <c r="K184" s="19">
        <f t="shared" ref="K184:K189" si="95">F184/B184*100</f>
        <v>0</v>
      </c>
      <c r="L184" s="17"/>
      <c r="M184" s="3"/>
    </row>
    <row r="185" spans="1:13" ht="50.4" x14ac:dyDescent="0.25">
      <c r="A185" s="56" t="s">
        <v>88</v>
      </c>
      <c r="B185" s="34">
        <f t="shared" si="93"/>
        <v>144900</v>
      </c>
      <c r="C185" s="34"/>
      <c r="D185" s="34"/>
      <c r="E185" s="34">
        <v>144900</v>
      </c>
      <c r="F185" s="34">
        <f t="shared" si="92"/>
        <v>47500</v>
      </c>
      <c r="G185" s="34"/>
      <c r="H185" s="34"/>
      <c r="I185" s="34">
        <v>47500</v>
      </c>
      <c r="J185" s="34">
        <f t="shared" si="94"/>
        <v>97400</v>
      </c>
      <c r="K185" s="19">
        <f t="shared" si="95"/>
        <v>32.781228433402347</v>
      </c>
      <c r="L185" s="17"/>
      <c r="M185" s="3"/>
    </row>
    <row r="186" spans="1:13" ht="49.2" x14ac:dyDescent="0.25">
      <c r="A186" s="46" t="s">
        <v>188</v>
      </c>
      <c r="B186" s="34">
        <f t="shared" si="93"/>
        <v>37300</v>
      </c>
      <c r="C186" s="34"/>
      <c r="D186" s="34"/>
      <c r="E186" s="34">
        <v>37300</v>
      </c>
      <c r="F186" s="34">
        <f t="shared" si="92"/>
        <v>0</v>
      </c>
      <c r="G186" s="34"/>
      <c r="H186" s="34"/>
      <c r="I186" s="34"/>
      <c r="J186" s="34">
        <f t="shared" si="94"/>
        <v>37300</v>
      </c>
      <c r="K186" s="19">
        <f t="shared" si="95"/>
        <v>0</v>
      </c>
      <c r="L186" s="17"/>
      <c r="M186" s="3"/>
    </row>
    <row r="187" spans="1:13" ht="49.2" x14ac:dyDescent="0.25">
      <c r="A187" s="46" t="s">
        <v>187</v>
      </c>
      <c r="B187" s="34">
        <f t="shared" si="93"/>
        <v>149400</v>
      </c>
      <c r="C187" s="34"/>
      <c r="D187" s="34">
        <v>149400</v>
      </c>
      <c r="E187" s="34"/>
      <c r="F187" s="34">
        <f t="shared" si="92"/>
        <v>0</v>
      </c>
      <c r="G187" s="34"/>
      <c r="H187" s="34"/>
      <c r="I187" s="34"/>
      <c r="J187" s="34">
        <f t="shared" si="94"/>
        <v>149400</v>
      </c>
      <c r="K187" s="19">
        <f t="shared" si="95"/>
        <v>0</v>
      </c>
      <c r="L187" s="17"/>
      <c r="M187" s="3"/>
    </row>
    <row r="188" spans="1:13" ht="49.2" x14ac:dyDescent="0.25">
      <c r="A188" s="46" t="s">
        <v>186</v>
      </c>
      <c r="B188" s="34">
        <f t="shared" si="93"/>
        <v>18486800</v>
      </c>
      <c r="C188" s="34">
        <v>18486800</v>
      </c>
      <c r="D188" s="34"/>
      <c r="E188" s="34"/>
      <c r="F188" s="34">
        <f t="shared" si="92"/>
        <v>0</v>
      </c>
      <c r="G188" s="34"/>
      <c r="H188" s="34"/>
      <c r="I188" s="34"/>
      <c r="J188" s="34">
        <f t="shared" si="94"/>
        <v>18486800</v>
      </c>
      <c r="K188" s="19">
        <f t="shared" si="95"/>
        <v>0</v>
      </c>
      <c r="L188" s="17"/>
      <c r="M188" s="3"/>
    </row>
    <row r="189" spans="1:13" ht="151.19999999999999" x14ac:dyDescent="0.25">
      <c r="A189" s="42" t="s">
        <v>149</v>
      </c>
      <c r="B189" s="34">
        <f t="shared" si="93"/>
        <v>232588800</v>
      </c>
      <c r="C189" s="34">
        <f>C191+C192+C193+C194+C195</f>
        <v>228378900</v>
      </c>
      <c r="D189" s="34">
        <f>D191+D192+D193+D194+D195</f>
        <v>1845500</v>
      </c>
      <c r="E189" s="34">
        <f>E191+E192+E193+E194+E195</f>
        <v>2364400</v>
      </c>
      <c r="F189" s="34">
        <f t="shared" si="92"/>
        <v>0</v>
      </c>
      <c r="G189" s="34">
        <f>G191+G192+G193+G194+G195</f>
        <v>0</v>
      </c>
      <c r="H189" s="34">
        <f>H191+H192+H193+H194+H195</f>
        <v>0</v>
      </c>
      <c r="I189" s="34">
        <f>I191+I192+I193+I194+I195</f>
        <v>0</v>
      </c>
      <c r="J189" s="34">
        <f t="shared" si="94"/>
        <v>232588800</v>
      </c>
      <c r="K189" s="19">
        <f t="shared" si="95"/>
        <v>0</v>
      </c>
      <c r="L189" s="17"/>
      <c r="M189" s="3"/>
    </row>
    <row r="190" spans="1:13" ht="30.6" x14ac:dyDescent="0.25">
      <c r="A190" s="53" t="s">
        <v>19</v>
      </c>
      <c r="B190" s="34"/>
      <c r="C190" s="34"/>
      <c r="D190" s="34"/>
      <c r="E190" s="34"/>
      <c r="F190" s="34"/>
      <c r="G190" s="34"/>
      <c r="H190" s="34"/>
      <c r="I190" s="34"/>
      <c r="J190" s="34">
        <f t="shared" si="94"/>
        <v>0</v>
      </c>
      <c r="K190" s="19"/>
      <c r="L190" s="17"/>
      <c r="M190" s="3"/>
    </row>
    <row r="191" spans="1:13" ht="50.4" x14ac:dyDescent="0.25">
      <c r="A191" s="56" t="s">
        <v>150</v>
      </c>
      <c r="B191" s="34">
        <f t="shared" ref="B191:B204" si="96">C191+D191+E191</f>
        <v>461200</v>
      </c>
      <c r="C191" s="34"/>
      <c r="D191" s="34"/>
      <c r="E191" s="34">
        <v>461200</v>
      </c>
      <c r="F191" s="34">
        <f t="shared" ref="F191:F204" si="97">G191+H191+I191</f>
        <v>0</v>
      </c>
      <c r="G191" s="34"/>
      <c r="H191" s="34"/>
      <c r="I191" s="34"/>
      <c r="J191" s="34">
        <f t="shared" si="94"/>
        <v>461200</v>
      </c>
      <c r="K191" s="19">
        <f t="shared" ref="K191:K196" si="98">F191/B191*100</f>
        <v>0</v>
      </c>
      <c r="L191" s="17"/>
      <c r="M191" s="3"/>
    </row>
    <row r="192" spans="1:13" ht="50.4" x14ac:dyDescent="0.25">
      <c r="A192" s="56" t="s">
        <v>151</v>
      </c>
      <c r="B192" s="34">
        <f t="shared" si="96"/>
        <v>1441800</v>
      </c>
      <c r="C192" s="34"/>
      <c r="D192" s="34"/>
      <c r="E192" s="34">
        <v>1441800</v>
      </c>
      <c r="F192" s="34">
        <f t="shared" si="97"/>
        <v>0</v>
      </c>
      <c r="G192" s="34"/>
      <c r="H192" s="34"/>
      <c r="I192" s="34"/>
      <c r="J192" s="34">
        <f t="shared" si="94"/>
        <v>1441800</v>
      </c>
      <c r="K192" s="19">
        <f t="shared" si="98"/>
        <v>0</v>
      </c>
      <c r="L192" s="17"/>
      <c r="M192" s="3"/>
    </row>
    <row r="193" spans="1:13" ht="49.2" x14ac:dyDescent="0.25">
      <c r="A193" s="46" t="s">
        <v>152</v>
      </c>
      <c r="B193" s="34">
        <f t="shared" si="96"/>
        <v>461400</v>
      </c>
      <c r="C193" s="34"/>
      <c r="D193" s="34"/>
      <c r="E193" s="34">
        <v>461400</v>
      </c>
      <c r="F193" s="34">
        <f t="shared" si="97"/>
        <v>0</v>
      </c>
      <c r="G193" s="34"/>
      <c r="H193" s="34"/>
      <c r="I193" s="34"/>
      <c r="J193" s="34">
        <f t="shared" si="94"/>
        <v>461400</v>
      </c>
      <c r="K193" s="19">
        <f t="shared" si="98"/>
        <v>0</v>
      </c>
      <c r="L193" s="17"/>
      <c r="M193" s="3"/>
    </row>
    <row r="194" spans="1:13" ht="49.2" x14ac:dyDescent="0.25">
      <c r="A194" s="46" t="s">
        <v>153</v>
      </c>
      <c r="B194" s="34">
        <f t="shared" si="96"/>
        <v>1845500</v>
      </c>
      <c r="C194" s="34"/>
      <c r="D194" s="34">
        <v>1845500</v>
      </c>
      <c r="E194" s="34"/>
      <c r="F194" s="34">
        <f t="shared" si="97"/>
        <v>0</v>
      </c>
      <c r="G194" s="34"/>
      <c r="H194" s="34"/>
      <c r="I194" s="34"/>
      <c r="J194" s="34">
        <f t="shared" si="94"/>
        <v>1845500</v>
      </c>
      <c r="K194" s="19">
        <f t="shared" si="98"/>
        <v>0</v>
      </c>
      <c r="L194" s="17"/>
      <c r="M194" s="3"/>
    </row>
    <row r="195" spans="1:13" ht="49.2" x14ac:dyDescent="0.25">
      <c r="A195" s="46" t="s">
        <v>154</v>
      </c>
      <c r="B195" s="34">
        <f t="shared" si="96"/>
        <v>228378900</v>
      </c>
      <c r="C195" s="34">
        <v>228378900</v>
      </c>
      <c r="D195" s="34"/>
      <c r="E195" s="34"/>
      <c r="F195" s="34">
        <f t="shared" si="97"/>
        <v>0</v>
      </c>
      <c r="G195" s="34"/>
      <c r="H195" s="34"/>
      <c r="I195" s="34"/>
      <c r="J195" s="34">
        <f t="shared" si="94"/>
        <v>228378900</v>
      </c>
      <c r="K195" s="19">
        <f t="shared" si="98"/>
        <v>0</v>
      </c>
      <c r="L195" s="17"/>
      <c r="M195" s="3"/>
    </row>
    <row r="196" spans="1:13" ht="75.599999999999994" x14ac:dyDescent="0.25">
      <c r="A196" s="52" t="s">
        <v>35</v>
      </c>
      <c r="B196" s="34">
        <f t="shared" si="96"/>
        <v>9400000</v>
      </c>
      <c r="C196" s="34">
        <f>C198</f>
        <v>0</v>
      </c>
      <c r="D196" s="34">
        <f>D198</f>
        <v>0</v>
      </c>
      <c r="E196" s="34">
        <f>E198</f>
        <v>9400000</v>
      </c>
      <c r="F196" s="34">
        <f t="shared" si="97"/>
        <v>0</v>
      </c>
      <c r="G196" s="34">
        <f>G198</f>
        <v>0</v>
      </c>
      <c r="H196" s="34">
        <f>H198</f>
        <v>0</v>
      </c>
      <c r="I196" s="34">
        <f>I198</f>
        <v>0</v>
      </c>
      <c r="J196" s="34">
        <f t="shared" si="94"/>
        <v>9400000</v>
      </c>
      <c r="K196" s="19">
        <f t="shared" si="98"/>
        <v>0</v>
      </c>
      <c r="L196" s="17"/>
      <c r="M196" s="3"/>
    </row>
    <row r="197" spans="1:13" ht="30.6" x14ac:dyDescent="0.25">
      <c r="A197" s="53" t="s">
        <v>19</v>
      </c>
      <c r="B197" s="34">
        <f t="shared" si="96"/>
        <v>0</v>
      </c>
      <c r="C197" s="34"/>
      <c r="D197" s="34"/>
      <c r="E197" s="34"/>
      <c r="F197" s="34">
        <f t="shared" si="97"/>
        <v>0</v>
      </c>
      <c r="G197" s="34"/>
      <c r="H197" s="34"/>
      <c r="I197" s="34"/>
      <c r="J197" s="34">
        <f t="shared" si="94"/>
        <v>0</v>
      </c>
      <c r="K197" s="19"/>
      <c r="L197" s="17"/>
      <c r="M197" s="3"/>
    </row>
    <row r="198" spans="1:13" ht="49.2" x14ac:dyDescent="0.25">
      <c r="A198" s="46" t="s">
        <v>155</v>
      </c>
      <c r="B198" s="34">
        <f t="shared" si="96"/>
        <v>9400000</v>
      </c>
      <c r="C198" s="34"/>
      <c r="D198" s="34"/>
      <c r="E198" s="34">
        <v>9400000</v>
      </c>
      <c r="F198" s="34">
        <f t="shared" si="97"/>
        <v>0</v>
      </c>
      <c r="G198" s="34"/>
      <c r="H198" s="34"/>
      <c r="I198" s="34"/>
      <c r="J198" s="34">
        <f t="shared" si="94"/>
        <v>9400000</v>
      </c>
      <c r="K198" s="19">
        <f>F198/B198*100</f>
        <v>0</v>
      </c>
      <c r="L198" s="17"/>
      <c r="M198" s="3"/>
    </row>
    <row r="199" spans="1:13" ht="81.599999999999994" customHeight="1" x14ac:dyDescent="0.25">
      <c r="A199" s="52" t="s">
        <v>89</v>
      </c>
      <c r="B199" s="34">
        <f t="shared" si="96"/>
        <v>4000000</v>
      </c>
      <c r="C199" s="34">
        <f>C201</f>
        <v>0</v>
      </c>
      <c r="D199" s="34">
        <f>D201</f>
        <v>0</v>
      </c>
      <c r="E199" s="34">
        <f>E201</f>
        <v>4000000</v>
      </c>
      <c r="F199" s="34">
        <f t="shared" si="97"/>
        <v>0</v>
      </c>
      <c r="G199" s="34">
        <f>G201</f>
        <v>0</v>
      </c>
      <c r="H199" s="34">
        <f>H201</f>
        <v>0</v>
      </c>
      <c r="I199" s="34">
        <f>I201</f>
        <v>0</v>
      </c>
      <c r="J199" s="34">
        <f t="shared" si="94"/>
        <v>4000000</v>
      </c>
      <c r="K199" s="19">
        <f>F199/B199*100</f>
        <v>0</v>
      </c>
      <c r="L199" s="17"/>
      <c r="M199" s="3"/>
    </row>
    <row r="200" spans="1:13" ht="30.6" x14ac:dyDescent="0.25">
      <c r="A200" s="53" t="s">
        <v>19</v>
      </c>
      <c r="B200" s="34">
        <f t="shared" si="96"/>
        <v>0</v>
      </c>
      <c r="C200" s="34"/>
      <c r="D200" s="34"/>
      <c r="E200" s="34"/>
      <c r="F200" s="34">
        <f t="shared" si="97"/>
        <v>0</v>
      </c>
      <c r="G200" s="34"/>
      <c r="H200" s="34"/>
      <c r="I200" s="34"/>
      <c r="J200" s="34">
        <f t="shared" si="94"/>
        <v>0</v>
      </c>
      <c r="K200" s="19"/>
      <c r="L200" s="17"/>
      <c r="M200" s="3"/>
    </row>
    <row r="201" spans="1:13" ht="49.2" x14ac:dyDescent="0.25">
      <c r="A201" s="46" t="s">
        <v>60</v>
      </c>
      <c r="B201" s="34">
        <f t="shared" si="96"/>
        <v>4000000</v>
      </c>
      <c r="C201" s="34"/>
      <c r="D201" s="34"/>
      <c r="E201" s="34">
        <v>4000000</v>
      </c>
      <c r="F201" s="34">
        <f t="shared" si="97"/>
        <v>0</v>
      </c>
      <c r="G201" s="34"/>
      <c r="H201" s="34"/>
      <c r="I201" s="34"/>
      <c r="J201" s="34">
        <f t="shared" si="94"/>
        <v>4000000</v>
      </c>
      <c r="K201" s="19">
        <f>F201/B201*100</f>
        <v>0</v>
      </c>
      <c r="L201" s="17"/>
      <c r="M201" s="3"/>
    </row>
    <row r="202" spans="1:13" ht="50.4" x14ac:dyDescent="0.25">
      <c r="A202" s="52" t="s">
        <v>45</v>
      </c>
      <c r="B202" s="34">
        <f t="shared" si="96"/>
        <v>4000000</v>
      </c>
      <c r="C202" s="34">
        <f>C204</f>
        <v>0</v>
      </c>
      <c r="D202" s="34">
        <f>D204</f>
        <v>0</v>
      </c>
      <c r="E202" s="34">
        <f>E204</f>
        <v>4000000</v>
      </c>
      <c r="F202" s="34">
        <f t="shared" si="97"/>
        <v>0</v>
      </c>
      <c r="G202" s="34">
        <f>G204</f>
        <v>0</v>
      </c>
      <c r="H202" s="34">
        <f>H204</f>
        <v>0</v>
      </c>
      <c r="I202" s="34">
        <f>I204</f>
        <v>0</v>
      </c>
      <c r="J202" s="34">
        <f t="shared" si="94"/>
        <v>4000000</v>
      </c>
      <c r="K202" s="19">
        <f>F202/B202*100</f>
        <v>0</v>
      </c>
      <c r="L202" s="17"/>
      <c r="M202" s="3"/>
    </row>
    <row r="203" spans="1:13" ht="30.6" x14ac:dyDescent="0.25">
      <c r="A203" s="53" t="s">
        <v>19</v>
      </c>
      <c r="B203" s="34">
        <f t="shared" si="96"/>
        <v>0</v>
      </c>
      <c r="C203" s="34"/>
      <c r="D203" s="34"/>
      <c r="E203" s="34"/>
      <c r="F203" s="34">
        <f t="shared" si="97"/>
        <v>0</v>
      </c>
      <c r="G203" s="34"/>
      <c r="H203" s="34"/>
      <c r="I203" s="34"/>
      <c r="J203" s="34">
        <f t="shared" si="94"/>
        <v>0</v>
      </c>
      <c r="K203" s="19"/>
      <c r="L203" s="17"/>
      <c r="M203" s="3"/>
    </row>
    <row r="204" spans="1:13" ht="49.2" x14ac:dyDescent="0.25">
      <c r="A204" s="46" t="s">
        <v>61</v>
      </c>
      <c r="B204" s="34">
        <f t="shared" si="96"/>
        <v>4000000</v>
      </c>
      <c r="C204" s="34"/>
      <c r="D204" s="34"/>
      <c r="E204" s="34">
        <v>4000000</v>
      </c>
      <c r="F204" s="34">
        <f t="shared" si="97"/>
        <v>0</v>
      </c>
      <c r="G204" s="34"/>
      <c r="H204" s="34"/>
      <c r="I204" s="34"/>
      <c r="J204" s="34">
        <f t="shared" si="94"/>
        <v>4000000</v>
      </c>
      <c r="K204" s="19">
        <f>F204/B204*100</f>
        <v>0</v>
      </c>
      <c r="L204" s="17"/>
      <c r="M204" s="3"/>
    </row>
    <row r="205" spans="1:13" ht="32.25" customHeight="1" x14ac:dyDescent="0.25">
      <c r="A205" s="36" t="s">
        <v>8</v>
      </c>
      <c r="B205" s="32">
        <f t="shared" ref="B205:I205" si="99">B206+B241</f>
        <v>1296281739.1500001</v>
      </c>
      <c r="C205" s="32">
        <f t="shared" si="99"/>
        <v>1119572668.3</v>
      </c>
      <c r="D205" s="32">
        <f t="shared" si="99"/>
        <v>7222070.8499999996</v>
      </c>
      <c r="E205" s="32">
        <f t="shared" si="99"/>
        <v>169487000</v>
      </c>
      <c r="F205" s="32">
        <f t="shared" si="99"/>
        <v>18399044.66</v>
      </c>
      <c r="G205" s="32">
        <f t="shared" si="99"/>
        <v>18215054.199999999</v>
      </c>
      <c r="H205" s="32">
        <f t="shared" si="99"/>
        <v>91995.23</v>
      </c>
      <c r="I205" s="32">
        <f t="shared" si="99"/>
        <v>91995.23</v>
      </c>
      <c r="J205" s="32">
        <f t="shared" si="94"/>
        <v>1277882694.49</v>
      </c>
      <c r="K205" s="18">
        <f t="shared" ref="K205:K207" si="100">F205/B205*100</f>
        <v>1.4193708130197569</v>
      </c>
    </row>
    <row r="206" spans="1:13" ht="26.25" customHeight="1" x14ac:dyDescent="0.25">
      <c r="A206" s="49" t="s">
        <v>6</v>
      </c>
      <c r="B206" s="33">
        <f t="shared" ref="B206:B255" si="101">C206+D206+E206</f>
        <v>773042590.14999998</v>
      </c>
      <c r="C206" s="33">
        <f>C207</f>
        <v>602258968.29999995</v>
      </c>
      <c r="D206" s="33">
        <f>D207</f>
        <v>3041721.8499999996</v>
      </c>
      <c r="E206" s="33">
        <f>E207</f>
        <v>167741900</v>
      </c>
      <c r="F206" s="33">
        <f t="shared" ref="F206:F255" si="102">G206+H206+I206</f>
        <v>18399044.66</v>
      </c>
      <c r="G206" s="33">
        <f>G207</f>
        <v>18215054.199999999</v>
      </c>
      <c r="H206" s="33">
        <f>H207</f>
        <v>91995.23</v>
      </c>
      <c r="I206" s="33">
        <f>I207</f>
        <v>91995.23</v>
      </c>
      <c r="J206" s="74">
        <f t="shared" si="94"/>
        <v>754643545.49000001</v>
      </c>
      <c r="K206" s="20">
        <f t="shared" si="100"/>
        <v>2.3800816273822476</v>
      </c>
    </row>
    <row r="207" spans="1:13" ht="73.8" x14ac:dyDescent="0.25">
      <c r="A207" s="16" t="s">
        <v>42</v>
      </c>
      <c r="B207" s="33">
        <f t="shared" si="101"/>
        <v>773042590.14999998</v>
      </c>
      <c r="C207" s="33">
        <f>C208+++C212+C217+C223+C230+C236</f>
        <v>602258968.29999995</v>
      </c>
      <c r="D207" s="33">
        <f t="shared" ref="D207:E207" si="103">D208+++D212+D217+D223+D230+D236</f>
        <v>3041721.8499999996</v>
      </c>
      <c r="E207" s="33">
        <f t="shared" si="103"/>
        <v>167741900</v>
      </c>
      <c r="F207" s="33">
        <f>G207+H207+I207</f>
        <v>18399044.66</v>
      </c>
      <c r="G207" s="33">
        <f>G208+++G212+G217+G223+G230+G236</f>
        <v>18215054.199999999</v>
      </c>
      <c r="H207" s="33">
        <f t="shared" ref="H207:I207" si="104">H208+++H212+H217+H223+H230+H236</f>
        <v>91995.23</v>
      </c>
      <c r="I207" s="33">
        <f t="shared" si="104"/>
        <v>91995.23</v>
      </c>
      <c r="J207" s="74">
        <f>B207-F207</f>
        <v>754643545.49000001</v>
      </c>
      <c r="K207" s="20">
        <f t="shared" si="100"/>
        <v>2.3800816273822476</v>
      </c>
    </row>
    <row r="208" spans="1:13" ht="50.4" x14ac:dyDescent="0.25">
      <c r="A208" s="43" t="s">
        <v>46</v>
      </c>
      <c r="B208" s="34">
        <f t="shared" si="101"/>
        <v>91941900</v>
      </c>
      <c r="C208" s="34">
        <f>C210+C211</f>
        <v>0</v>
      </c>
      <c r="D208" s="34">
        <f t="shared" ref="D208:E208" si="105">D210+D211</f>
        <v>0</v>
      </c>
      <c r="E208" s="34">
        <f t="shared" si="105"/>
        <v>91941900</v>
      </c>
      <c r="F208" s="34">
        <f t="shared" si="102"/>
        <v>0</v>
      </c>
      <c r="G208" s="34">
        <f>G210+G211</f>
        <v>0</v>
      </c>
      <c r="H208" s="34">
        <f t="shared" ref="H208:I208" si="106">H210+H211</f>
        <v>0</v>
      </c>
      <c r="I208" s="34">
        <f t="shared" si="106"/>
        <v>0</v>
      </c>
      <c r="J208" s="34">
        <f t="shared" si="94"/>
        <v>91941900</v>
      </c>
      <c r="K208" s="19">
        <f>F208/B208*100</f>
        <v>0</v>
      </c>
    </row>
    <row r="209" spans="1:11" ht="34.200000000000003" customHeight="1" x14ac:dyDescent="0.25">
      <c r="A209" s="40" t="s">
        <v>19</v>
      </c>
      <c r="B209" s="34">
        <f t="shared" si="101"/>
        <v>0</v>
      </c>
      <c r="C209" s="34"/>
      <c r="D209" s="34"/>
      <c r="E209" s="34"/>
      <c r="F209" s="34">
        <f t="shared" si="102"/>
        <v>0</v>
      </c>
      <c r="G209" s="34"/>
      <c r="H209" s="34"/>
      <c r="I209" s="34"/>
      <c r="J209" s="74">
        <f t="shared" si="94"/>
        <v>0</v>
      </c>
      <c r="K209" s="19"/>
    </row>
    <row r="210" spans="1:11" ht="49.2" x14ac:dyDescent="0.25">
      <c r="A210" s="41" t="s">
        <v>62</v>
      </c>
      <c r="B210" s="34">
        <f t="shared" si="101"/>
        <v>360000</v>
      </c>
      <c r="C210" s="34"/>
      <c r="D210" s="34"/>
      <c r="E210" s="34">
        <v>360000</v>
      </c>
      <c r="F210" s="34">
        <f t="shared" si="102"/>
        <v>0</v>
      </c>
      <c r="G210" s="34"/>
      <c r="H210" s="34"/>
      <c r="I210" s="34"/>
      <c r="J210" s="34">
        <f t="shared" si="94"/>
        <v>360000</v>
      </c>
      <c r="K210" s="19">
        <f>F210/B210*100</f>
        <v>0</v>
      </c>
    </row>
    <row r="211" spans="1:11" ht="30.6" x14ac:dyDescent="0.25">
      <c r="A211" s="41" t="s">
        <v>156</v>
      </c>
      <c r="B211" s="34">
        <f t="shared" si="101"/>
        <v>91581900</v>
      </c>
      <c r="C211" s="34"/>
      <c r="D211" s="34"/>
      <c r="E211" s="34">
        <v>91581900</v>
      </c>
      <c r="F211" s="34">
        <f t="shared" si="102"/>
        <v>0</v>
      </c>
      <c r="G211" s="34"/>
      <c r="H211" s="34"/>
      <c r="I211" s="34"/>
      <c r="J211" s="34">
        <f t="shared" si="94"/>
        <v>91581900</v>
      </c>
      <c r="K211" s="19">
        <f>F211/B211*100</f>
        <v>0</v>
      </c>
    </row>
    <row r="212" spans="1:11" ht="100.8" x14ac:dyDescent="0.25">
      <c r="A212" s="43" t="s">
        <v>47</v>
      </c>
      <c r="B212" s="34">
        <f t="shared" si="101"/>
        <v>159975700</v>
      </c>
      <c r="C212" s="34">
        <f>C214+C215+C216</f>
        <v>158408170</v>
      </c>
      <c r="D212" s="34">
        <f t="shared" ref="D212:I212" si="107">D214+D215+D216</f>
        <v>783765</v>
      </c>
      <c r="E212" s="34">
        <f t="shared" si="107"/>
        <v>783765</v>
      </c>
      <c r="F212" s="34">
        <f t="shared" si="102"/>
        <v>17953637.060000002</v>
      </c>
      <c r="G212" s="34">
        <f t="shared" si="107"/>
        <v>17774100.68</v>
      </c>
      <c r="H212" s="34">
        <f t="shared" si="107"/>
        <v>89768.19</v>
      </c>
      <c r="I212" s="34">
        <f t="shared" si="107"/>
        <v>89768.19</v>
      </c>
      <c r="J212" s="34">
        <f t="shared" si="94"/>
        <v>142022062.94</v>
      </c>
      <c r="K212" s="19">
        <f>F212/B212*100</f>
        <v>11.222727614256417</v>
      </c>
    </row>
    <row r="213" spans="1:11" ht="31.2" customHeight="1" x14ac:dyDescent="0.25">
      <c r="A213" s="40" t="s">
        <v>19</v>
      </c>
      <c r="B213" s="34">
        <f t="shared" si="101"/>
        <v>0</v>
      </c>
      <c r="C213" s="34"/>
      <c r="D213" s="34"/>
      <c r="E213" s="34"/>
      <c r="F213" s="34">
        <f t="shared" si="102"/>
        <v>0</v>
      </c>
      <c r="G213" s="34"/>
      <c r="H213" s="34"/>
      <c r="I213" s="34"/>
      <c r="J213" s="74">
        <f t="shared" si="94"/>
        <v>0</v>
      </c>
      <c r="K213" s="19"/>
    </row>
    <row r="214" spans="1:11" ht="49.2" x14ac:dyDescent="0.25">
      <c r="A214" s="41" t="s">
        <v>177</v>
      </c>
      <c r="B214" s="34">
        <f t="shared" si="101"/>
        <v>783765</v>
      </c>
      <c r="C214" s="34"/>
      <c r="D214" s="34"/>
      <c r="E214" s="34">
        <v>783765</v>
      </c>
      <c r="F214" s="34">
        <f t="shared" si="102"/>
        <v>89768.19</v>
      </c>
      <c r="G214" s="34"/>
      <c r="H214" s="34"/>
      <c r="I214" s="34">
        <v>89768.19</v>
      </c>
      <c r="J214" s="34">
        <f t="shared" si="94"/>
        <v>693996.81</v>
      </c>
      <c r="K214" s="19">
        <f t="shared" ref="K214:K217" si="108">F214/B214*100</f>
        <v>11.453457350098564</v>
      </c>
    </row>
    <row r="215" spans="1:11" ht="49.2" x14ac:dyDescent="0.25">
      <c r="A215" s="41" t="s">
        <v>157</v>
      </c>
      <c r="B215" s="34">
        <f t="shared" si="101"/>
        <v>783765</v>
      </c>
      <c r="C215" s="34"/>
      <c r="D215" s="34">
        <v>783765</v>
      </c>
      <c r="E215" s="34"/>
      <c r="F215" s="34">
        <f t="shared" si="102"/>
        <v>89768.19</v>
      </c>
      <c r="G215" s="34"/>
      <c r="H215" s="34">
        <v>89768.19</v>
      </c>
      <c r="I215" s="34"/>
      <c r="J215" s="34">
        <f t="shared" si="94"/>
        <v>693996.81</v>
      </c>
      <c r="K215" s="19">
        <f t="shared" si="108"/>
        <v>11.453457350098564</v>
      </c>
    </row>
    <row r="216" spans="1:11" ht="49.2" x14ac:dyDescent="0.25">
      <c r="A216" s="41" t="s">
        <v>158</v>
      </c>
      <c r="B216" s="34">
        <f t="shared" si="101"/>
        <v>158408170</v>
      </c>
      <c r="C216" s="34">
        <v>158408170</v>
      </c>
      <c r="D216" s="34"/>
      <c r="E216" s="34"/>
      <c r="F216" s="34">
        <f t="shared" si="102"/>
        <v>17774100.68</v>
      </c>
      <c r="G216" s="34">
        <v>17774100.68</v>
      </c>
      <c r="H216" s="34"/>
      <c r="I216" s="34"/>
      <c r="J216" s="34">
        <f t="shared" si="94"/>
        <v>140634069.31999999</v>
      </c>
      <c r="K216" s="19">
        <f t="shared" si="108"/>
        <v>11.220444425309628</v>
      </c>
    </row>
    <row r="217" spans="1:11" ht="100.8" x14ac:dyDescent="0.25">
      <c r="A217" s="43" t="s">
        <v>48</v>
      </c>
      <c r="B217" s="34">
        <f t="shared" si="101"/>
        <v>122854749.99999999</v>
      </c>
      <c r="C217" s="34">
        <f>C219+C220+C221+C222</f>
        <v>121467861.23999999</v>
      </c>
      <c r="D217" s="34">
        <f>D219+D220+D221+D222</f>
        <v>623444.38</v>
      </c>
      <c r="E217" s="34">
        <f>E219+E220+E221+E222</f>
        <v>763444.38</v>
      </c>
      <c r="F217" s="34">
        <f t="shared" si="102"/>
        <v>0</v>
      </c>
      <c r="G217" s="34">
        <f>G219+G220+G221+G222</f>
        <v>0</v>
      </c>
      <c r="H217" s="34">
        <f>H219+H220+H221+H222</f>
        <v>0</v>
      </c>
      <c r="I217" s="34">
        <f>I219+I220+I221+I222</f>
        <v>0</v>
      </c>
      <c r="J217" s="34">
        <f t="shared" si="94"/>
        <v>122854749.99999999</v>
      </c>
      <c r="K217" s="19">
        <f t="shared" si="108"/>
        <v>0</v>
      </c>
    </row>
    <row r="218" spans="1:11" ht="31.2" customHeight="1" x14ac:dyDescent="0.25">
      <c r="A218" s="40" t="s">
        <v>19</v>
      </c>
      <c r="B218" s="34">
        <f t="shared" si="101"/>
        <v>0</v>
      </c>
      <c r="C218" s="34"/>
      <c r="D218" s="34"/>
      <c r="E218" s="34"/>
      <c r="F218" s="34">
        <f t="shared" si="102"/>
        <v>0</v>
      </c>
      <c r="G218" s="34"/>
      <c r="H218" s="34"/>
      <c r="I218" s="34"/>
      <c r="J218" s="74">
        <f t="shared" si="94"/>
        <v>0</v>
      </c>
      <c r="K218" s="19"/>
    </row>
    <row r="219" spans="1:11" ht="49.2" x14ac:dyDescent="0.25">
      <c r="A219" s="41" t="s">
        <v>63</v>
      </c>
      <c r="B219" s="34">
        <f t="shared" si="101"/>
        <v>140000</v>
      </c>
      <c r="C219" s="34"/>
      <c r="D219" s="34"/>
      <c r="E219" s="34">
        <v>140000</v>
      </c>
      <c r="F219" s="34">
        <f t="shared" si="102"/>
        <v>0</v>
      </c>
      <c r="G219" s="34"/>
      <c r="H219" s="34"/>
      <c r="I219" s="34"/>
      <c r="J219" s="34">
        <f t="shared" si="94"/>
        <v>140000</v>
      </c>
      <c r="K219" s="19">
        <f>F219/B219*100</f>
        <v>0</v>
      </c>
    </row>
    <row r="220" spans="1:11" ht="49.2" x14ac:dyDescent="0.25">
      <c r="A220" s="41" t="s">
        <v>178</v>
      </c>
      <c r="B220" s="34">
        <f t="shared" si="101"/>
        <v>623444.38</v>
      </c>
      <c r="C220" s="34"/>
      <c r="D220" s="34"/>
      <c r="E220" s="34">
        <v>623444.38</v>
      </c>
      <c r="F220" s="34">
        <f t="shared" si="102"/>
        <v>0</v>
      </c>
      <c r="G220" s="34"/>
      <c r="H220" s="34"/>
      <c r="I220" s="34"/>
      <c r="J220" s="34">
        <f t="shared" si="94"/>
        <v>623444.38</v>
      </c>
      <c r="K220" s="19">
        <f>F220/B220*100</f>
        <v>0</v>
      </c>
    </row>
    <row r="221" spans="1:11" ht="49.2" x14ac:dyDescent="0.25">
      <c r="A221" s="41" t="s">
        <v>159</v>
      </c>
      <c r="B221" s="34">
        <f t="shared" si="101"/>
        <v>623444.38</v>
      </c>
      <c r="C221" s="34"/>
      <c r="D221" s="34">
        <v>623444.38</v>
      </c>
      <c r="E221" s="34"/>
      <c r="F221" s="34">
        <f t="shared" si="102"/>
        <v>0</v>
      </c>
      <c r="G221" s="34"/>
      <c r="H221" s="34"/>
      <c r="I221" s="34"/>
      <c r="J221" s="34">
        <f t="shared" si="94"/>
        <v>623444.38</v>
      </c>
      <c r="K221" s="19">
        <f>F221/B221*100</f>
        <v>0</v>
      </c>
    </row>
    <row r="222" spans="1:11" ht="49.2" x14ac:dyDescent="0.25">
      <c r="A222" s="41" t="s">
        <v>160</v>
      </c>
      <c r="B222" s="34">
        <f t="shared" si="101"/>
        <v>121467861.23999999</v>
      </c>
      <c r="C222" s="34">
        <v>121467861.23999999</v>
      </c>
      <c r="D222" s="34"/>
      <c r="E222" s="34"/>
      <c r="F222" s="34">
        <f t="shared" si="102"/>
        <v>0</v>
      </c>
      <c r="G222" s="34"/>
      <c r="H222" s="34"/>
      <c r="I222" s="34"/>
      <c r="J222" s="34">
        <f t="shared" si="94"/>
        <v>121467861.23999999</v>
      </c>
      <c r="K222" s="19">
        <f>F222/B222*100</f>
        <v>0</v>
      </c>
    </row>
    <row r="223" spans="1:11" ht="76.8" customHeight="1" x14ac:dyDescent="0.25">
      <c r="A223" s="43" t="s">
        <v>70</v>
      </c>
      <c r="B223" s="34">
        <f t="shared" si="101"/>
        <v>230465808.15000001</v>
      </c>
      <c r="C223" s="34">
        <f>C225+C226+C227+C228+C229</f>
        <v>156642177.06</v>
      </c>
      <c r="D223" s="34">
        <f t="shared" ref="D223:E223" si="109">D225+D226+D227+D228+D229</f>
        <v>792676.47</v>
      </c>
      <c r="E223" s="34">
        <f t="shared" si="109"/>
        <v>73030954.620000005</v>
      </c>
      <c r="F223" s="34">
        <f t="shared" si="102"/>
        <v>0</v>
      </c>
      <c r="G223" s="34">
        <f>G225+G226+G227+G228+G229</f>
        <v>0</v>
      </c>
      <c r="H223" s="34">
        <f t="shared" ref="H223:I223" si="110">H225+H226+H227+H228+H229</f>
        <v>0</v>
      </c>
      <c r="I223" s="34">
        <f t="shared" si="110"/>
        <v>0</v>
      </c>
      <c r="J223" s="34">
        <f t="shared" si="94"/>
        <v>230465808.15000001</v>
      </c>
      <c r="K223" s="19">
        <f>F223/B223*100</f>
        <v>0</v>
      </c>
    </row>
    <row r="224" spans="1:11" ht="30.6" x14ac:dyDescent="0.25">
      <c r="A224" s="40" t="s">
        <v>21</v>
      </c>
      <c r="B224" s="34">
        <f t="shared" si="101"/>
        <v>0</v>
      </c>
      <c r="C224" s="34"/>
      <c r="D224" s="34"/>
      <c r="E224" s="34"/>
      <c r="F224" s="34">
        <f t="shared" si="102"/>
        <v>0</v>
      </c>
      <c r="G224" s="34"/>
      <c r="H224" s="34"/>
      <c r="I224" s="34"/>
      <c r="J224" s="34">
        <f t="shared" si="94"/>
        <v>0</v>
      </c>
      <c r="K224" s="19"/>
    </row>
    <row r="225" spans="1:11" ht="49.2" x14ac:dyDescent="0.25">
      <c r="A225" s="41" t="s">
        <v>65</v>
      </c>
      <c r="B225" s="34">
        <f t="shared" si="101"/>
        <v>379978.15</v>
      </c>
      <c r="C225" s="34"/>
      <c r="D225" s="34"/>
      <c r="E225" s="34">
        <f>380000-21.85</f>
        <v>379978.15</v>
      </c>
      <c r="F225" s="34">
        <f t="shared" si="102"/>
        <v>0</v>
      </c>
      <c r="G225" s="34"/>
      <c r="H225" s="34"/>
      <c r="I225" s="34"/>
      <c r="J225" s="34">
        <f t="shared" si="94"/>
        <v>379978.15</v>
      </c>
      <c r="K225" s="19">
        <f t="shared" ref="K225:K230" si="111">F225/B225*100</f>
        <v>0</v>
      </c>
    </row>
    <row r="226" spans="1:11" ht="30.6" x14ac:dyDescent="0.25">
      <c r="A226" s="41" t="s">
        <v>163</v>
      </c>
      <c r="B226" s="34">
        <f t="shared" si="101"/>
        <v>71858300</v>
      </c>
      <c r="C226" s="34"/>
      <c r="D226" s="34"/>
      <c r="E226" s="34">
        <v>71858300</v>
      </c>
      <c r="F226" s="34">
        <f t="shared" si="102"/>
        <v>0</v>
      </c>
      <c r="G226" s="34"/>
      <c r="H226" s="34"/>
      <c r="I226" s="34"/>
      <c r="J226" s="34">
        <f t="shared" si="94"/>
        <v>71858300</v>
      </c>
      <c r="K226" s="19">
        <f t="shared" si="111"/>
        <v>0</v>
      </c>
    </row>
    <row r="227" spans="1:11" ht="49.2" x14ac:dyDescent="0.25">
      <c r="A227" s="41" t="s">
        <v>179</v>
      </c>
      <c r="B227" s="34">
        <f t="shared" si="101"/>
        <v>792676.47</v>
      </c>
      <c r="C227" s="34"/>
      <c r="D227" s="34"/>
      <c r="E227" s="34">
        <v>792676.47</v>
      </c>
      <c r="F227" s="34">
        <f t="shared" si="102"/>
        <v>0</v>
      </c>
      <c r="G227" s="34"/>
      <c r="H227" s="34"/>
      <c r="I227" s="34"/>
      <c r="J227" s="34">
        <f t="shared" si="94"/>
        <v>792676.47</v>
      </c>
      <c r="K227" s="19">
        <f t="shared" si="111"/>
        <v>0</v>
      </c>
    </row>
    <row r="228" spans="1:11" ht="49.2" x14ac:dyDescent="0.25">
      <c r="A228" s="41" t="s">
        <v>161</v>
      </c>
      <c r="B228" s="34">
        <f t="shared" si="101"/>
        <v>792676.47</v>
      </c>
      <c r="C228" s="34"/>
      <c r="D228" s="34">
        <v>792676.47</v>
      </c>
      <c r="E228" s="34"/>
      <c r="F228" s="34">
        <f t="shared" si="102"/>
        <v>0</v>
      </c>
      <c r="G228" s="34"/>
      <c r="H228" s="34"/>
      <c r="I228" s="34"/>
      <c r="J228" s="34">
        <f t="shared" si="94"/>
        <v>792676.47</v>
      </c>
      <c r="K228" s="19">
        <f t="shared" si="111"/>
        <v>0</v>
      </c>
    </row>
    <row r="229" spans="1:11" ht="49.2" x14ac:dyDescent="0.25">
      <c r="A229" s="41" t="s">
        <v>162</v>
      </c>
      <c r="B229" s="34">
        <f t="shared" si="101"/>
        <v>156642177.06</v>
      </c>
      <c r="C229" s="34">
        <v>156642177.06</v>
      </c>
      <c r="D229" s="34"/>
      <c r="E229" s="34"/>
      <c r="F229" s="34">
        <f t="shared" si="102"/>
        <v>0</v>
      </c>
      <c r="G229" s="34"/>
      <c r="H229" s="34"/>
      <c r="I229" s="34"/>
      <c r="J229" s="34">
        <f t="shared" si="94"/>
        <v>156642177.06</v>
      </c>
      <c r="K229" s="19">
        <f t="shared" si="111"/>
        <v>0</v>
      </c>
    </row>
    <row r="230" spans="1:11" ht="79.2" customHeight="1" x14ac:dyDescent="0.25">
      <c r="A230" s="43" t="s">
        <v>71</v>
      </c>
      <c r="B230" s="34">
        <f t="shared" si="101"/>
        <v>137819102</v>
      </c>
      <c r="C230" s="34">
        <f>C232+C233+C234+C235</f>
        <v>136064700</v>
      </c>
      <c r="D230" s="34">
        <f t="shared" ref="D230:E230" si="112">D232+D233+D234+D235</f>
        <v>687201</v>
      </c>
      <c r="E230" s="34">
        <f t="shared" si="112"/>
        <v>1067201</v>
      </c>
      <c r="F230" s="34">
        <f t="shared" si="102"/>
        <v>0</v>
      </c>
      <c r="G230" s="34">
        <f>G232+G233+G234+G235</f>
        <v>0</v>
      </c>
      <c r="H230" s="34">
        <f t="shared" ref="H230:I230" si="113">H232+H233+H234+H235</f>
        <v>0</v>
      </c>
      <c r="I230" s="34">
        <f t="shared" si="113"/>
        <v>0</v>
      </c>
      <c r="J230" s="34">
        <f t="shared" si="94"/>
        <v>137819102</v>
      </c>
      <c r="K230" s="19">
        <f t="shared" si="111"/>
        <v>0</v>
      </c>
    </row>
    <row r="231" spans="1:11" ht="30.6" x14ac:dyDescent="0.25">
      <c r="A231" s="40" t="s">
        <v>21</v>
      </c>
      <c r="B231" s="34">
        <f t="shared" si="101"/>
        <v>0</v>
      </c>
      <c r="C231" s="34"/>
      <c r="D231" s="34"/>
      <c r="E231" s="34"/>
      <c r="F231" s="34">
        <f t="shared" si="102"/>
        <v>0</v>
      </c>
      <c r="G231" s="34"/>
      <c r="H231" s="34"/>
      <c r="I231" s="34"/>
      <c r="J231" s="34">
        <f t="shared" si="94"/>
        <v>0</v>
      </c>
      <c r="K231" s="19"/>
    </row>
    <row r="232" spans="1:11" ht="49.2" x14ac:dyDescent="0.25">
      <c r="A232" s="41" t="s">
        <v>64</v>
      </c>
      <c r="B232" s="34">
        <f t="shared" si="101"/>
        <v>380000</v>
      </c>
      <c r="C232" s="34"/>
      <c r="D232" s="34"/>
      <c r="E232" s="34">
        <v>380000</v>
      </c>
      <c r="F232" s="34">
        <f t="shared" si="102"/>
        <v>0</v>
      </c>
      <c r="G232" s="34"/>
      <c r="H232" s="34"/>
      <c r="I232" s="34"/>
      <c r="J232" s="34">
        <f t="shared" si="94"/>
        <v>380000</v>
      </c>
      <c r="K232" s="19">
        <f t="shared" ref="K232:K241" si="114">F232/B232*100</f>
        <v>0</v>
      </c>
    </row>
    <row r="233" spans="1:11" ht="49.2" x14ac:dyDescent="0.25">
      <c r="A233" s="41" t="s">
        <v>180</v>
      </c>
      <c r="B233" s="34">
        <f t="shared" si="101"/>
        <v>687201</v>
      </c>
      <c r="C233" s="34"/>
      <c r="D233" s="34"/>
      <c r="E233" s="34">
        <v>687201</v>
      </c>
      <c r="F233" s="34">
        <f t="shared" si="102"/>
        <v>0</v>
      </c>
      <c r="G233" s="34"/>
      <c r="H233" s="34"/>
      <c r="I233" s="34"/>
      <c r="J233" s="34">
        <f t="shared" si="94"/>
        <v>687201</v>
      </c>
      <c r="K233" s="19">
        <f t="shared" si="114"/>
        <v>0</v>
      </c>
    </row>
    <row r="234" spans="1:11" ht="49.2" x14ac:dyDescent="0.25">
      <c r="A234" s="41" t="s">
        <v>164</v>
      </c>
      <c r="B234" s="34">
        <f t="shared" si="101"/>
        <v>687201</v>
      </c>
      <c r="C234" s="34"/>
      <c r="D234" s="34">
        <v>687201</v>
      </c>
      <c r="E234" s="34"/>
      <c r="F234" s="34">
        <f t="shared" si="102"/>
        <v>0</v>
      </c>
      <c r="G234" s="34"/>
      <c r="H234" s="34"/>
      <c r="I234" s="34"/>
      <c r="J234" s="34">
        <f t="shared" si="94"/>
        <v>687201</v>
      </c>
      <c r="K234" s="19">
        <f t="shared" si="114"/>
        <v>0</v>
      </c>
    </row>
    <row r="235" spans="1:11" ht="49.2" x14ac:dyDescent="0.25">
      <c r="A235" s="41" t="s">
        <v>165</v>
      </c>
      <c r="B235" s="34">
        <f t="shared" si="101"/>
        <v>136064700</v>
      </c>
      <c r="C235" s="34">
        <v>136064700</v>
      </c>
      <c r="D235" s="34"/>
      <c r="E235" s="34"/>
      <c r="F235" s="34">
        <f t="shared" si="102"/>
        <v>0</v>
      </c>
      <c r="G235" s="34"/>
      <c r="H235" s="34"/>
      <c r="I235" s="34"/>
      <c r="J235" s="34">
        <f t="shared" si="94"/>
        <v>136064700</v>
      </c>
      <c r="K235" s="19">
        <f t="shared" si="114"/>
        <v>0</v>
      </c>
    </row>
    <row r="236" spans="1:11" ht="100.8" x14ac:dyDescent="0.25">
      <c r="A236" s="43" t="s">
        <v>68</v>
      </c>
      <c r="B236" s="34">
        <f t="shared" si="101"/>
        <v>29985330</v>
      </c>
      <c r="C236" s="34">
        <f>C238+C239+C240</f>
        <v>29676060</v>
      </c>
      <c r="D236" s="34">
        <f t="shared" ref="D236:E236" si="115">D238+D239+D240</f>
        <v>154635</v>
      </c>
      <c r="E236" s="34">
        <f t="shared" si="115"/>
        <v>154635</v>
      </c>
      <c r="F236" s="34">
        <f t="shared" si="102"/>
        <v>445407.6</v>
      </c>
      <c r="G236" s="34">
        <f>G238+G239+G240</f>
        <v>440953.52</v>
      </c>
      <c r="H236" s="34">
        <f t="shared" ref="H236:I236" si="116">H238+H239+H240</f>
        <v>2227.04</v>
      </c>
      <c r="I236" s="34">
        <f t="shared" si="116"/>
        <v>2227.04</v>
      </c>
      <c r="J236" s="34">
        <f t="shared" si="94"/>
        <v>29539922.399999999</v>
      </c>
      <c r="K236" s="19"/>
    </row>
    <row r="237" spans="1:11" ht="30.6" x14ac:dyDescent="0.25">
      <c r="A237" s="40" t="s">
        <v>21</v>
      </c>
      <c r="B237" s="34">
        <f t="shared" si="101"/>
        <v>0</v>
      </c>
      <c r="C237" s="34"/>
      <c r="D237" s="34"/>
      <c r="E237" s="34"/>
      <c r="F237" s="34">
        <f t="shared" si="102"/>
        <v>0</v>
      </c>
      <c r="G237" s="34"/>
      <c r="H237" s="34"/>
      <c r="I237" s="34"/>
      <c r="J237" s="34">
        <f t="shared" si="94"/>
        <v>0</v>
      </c>
      <c r="K237" s="19"/>
    </row>
    <row r="238" spans="1:11" ht="49.2" x14ac:dyDescent="0.25">
      <c r="A238" s="41" t="s">
        <v>181</v>
      </c>
      <c r="B238" s="34">
        <f t="shared" si="101"/>
        <v>154635</v>
      </c>
      <c r="C238" s="34"/>
      <c r="D238" s="34"/>
      <c r="E238" s="34">
        <v>154635</v>
      </c>
      <c r="F238" s="34">
        <f t="shared" si="102"/>
        <v>2227.04</v>
      </c>
      <c r="G238" s="34"/>
      <c r="H238" s="34"/>
      <c r="I238" s="34">
        <v>2227.04</v>
      </c>
      <c r="J238" s="34">
        <f t="shared" si="94"/>
        <v>152407.96</v>
      </c>
      <c r="K238" s="19"/>
    </row>
    <row r="239" spans="1:11" ht="49.2" x14ac:dyDescent="0.25">
      <c r="A239" s="41" t="s">
        <v>166</v>
      </c>
      <c r="B239" s="34">
        <f t="shared" si="101"/>
        <v>154635</v>
      </c>
      <c r="C239" s="34"/>
      <c r="D239" s="34">
        <v>154635</v>
      </c>
      <c r="E239" s="34"/>
      <c r="F239" s="34">
        <f t="shared" si="102"/>
        <v>2227.04</v>
      </c>
      <c r="G239" s="34"/>
      <c r="H239" s="34">
        <v>2227.04</v>
      </c>
      <c r="I239" s="34"/>
      <c r="J239" s="34">
        <f t="shared" si="94"/>
        <v>152407.96</v>
      </c>
      <c r="K239" s="19"/>
    </row>
    <row r="240" spans="1:11" ht="49.2" x14ac:dyDescent="0.25">
      <c r="A240" s="41" t="s">
        <v>167</v>
      </c>
      <c r="B240" s="34">
        <f t="shared" si="101"/>
        <v>29676060</v>
      </c>
      <c r="C240" s="34">
        <v>29676060</v>
      </c>
      <c r="D240" s="34"/>
      <c r="E240" s="34"/>
      <c r="F240" s="34">
        <f t="shared" si="102"/>
        <v>440953.52</v>
      </c>
      <c r="G240" s="34">
        <v>440953.52</v>
      </c>
      <c r="H240" s="34"/>
      <c r="I240" s="34"/>
      <c r="J240" s="34">
        <f t="shared" si="94"/>
        <v>29235106.48</v>
      </c>
      <c r="K240" s="19"/>
    </row>
    <row r="241" spans="1:16" ht="38.4" customHeight="1" x14ac:dyDescent="0.25">
      <c r="A241" s="16" t="s">
        <v>12</v>
      </c>
      <c r="B241" s="74">
        <f t="shared" si="101"/>
        <v>523239149</v>
      </c>
      <c r="C241" s="74">
        <f>C242</f>
        <v>517313700</v>
      </c>
      <c r="D241" s="74">
        <f t="shared" ref="D241:E242" si="117">D242</f>
        <v>4180349</v>
      </c>
      <c r="E241" s="74">
        <f t="shared" si="117"/>
        <v>1745100</v>
      </c>
      <c r="F241" s="74">
        <f t="shared" si="102"/>
        <v>0</v>
      </c>
      <c r="G241" s="74">
        <f>G242</f>
        <v>0</v>
      </c>
      <c r="H241" s="74">
        <f t="shared" ref="H241:I242" si="118">H242</f>
        <v>0</v>
      </c>
      <c r="I241" s="74">
        <f t="shared" si="118"/>
        <v>0</v>
      </c>
      <c r="J241" s="74">
        <f t="shared" si="94"/>
        <v>523239149</v>
      </c>
      <c r="K241" s="20">
        <f t="shared" si="114"/>
        <v>0</v>
      </c>
    </row>
    <row r="242" spans="1:16" ht="82.2" customHeight="1" x14ac:dyDescent="0.25">
      <c r="A242" s="16" t="s">
        <v>42</v>
      </c>
      <c r="B242" s="74">
        <f t="shared" si="101"/>
        <v>523239149</v>
      </c>
      <c r="C242" s="74">
        <f>C243</f>
        <v>517313700</v>
      </c>
      <c r="D242" s="74">
        <f t="shared" si="117"/>
        <v>4180349</v>
      </c>
      <c r="E242" s="74">
        <f t="shared" si="117"/>
        <v>1745100</v>
      </c>
      <c r="F242" s="74">
        <f t="shared" si="102"/>
        <v>0</v>
      </c>
      <c r="G242" s="74">
        <f>G243</f>
        <v>0</v>
      </c>
      <c r="H242" s="74">
        <f t="shared" si="118"/>
        <v>0</v>
      </c>
      <c r="I242" s="74">
        <f t="shared" si="118"/>
        <v>0</v>
      </c>
      <c r="J242" s="74">
        <f t="shared" si="94"/>
        <v>523239149</v>
      </c>
      <c r="K242" s="20">
        <f>F242/B242*100</f>
        <v>0</v>
      </c>
    </row>
    <row r="243" spans="1:16" ht="75.599999999999994" x14ac:dyDescent="0.25">
      <c r="A243" s="57" t="s">
        <v>69</v>
      </c>
      <c r="B243" s="34">
        <f t="shared" si="101"/>
        <v>523239149</v>
      </c>
      <c r="C243" s="34">
        <f>C245+C246+C247+C248</f>
        <v>517313700</v>
      </c>
      <c r="D243" s="34">
        <f t="shared" ref="D243:E243" si="119">D245+D246+D247+D248</f>
        <v>4180349</v>
      </c>
      <c r="E243" s="34">
        <f t="shared" si="119"/>
        <v>1745100</v>
      </c>
      <c r="F243" s="34">
        <f t="shared" si="102"/>
        <v>0</v>
      </c>
      <c r="G243" s="34">
        <f>G245+G246+G247+G248</f>
        <v>0</v>
      </c>
      <c r="H243" s="34">
        <f t="shared" ref="H243:I243" si="120">H245+H246+H247+H248</f>
        <v>0</v>
      </c>
      <c r="I243" s="34">
        <f t="shared" si="120"/>
        <v>0</v>
      </c>
      <c r="J243" s="34">
        <f t="shared" si="94"/>
        <v>523239149</v>
      </c>
      <c r="K243" s="19">
        <f>F243/B243*100</f>
        <v>0</v>
      </c>
      <c r="L243" s="10"/>
      <c r="M243" s="10"/>
      <c r="N243" s="10"/>
      <c r="O243" s="10"/>
      <c r="P243" s="10"/>
    </row>
    <row r="244" spans="1:16" ht="30.6" x14ac:dyDescent="0.25">
      <c r="A244" s="58" t="s">
        <v>19</v>
      </c>
      <c r="B244" s="34">
        <f t="shared" si="101"/>
        <v>0</v>
      </c>
      <c r="C244" s="34"/>
      <c r="D244" s="34"/>
      <c r="E244" s="34"/>
      <c r="F244" s="34">
        <f t="shared" si="102"/>
        <v>0</v>
      </c>
      <c r="G244" s="34"/>
      <c r="H244" s="34"/>
      <c r="I244" s="34"/>
      <c r="J244" s="34">
        <f t="shared" si="94"/>
        <v>0</v>
      </c>
      <c r="K244" s="19"/>
      <c r="L244" s="10"/>
      <c r="M244" s="10"/>
      <c r="N244" s="10"/>
      <c r="O244" s="10"/>
      <c r="P244" s="10"/>
    </row>
    <row r="245" spans="1:16" ht="49.2" x14ac:dyDescent="0.25">
      <c r="A245" s="41" t="s">
        <v>66</v>
      </c>
      <c r="B245" s="34">
        <f t="shared" si="101"/>
        <v>699974.58</v>
      </c>
      <c r="C245" s="34"/>
      <c r="D245" s="34"/>
      <c r="E245" s="34">
        <f>700000-25.42</f>
        <v>699974.58</v>
      </c>
      <c r="F245" s="34">
        <f t="shared" si="102"/>
        <v>0</v>
      </c>
      <c r="G245" s="34"/>
      <c r="H245" s="34"/>
      <c r="I245" s="34"/>
      <c r="J245" s="34">
        <f t="shared" si="94"/>
        <v>699974.58</v>
      </c>
      <c r="K245" s="19">
        <f t="shared" ref="K245:K252" si="121">F245/B245*100</f>
        <v>0</v>
      </c>
      <c r="L245" s="10"/>
      <c r="M245" s="10"/>
      <c r="N245" s="10"/>
      <c r="O245" s="10"/>
      <c r="P245" s="10"/>
    </row>
    <row r="246" spans="1:16" ht="49.2" x14ac:dyDescent="0.25">
      <c r="A246" s="41" t="s">
        <v>182</v>
      </c>
      <c r="B246" s="34">
        <f t="shared" si="101"/>
        <v>1045125.42</v>
      </c>
      <c r="C246" s="34"/>
      <c r="D246" s="34"/>
      <c r="E246" s="34">
        <v>1045125.42</v>
      </c>
      <c r="F246" s="34">
        <f t="shared" si="102"/>
        <v>0</v>
      </c>
      <c r="G246" s="34"/>
      <c r="H246" s="34"/>
      <c r="I246" s="34"/>
      <c r="J246" s="34">
        <f t="shared" si="94"/>
        <v>1045125.42</v>
      </c>
      <c r="K246" s="19">
        <f t="shared" si="121"/>
        <v>0</v>
      </c>
      <c r="L246" s="10"/>
      <c r="M246" s="10"/>
      <c r="N246" s="10"/>
      <c r="O246" s="10"/>
      <c r="P246" s="10"/>
    </row>
    <row r="247" spans="1:16" ht="49.2" x14ac:dyDescent="0.25">
      <c r="A247" s="41" t="s">
        <v>169</v>
      </c>
      <c r="B247" s="34">
        <f t="shared" si="101"/>
        <v>4180349</v>
      </c>
      <c r="C247" s="34"/>
      <c r="D247" s="34">
        <v>4180349</v>
      </c>
      <c r="E247" s="34"/>
      <c r="F247" s="34">
        <f t="shared" si="102"/>
        <v>0</v>
      </c>
      <c r="G247" s="34"/>
      <c r="H247" s="34"/>
      <c r="I247" s="34"/>
      <c r="J247" s="34">
        <f t="shared" si="94"/>
        <v>4180349</v>
      </c>
      <c r="K247" s="19">
        <f t="shared" si="121"/>
        <v>0</v>
      </c>
      <c r="L247" s="10"/>
      <c r="M247" s="10"/>
      <c r="N247" s="10"/>
      <c r="O247" s="10"/>
      <c r="P247" s="10"/>
    </row>
    <row r="248" spans="1:16" ht="49.2" x14ac:dyDescent="0.25">
      <c r="A248" s="41" t="s">
        <v>168</v>
      </c>
      <c r="B248" s="34">
        <f t="shared" si="101"/>
        <v>517313700</v>
      </c>
      <c r="C248" s="34">
        <v>517313700</v>
      </c>
      <c r="D248" s="34"/>
      <c r="E248" s="34"/>
      <c r="F248" s="34">
        <f t="shared" si="102"/>
        <v>0</v>
      </c>
      <c r="G248" s="34"/>
      <c r="H248" s="34"/>
      <c r="I248" s="34"/>
      <c r="J248" s="34">
        <f t="shared" ref="J248:J256" si="122">B248-F248</f>
        <v>517313700</v>
      </c>
      <c r="K248" s="19">
        <f t="shared" si="121"/>
        <v>0</v>
      </c>
      <c r="L248" s="10"/>
      <c r="M248" s="10"/>
      <c r="N248" s="10"/>
      <c r="O248" s="10"/>
      <c r="P248" s="10"/>
    </row>
    <row r="249" spans="1:16" ht="30" x14ac:dyDescent="0.25">
      <c r="A249" s="69" t="s">
        <v>72</v>
      </c>
      <c r="B249" s="32">
        <f t="shared" si="101"/>
        <v>6250000</v>
      </c>
      <c r="C249" s="32"/>
      <c r="D249" s="32">
        <f t="shared" ref="C249:E251" si="123">D250</f>
        <v>5000000</v>
      </c>
      <c r="E249" s="32">
        <f t="shared" si="123"/>
        <v>1250000</v>
      </c>
      <c r="F249" s="32">
        <f t="shared" si="102"/>
        <v>0</v>
      </c>
      <c r="G249" s="32">
        <f t="shared" ref="G249:I251" si="124">G250</f>
        <v>0</v>
      </c>
      <c r="H249" s="32">
        <f t="shared" si="124"/>
        <v>0</v>
      </c>
      <c r="I249" s="32">
        <f t="shared" si="124"/>
        <v>0</v>
      </c>
      <c r="J249" s="32">
        <f t="shared" si="122"/>
        <v>6250000</v>
      </c>
      <c r="K249" s="18">
        <f t="shared" si="121"/>
        <v>0</v>
      </c>
      <c r="L249" s="10"/>
      <c r="M249" s="10"/>
      <c r="N249" s="10"/>
      <c r="O249" s="10"/>
      <c r="P249" s="10"/>
    </row>
    <row r="250" spans="1:16" ht="30.6" x14ac:dyDescent="0.25">
      <c r="A250" s="66" t="s">
        <v>73</v>
      </c>
      <c r="B250" s="34">
        <f t="shared" si="101"/>
        <v>6250000</v>
      </c>
      <c r="C250" s="34">
        <f t="shared" si="123"/>
        <v>0</v>
      </c>
      <c r="D250" s="34">
        <f t="shared" si="123"/>
        <v>5000000</v>
      </c>
      <c r="E250" s="34">
        <f t="shared" si="123"/>
        <v>1250000</v>
      </c>
      <c r="F250" s="34">
        <f t="shared" si="102"/>
        <v>0</v>
      </c>
      <c r="G250" s="34">
        <f t="shared" si="124"/>
        <v>0</v>
      </c>
      <c r="H250" s="34">
        <f t="shared" si="124"/>
        <v>0</v>
      </c>
      <c r="I250" s="34">
        <f t="shared" si="124"/>
        <v>0</v>
      </c>
      <c r="J250" s="34">
        <f t="shared" si="122"/>
        <v>6250000</v>
      </c>
      <c r="K250" s="19">
        <f t="shared" si="121"/>
        <v>0</v>
      </c>
      <c r="L250" s="10"/>
      <c r="M250" s="10"/>
      <c r="N250" s="10"/>
      <c r="O250" s="10"/>
      <c r="P250" s="10"/>
    </row>
    <row r="251" spans="1:16" ht="73.8" x14ac:dyDescent="0.25">
      <c r="A251" s="67" t="s">
        <v>42</v>
      </c>
      <c r="B251" s="34">
        <f t="shared" si="101"/>
        <v>6250000</v>
      </c>
      <c r="C251" s="34">
        <f t="shared" si="123"/>
        <v>0</v>
      </c>
      <c r="D251" s="34">
        <f t="shared" si="123"/>
        <v>5000000</v>
      </c>
      <c r="E251" s="34">
        <f t="shared" si="123"/>
        <v>1250000</v>
      </c>
      <c r="F251" s="34">
        <f t="shared" si="102"/>
        <v>0</v>
      </c>
      <c r="G251" s="34">
        <f t="shared" si="124"/>
        <v>0</v>
      </c>
      <c r="H251" s="34">
        <f t="shared" si="124"/>
        <v>0</v>
      </c>
      <c r="I251" s="34">
        <f t="shared" si="124"/>
        <v>0</v>
      </c>
      <c r="J251" s="34">
        <f t="shared" si="122"/>
        <v>6250000</v>
      </c>
      <c r="K251" s="19">
        <f t="shared" si="121"/>
        <v>0</v>
      </c>
      <c r="L251" s="10"/>
      <c r="M251" s="10"/>
      <c r="N251" s="10"/>
      <c r="O251" s="10"/>
      <c r="P251" s="10"/>
    </row>
    <row r="252" spans="1:16" ht="50.4" x14ac:dyDescent="0.25">
      <c r="A252" s="52" t="s">
        <v>170</v>
      </c>
      <c r="B252" s="34">
        <f t="shared" si="101"/>
        <v>6250000</v>
      </c>
      <c r="C252" s="34">
        <f>C254+C255</f>
        <v>0</v>
      </c>
      <c r="D252" s="34">
        <f t="shared" ref="D252:E252" si="125">D254+D255</f>
        <v>5000000</v>
      </c>
      <c r="E252" s="34">
        <f t="shared" si="125"/>
        <v>1250000</v>
      </c>
      <c r="F252" s="34">
        <f t="shared" si="102"/>
        <v>0</v>
      </c>
      <c r="G252" s="34">
        <f>G254+G255</f>
        <v>0</v>
      </c>
      <c r="H252" s="34">
        <f t="shared" ref="H252:I252" si="126">H254+H255</f>
        <v>0</v>
      </c>
      <c r="I252" s="34">
        <f t="shared" si="126"/>
        <v>0</v>
      </c>
      <c r="J252" s="34">
        <f t="shared" si="122"/>
        <v>6250000</v>
      </c>
      <c r="K252" s="19">
        <f t="shared" si="121"/>
        <v>0</v>
      </c>
      <c r="L252" s="10"/>
      <c r="M252" s="10"/>
      <c r="N252" s="10"/>
      <c r="O252" s="10"/>
      <c r="P252" s="10"/>
    </row>
    <row r="253" spans="1:16" ht="30.6" x14ac:dyDescent="0.25">
      <c r="A253" s="58" t="s">
        <v>19</v>
      </c>
      <c r="B253" s="34">
        <f t="shared" si="101"/>
        <v>0</v>
      </c>
      <c r="C253" s="34"/>
      <c r="D253" s="34"/>
      <c r="E253" s="34"/>
      <c r="F253" s="34">
        <f t="shared" si="102"/>
        <v>0</v>
      </c>
      <c r="G253" s="34"/>
      <c r="H253" s="34"/>
      <c r="I253" s="34"/>
      <c r="J253" s="34">
        <f t="shared" si="122"/>
        <v>0</v>
      </c>
      <c r="K253" s="19"/>
      <c r="L253" s="10"/>
      <c r="M253" s="10"/>
      <c r="N253" s="10"/>
      <c r="O253" s="10"/>
      <c r="P253" s="10"/>
    </row>
    <row r="254" spans="1:16" ht="49.2" x14ac:dyDescent="0.25">
      <c r="A254" s="41" t="s">
        <v>171</v>
      </c>
      <c r="B254" s="34">
        <f t="shared" si="101"/>
        <v>1250000</v>
      </c>
      <c r="C254" s="34"/>
      <c r="D254" s="34"/>
      <c r="E254" s="34">
        <v>1250000</v>
      </c>
      <c r="F254" s="34">
        <f t="shared" si="102"/>
        <v>0</v>
      </c>
      <c r="G254" s="34"/>
      <c r="H254" s="34"/>
      <c r="I254" s="34"/>
      <c r="J254" s="34">
        <f t="shared" si="122"/>
        <v>1250000</v>
      </c>
      <c r="K254" s="19">
        <f>F254/B254*100</f>
        <v>0</v>
      </c>
      <c r="L254" s="10"/>
      <c r="M254" s="10"/>
      <c r="N254" s="10"/>
      <c r="O254" s="10"/>
      <c r="P254" s="10"/>
    </row>
    <row r="255" spans="1:16" ht="49.2" x14ac:dyDescent="0.25">
      <c r="A255" s="41" t="s">
        <v>172</v>
      </c>
      <c r="B255" s="34">
        <f t="shared" si="101"/>
        <v>5000000</v>
      </c>
      <c r="C255" s="34"/>
      <c r="D255" s="34">
        <v>5000000</v>
      </c>
      <c r="E255" s="34"/>
      <c r="F255" s="34">
        <f t="shared" si="102"/>
        <v>0</v>
      </c>
      <c r="G255" s="34"/>
      <c r="H255" s="34"/>
      <c r="I255" s="34"/>
      <c r="J255" s="34">
        <f t="shared" si="122"/>
        <v>5000000</v>
      </c>
      <c r="K255" s="19">
        <f>F255/B255*100</f>
        <v>0</v>
      </c>
      <c r="L255" s="10"/>
      <c r="M255" s="10"/>
      <c r="N255" s="10"/>
      <c r="O255" s="10"/>
      <c r="P255" s="10"/>
    </row>
    <row r="256" spans="1:16" s="4" customFormat="1" ht="61.2" customHeight="1" x14ac:dyDescent="0.3">
      <c r="A256" s="48" t="s">
        <v>27</v>
      </c>
      <c r="B256" s="32">
        <f t="shared" ref="B256:I256" si="127">B9+B103+B179+B205+B249</f>
        <v>3621378607.4200001</v>
      </c>
      <c r="C256" s="32">
        <f t="shared" si="127"/>
        <v>2567080268.3000002</v>
      </c>
      <c r="D256" s="32">
        <f t="shared" si="127"/>
        <v>670705639.12</v>
      </c>
      <c r="E256" s="32">
        <f t="shared" si="127"/>
        <v>383592700</v>
      </c>
      <c r="F256" s="32">
        <f t="shared" si="127"/>
        <v>18871081.280000001</v>
      </c>
      <c r="G256" s="32">
        <f t="shared" si="127"/>
        <v>18215054.199999999</v>
      </c>
      <c r="H256" s="32">
        <f t="shared" si="127"/>
        <v>91995.23</v>
      </c>
      <c r="I256" s="32">
        <f t="shared" si="127"/>
        <v>564031.85</v>
      </c>
      <c r="J256" s="32">
        <f t="shared" si="122"/>
        <v>3602507526.1399999</v>
      </c>
      <c r="K256" s="21">
        <f>F256/B256*100</f>
        <v>0.5211021361128666</v>
      </c>
    </row>
    <row r="257" spans="1:11" ht="19.8" customHeight="1" x14ac:dyDescent="0.5">
      <c r="A257" s="8"/>
      <c r="B257" s="11"/>
      <c r="C257" s="8"/>
      <c r="D257" s="8"/>
      <c r="E257" s="12"/>
      <c r="F257" s="12"/>
      <c r="G257" s="30"/>
      <c r="H257" s="30"/>
      <c r="I257" s="30"/>
      <c r="J257" s="8"/>
      <c r="K257" s="8"/>
    </row>
    <row r="258" spans="1:11" ht="13.8" customHeight="1" x14ac:dyDescent="0.5">
      <c r="A258" s="9"/>
      <c r="B258" s="15"/>
      <c r="C258" s="8"/>
      <c r="D258" s="8"/>
      <c r="E258" s="8"/>
      <c r="F258" s="30"/>
      <c r="G258" s="30"/>
      <c r="H258" s="30"/>
      <c r="I258" s="30"/>
      <c r="J258" s="8"/>
      <c r="K258" s="8"/>
    </row>
    <row r="259" spans="1:11" ht="24.75" customHeight="1" x14ac:dyDescent="0.25">
      <c r="A259" s="8"/>
      <c r="B259" s="93" t="s">
        <v>1</v>
      </c>
      <c r="C259" s="93" t="s">
        <v>15</v>
      </c>
      <c r="D259" s="93" t="s">
        <v>14</v>
      </c>
      <c r="E259" s="95" t="s">
        <v>16</v>
      </c>
      <c r="F259" s="96"/>
      <c r="G259" s="8"/>
      <c r="H259" s="8"/>
      <c r="I259" s="8"/>
      <c r="J259" s="8"/>
      <c r="K259" s="8"/>
    </row>
    <row r="260" spans="1:11" ht="23.25" customHeight="1" x14ac:dyDescent="0.25">
      <c r="A260" s="8"/>
      <c r="B260" s="94"/>
      <c r="C260" s="94"/>
      <c r="D260" s="94"/>
      <c r="E260" s="59" t="s">
        <v>17</v>
      </c>
      <c r="F260" s="59" t="s">
        <v>18</v>
      </c>
      <c r="G260" s="8"/>
      <c r="H260" s="8"/>
      <c r="I260" s="8"/>
      <c r="J260" s="8"/>
      <c r="K260" s="8"/>
    </row>
    <row r="261" spans="1:11" ht="28.8" customHeight="1" x14ac:dyDescent="0.5">
      <c r="A261" s="8"/>
      <c r="B261" s="60"/>
      <c r="C261" s="70">
        <f>B256</f>
        <v>3621378607.4200001</v>
      </c>
      <c r="D261" s="70">
        <f>F256</f>
        <v>18871081.280000001</v>
      </c>
      <c r="E261" s="70">
        <f>C261-D261</f>
        <v>3602507526.1399999</v>
      </c>
      <c r="F261" s="71">
        <f>D261/C261*100</f>
        <v>0.5211021361128666</v>
      </c>
      <c r="G261" s="8"/>
      <c r="H261" s="8"/>
      <c r="I261" s="8"/>
      <c r="J261" s="8"/>
      <c r="K261" s="8"/>
    </row>
    <row r="262" spans="1:11" ht="24.6" customHeight="1" x14ac:dyDescent="0.5">
      <c r="A262" s="8"/>
      <c r="B262" s="60" t="s">
        <v>19</v>
      </c>
      <c r="C262" s="70"/>
      <c r="D262" s="70"/>
      <c r="E262" s="70"/>
      <c r="F262" s="71"/>
      <c r="G262" s="8"/>
      <c r="H262" s="8"/>
      <c r="I262" s="8"/>
      <c r="J262" s="8"/>
      <c r="K262" s="8"/>
    </row>
    <row r="263" spans="1:11" ht="30.6" customHeight="1" x14ac:dyDescent="0.5">
      <c r="A263" s="8"/>
      <c r="B263" s="61" t="s">
        <v>3</v>
      </c>
      <c r="C263" s="72">
        <f>C256</f>
        <v>2567080268.3000002</v>
      </c>
      <c r="D263" s="70">
        <f>G256</f>
        <v>18215054.199999999</v>
      </c>
      <c r="E263" s="70">
        <f>C263-D263</f>
        <v>2548865214.1000004</v>
      </c>
      <c r="F263" s="71">
        <f>D263/C263*100</f>
        <v>0.70956309488766278</v>
      </c>
      <c r="G263" s="8"/>
      <c r="H263" s="8"/>
      <c r="I263" s="8"/>
      <c r="J263" s="8"/>
      <c r="K263" s="8"/>
    </row>
    <row r="264" spans="1:11" ht="30" customHeight="1" x14ac:dyDescent="0.5">
      <c r="B264" s="61" t="s">
        <v>4</v>
      </c>
      <c r="C264" s="72">
        <f>D256</f>
        <v>670705639.12</v>
      </c>
      <c r="D264" s="70">
        <f>H256</f>
        <v>91995.23</v>
      </c>
      <c r="E264" s="70">
        <f>C264-D264</f>
        <v>670613643.88999999</v>
      </c>
      <c r="F264" s="71">
        <f>D264/C264*100</f>
        <v>1.3716185556558378E-2</v>
      </c>
      <c r="G264" s="8"/>
      <c r="H264" s="8"/>
      <c r="I264" s="8"/>
      <c r="J264" s="8"/>
      <c r="K264" s="8"/>
    </row>
    <row r="265" spans="1:11" ht="30" customHeight="1" x14ac:dyDescent="0.5">
      <c r="A265" s="5"/>
      <c r="B265" s="61" t="s">
        <v>5</v>
      </c>
      <c r="C265" s="72">
        <f>E256</f>
        <v>383592700</v>
      </c>
      <c r="D265" s="70">
        <f>I256</f>
        <v>564031.85</v>
      </c>
      <c r="E265" s="70">
        <f>C265-D265</f>
        <v>383028668.14999998</v>
      </c>
      <c r="F265" s="71">
        <f>D265/C265*100</f>
        <v>0.14703925543942833</v>
      </c>
      <c r="G265" s="8"/>
      <c r="H265" s="8"/>
      <c r="I265" s="8"/>
      <c r="J265" s="8"/>
      <c r="K265" s="8"/>
    </row>
    <row r="266" spans="1:11" ht="28.2" x14ac:dyDescent="0.5">
      <c r="A266" s="22" t="s">
        <v>93</v>
      </c>
      <c r="E266" s="89"/>
      <c r="F266" s="89"/>
    </row>
    <row r="267" spans="1:11" ht="61.8" customHeight="1" x14ac:dyDescent="0.5">
      <c r="A267" s="22" t="s">
        <v>94</v>
      </c>
      <c r="B267" s="22"/>
      <c r="C267" s="22"/>
      <c r="D267" s="22"/>
      <c r="E267" s="23" t="s">
        <v>30</v>
      </c>
      <c r="F267" s="31"/>
    </row>
    <row r="268" spans="1:11" ht="89.4" customHeight="1" x14ac:dyDescent="0.45">
      <c r="A268" s="62" t="s">
        <v>28</v>
      </c>
      <c r="B268" s="8"/>
      <c r="C268" s="8"/>
      <c r="D268" s="8"/>
      <c r="E268" s="12"/>
      <c r="F268" s="6"/>
    </row>
    <row r="269" spans="1:11" ht="34.799999999999997" customHeight="1" x14ac:dyDescent="0.4">
      <c r="E269" s="24"/>
    </row>
    <row r="271" spans="1:11" ht="39.6" customHeight="1" x14ac:dyDescent="0.5">
      <c r="B271" s="27"/>
      <c r="C271" s="28"/>
      <c r="D271" s="28"/>
      <c r="E271" s="28"/>
      <c r="F271" s="29"/>
      <c r="G271" s="28"/>
      <c r="H271" s="28"/>
      <c r="I271" s="28"/>
      <c r="J271" s="3"/>
    </row>
    <row r="272" spans="1:11" ht="28.2" x14ac:dyDescent="0.5">
      <c r="B272" s="27"/>
      <c r="C272" s="28"/>
      <c r="D272" s="28"/>
      <c r="E272" s="28"/>
      <c r="F272" s="29"/>
      <c r="G272" s="28"/>
      <c r="H272" s="28"/>
      <c r="I272" s="28"/>
      <c r="J272" s="3"/>
    </row>
    <row r="273" spans="2:10" ht="28.2" x14ac:dyDescent="0.5">
      <c r="B273" s="27"/>
      <c r="C273" s="28"/>
      <c r="D273" s="28"/>
      <c r="E273" s="28"/>
      <c r="F273" s="29"/>
      <c r="G273" s="28"/>
      <c r="H273" s="28"/>
      <c r="I273" s="28"/>
      <c r="J273" s="3"/>
    </row>
    <row r="274" spans="2:10" ht="28.2" x14ac:dyDescent="0.5">
      <c r="B274" s="27"/>
      <c r="C274" s="28"/>
      <c r="D274" s="28"/>
      <c r="E274" s="28"/>
      <c r="F274" s="29"/>
      <c r="G274" s="28"/>
      <c r="H274" s="28"/>
      <c r="I274" s="28"/>
      <c r="J274" s="3"/>
    </row>
    <row r="275" spans="2:10" ht="28.2" x14ac:dyDescent="0.5">
      <c r="B275" s="27"/>
      <c r="C275" s="28"/>
      <c r="D275" s="28"/>
      <c r="E275" s="28"/>
      <c r="F275" s="29"/>
      <c r="G275" s="28"/>
      <c r="H275" s="28"/>
      <c r="I275" s="28"/>
      <c r="J275" s="3"/>
    </row>
    <row r="276" spans="2:10" ht="28.2" x14ac:dyDescent="0.5">
      <c r="B276" s="27"/>
      <c r="C276" s="28"/>
      <c r="D276" s="28"/>
      <c r="E276" s="28"/>
      <c r="F276" s="29"/>
      <c r="G276" s="28"/>
      <c r="H276" s="28"/>
      <c r="I276" s="28"/>
      <c r="J276" s="3"/>
    </row>
    <row r="277" spans="2:10" ht="28.2" x14ac:dyDescent="0.5">
      <c r="B277" s="27"/>
      <c r="C277" s="26"/>
      <c r="D277" s="26"/>
      <c r="E277" s="26"/>
      <c r="F277" s="29"/>
      <c r="G277" s="26"/>
      <c r="H277" s="26"/>
      <c r="I277" s="26"/>
      <c r="J277" s="3"/>
    </row>
    <row r="278" spans="2:10" ht="28.2" x14ac:dyDescent="0.5">
      <c r="B278" s="27">
        <f>C278+D278+E278</f>
        <v>0</v>
      </c>
      <c r="C278" s="26"/>
      <c r="D278" s="26"/>
      <c r="E278" s="26"/>
      <c r="F278" s="29">
        <f>G278+H278+I278</f>
        <v>0</v>
      </c>
      <c r="G278" s="26"/>
      <c r="H278" s="26"/>
      <c r="I278" s="26"/>
      <c r="J278" s="3"/>
    </row>
    <row r="279" spans="2:10" ht="28.2" x14ac:dyDescent="0.5">
      <c r="B279" s="27">
        <f>C279+D279+E279</f>
        <v>0</v>
      </c>
      <c r="C279" s="26"/>
      <c r="D279" s="26"/>
      <c r="E279" s="26"/>
      <c r="F279" s="29">
        <f>G279+H279+I279</f>
        <v>0</v>
      </c>
      <c r="G279" s="26"/>
      <c r="H279" s="26"/>
      <c r="I279" s="26"/>
      <c r="J279" s="3"/>
    </row>
    <row r="280" spans="2:10" ht="28.2" x14ac:dyDescent="0.5">
      <c r="B280" s="27">
        <f>C280+D280+E280</f>
        <v>0</v>
      </c>
      <c r="C280" s="26"/>
      <c r="D280" s="26"/>
      <c r="E280" s="26"/>
      <c r="F280" s="29">
        <f>G280+H280+I280</f>
        <v>0</v>
      </c>
      <c r="G280" s="26"/>
      <c r="H280" s="26"/>
      <c r="I280" s="26"/>
      <c r="J280" s="3"/>
    </row>
    <row r="281" spans="2:10" ht="28.2" x14ac:dyDescent="0.5">
      <c r="B281" s="27">
        <f>C281+D281+E281</f>
        <v>0</v>
      </c>
      <c r="C281" s="26"/>
      <c r="D281" s="26"/>
      <c r="E281" s="26"/>
      <c r="F281" s="29">
        <f>G281+H281+I281</f>
        <v>0</v>
      </c>
      <c r="G281" s="26"/>
      <c r="H281" s="26"/>
      <c r="I281" s="26"/>
      <c r="J281" s="3"/>
    </row>
    <row r="282" spans="2:10" ht="24.6" x14ac:dyDescent="0.4">
      <c r="B282" s="26"/>
      <c r="C282" s="26"/>
      <c r="D282" s="26"/>
      <c r="E282" s="26"/>
      <c r="F282" s="26"/>
      <c r="G282" s="26"/>
      <c r="H282" s="26"/>
      <c r="I282" s="26"/>
      <c r="J282" s="3"/>
    </row>
    <row r="283" spans="2:10" ht="24.6" x14ac:dyDescent="0.4">
      <c r="B283" s="26"/>
      <c r="C283" s="26"/>
      <c r="D283" s="26"/>
      <c r="E283" s="26"/>
      <c r="F283" s="26"/>
      <c r="G283" s="26"/>
      <c r="H283" s="26"/>
      <c r="I283" s="26"/>
      <c r="J283" s="3"/>
    </row>
    <row r="284" spans="2:10" ht="24.6" x14ac:dyDescent="0.4">
      <c r="B284" s="26"/>
      <c r="C284" s="26"/>
      <c r="D284" s="26"/>
      <c r="E284" s="26"/>
      <c r="F284" s="26"/>
      <c r="G284" s="26"/>
      <c r="H284" s="26"/>
      <c r="I284" s="26"/>
      <c r="J284" s="3"/>
    </row>
    <row r="285" spans="2:10" ht="24.6" x14ac:dyDescent="0.4">
      <c r="B285" s="26"/>
      <c r="C285" s="26"/>
      <c r="D285" s="26"/>
      <c r="E285" s="26"/>
      <c r="F285" s="26"/>
      <c r="G285" s="26"/>
      <c r="H285" s="26"/>
      <c r="I285" s="26"/>
      <c r="J285" s="3"/>
    </row>
    <row r="286" spans="2:10" ht="24.6" x14ac:dyDescent="0.4">
      <c r="B286" s="26"/>
      <c r="C286" s="26"/>
      <c r="D286" s="26"/>
      <c r="E286" s="26"/>
      <c r="F286" s="26"/>
      <c r="G286" s="26"/>
      <c r="H286" s="26"/>
      <c r="I286" s="26"/>
      <c r="J286" s="3"/>
    </row>
    <row r="287" spans="2:10" ht="24.6" x14ac:dyDescent="0.4">
      <c r="B287" s="25"/>
      <c r="C287" s="25"/>
      <c r="D287" s="25"/>
      <c r="E287" s="25"/>
      <c r="F287" s="25"/>
      <c r="G287" s="25"/>
      <c r="H287" s="25"/>
      <c r="I287" s="25"/>
    </row>
    <row r="288" spans="2:10" ht="24.6" x14ac:dyDescent="0.4">
      <c r="B288" s="25"/>
      <c r="C288" s="25"/>
      <c r="D288" s="25"/>
      <c r="E288" s="25"/>
      <c r="F288" s="25"/>
      <c r="G288" s="25"/>
      <c r="H288" s="25"/>
      <c r="I288" s="25"/>
    </row>
    <row r="289" spans="2:9" ht="24.6" x14ac:dyDescent="0.4">
      <c r="B289" s="25"/>
      <c r="C289" s="25"/>
      <c r="D289" s="25"/>
      <c r="E289" s="25"/>
      <c r="F289" s="25"/>
      <c r="G289" s="25"/>
      <c r="H289" s="25"/>
      <c r="I289" s="25"/>
    </row>
    <row r="290" spans="2:9" ht="24.6" x14ac:dyDescent="0.4">
      <c r="B290" s="25"/>
      <c r="C290" s="25"/>
      <c r="D290" s="25"/>
      <c r="E290" s="25"/>
      <c r="F290" s="25"/>
      <c r="G290" s="25"/>
      <c r="H290" s="25"/>
      <c r="I290" s="25"/>
    </row>
    <row r="291" spans="2:9" ht="24.6" x14ac:dyDescent="0.4">
      <c r="B291" s="25"/>
      <c r="C291" s="25"/>
      <c r="D291" s="25"/>
      <c r="E291" s="25"/>
      <c r="F291" s="25"/>
      <c r="G291" s="25"/>
      <c r="H291" s="25"/>
      <c r="I291" s="25"/>
    </row>
    <row r="292" spans="2:9" ht="24.6" x14ac:dyDescent="0.4">
      <c r="B292" s="25"/>
      <c r="C292" s="25"/>
      <c r="D292" s="25"/>
      <c r="E292" s="25"/>
      <c r="F292" s="25"/>
      <c r="G292" s="25"/>
      <c r="H292" s="25"/>
      <c r="I292" s="25"/>
    </row>
  </sheetData>
  <autoFilter ref="B1:B292"/>
  <mergeCells count="17">
    <mergeCell ref="E266:F266"/>
    <mergeCell ref="F6:F7"/>
    <mergeCell ref="G6:I6"/>
    <mergeCell ref="B259:B260"/>
    <mergeCell ref="C259:C260"/>
    <mergeCell ref="D259:D260"/>
    <mergeCell ref="E259:F259"/>
    <mergeCell ref="A1:K1"/>
    <mergeCell ref="A2:K2"/>
    <mergeCell ref="A4:K4"/>
    <mergeCell ref="A5:A7"/>
    <mergeCell ref="B5:E5"/>
    <mergeCell ref="F5:I5"/>
    <mergeCell ref="J5:J7"/>
    <mergeCell ref="K5:K7"/>
    <mergeCell ref="B6:B7"/>
    <mergeCell ref="C6:E6"/>
  </mergeCells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 alignWithMargins="0">
    <oddHeader>&amp;R&amp;"Arial Cyr,полужирный"&amp;18Страница &amp;P</oddHeader>
  </headerFooter>
  <rowBreaks count="2" manualBreakCount="2">
    <brk id="218" max="10" man="1"/>
    <brk id="2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01.03.2021г. (руб) </vt:lpstr>
      <vt:lpstr>'на 01.03.2021г. (руб) '!Заголовки_для_печати</vt:lpstr>
      <vt:lpstr>'на 01.03.2021г. (руб) '!Область_печати</vt:lpstr>
    </vt:vector>
  </TitlesOfParts>
  <Company>gorfin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finup05</cp:lastModifiedBy>
  <cp:lastPrinted>2021-02-04T08:05:45Z</cp:lastPrinted>
  <dcterms:created xsi:type="dcterms:W3CDTF">2007-01-23T06:19:47Z</dcterms:created>
  <dcterms:modified xsi:type="dcterms:W3CDTF">2021-03-02T11:02:31Z</dcterms:modified>
</cp:coreProperties>
</file>