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users\IVS\Отчет в МИНЭК до 3 ч о реал-ции АИП\2021_АИП\От Лукиной на сайт\"/>
    </mc:Choice>
  </mc:AlternateContent>
  <bookViews>
    <workbookView xWindow="360" yWindow="2325" windowWidth="7515" windowHeight="4440"/>
  </bookViews>
  <sheets>
    <sheet name="на 01.02.2021г. (руб)" sheetId="353" r:id="rId1"/>
  </sheets>
  <definedNames>
    <definedName name="_xlnm._FilterDatabase" localSheetId="0" hidden="1">'на 01.02.2021г. (руб)'!$B$1:$B$275</definedName>
    <definedName name="_xlnm.Print_Titles" localSheetId="0">'на 01.02.2021г. (руб)'!$5:$8</definedName>
    <definedName name="_xlnm.Print_Area" localSheetId="0">'на 01.02.2021г. (руб)'!$A$1:$K$251</definedName>
  </definedNames>
  <calcPr calcId="152511"/>
</workbook>
</file>

<file path=xl/calcChain.xml><?xml version="1.0" encoding="utf-8"?>
<calcChain xmlns="http://schemas.openxmlformats.org/spreadsheetml/2006/main">
  <c r="H235" i="353" l="1"/>
  <c r="I235" i="353"/>
  <c r="G235" i="353"/>
  <c r="D235" i="353"/>
  <c r="E235" i="353"/>
  <c r="C235" i="353"/>
  <c r="F238" i="353"/>
  <c r="B238" i="353"/>
  <c r="J238" i="353" s="1"/>
  <c r="E225" i="353"/>
  <c r="E224" i="353" s="1"/>
  <c r="H226" i="353"/>
  <c r="H225" i="353" s="1"/>
  <c r="H224" i="353" s="1"/>
  <c r="I226" i="353"/>
  <c r="I225" i="353" s="1"/>
  <c r="I224" i="353" s="1"/>
  <c r="G226" i="353"/>
  <c r="G225" i="353" s="1"/>
  <c r="G224" i="353" s="1"/>
  <c r="D226" i="353"/>
  <c r="D225" i="353" s="1"/>
  <c r="D224" i="353" s="1"/>
  <c r="E226" i="353"/>
  <c r="C226" i="353"/>
  <c r="C225" i="353" s="1"/>
  <c r="C224" i="353" s="1"/>
  <c r="F231" i="353"/>
  <c r="B231" i="353"/>
  <c r="H219" i="353"/>
  <c r="I219" i="353"/>
  <c r="G219" i="353"/>
  <c r="D219" i="353"/>
  <c r="E219" i="353"/>
  <c r="C219" i="353"/>
  <c r="H213" i="353"/>
  <c r="I213" i="353"/>
  <c r="G213" i="353"/>
  <c r="D213" i="353"/>
  <c r="E213" i="353"/>
  <c r="C213" i="353"/>
  <c r="H206" i="353"/>
  <c r="I206" i="353"/>
  <c r="G206" i="353"/>
  <c r="D206" i="353"/>
  <c r="E206" i="353"/>
  <c r="C206" i="353"/>
  <c r="F209" i="353"/>
  <c r="B209" i="353"/>
  <c r="G195" i="353"/>
  <c r="H195" i="353"/>
  <c r="I195" i="353"/>
  <c r="D195" i="353"/>
  <c r="E195" i="353"/>
  <c r="C195" i="353"/>
  <c r="H191" i="353"/>
  <c r="I191" i="353"/>
  <c r="G191" i="353"/>
  <c r="D191" i="353"/>
  <c r="E191" i="353"/>
  <c r="C191" i="353"/>
  <c r="F223" i="353"/>
  <c r="B223" i="353"/>
  <c r="F222" i="353"/>
  <c r="B222" i="353"/>
  <c r="F221" i="353"/>
  <c r="B221" i="353"/>
  <c r="F220" i="353"/>
  <c r="B220" i="353"/>
  <c r="F140" i="353"/>
  <c r="B140" i="353"/>
  <c r="F139" i="353"/>
  <c r="B139" i="353"/>
  <c r="I138" i="353"/>
  <c r="H138" i="353"/>
  <c r="G138" i="353"/>
  <c r="E138" i="353"/>
  <c r="D138" i="353"/>
  <c r="C138" i="353"/>
  <c r="F161" i="353"/>
  <c r="B161" i="353"/>
  <c r="F160" i="353"/>
  <c r="B160" i="353"/>
  <c r="I159" i="353"/>
  <c r="H159" i="353"/>
  <c r="G159" i="353"/>
  <c r="E159" i="353"/>
  <c r="D159" i="353"/>
  <c r="C159" i="353"/>
  <c r="F158" i="353"/>
  <c r="B158" i="353"/>
  <c r="F157" i="353"/>
  <c r="B157" i="353"/>
  <c r="I156" i="353"/>
  <c r="H156" i="353"/>
  <c r="G156" i="353"/>
  <c r="E156" i="353"/>
  <c r="D156" i="353"/>
  <c r="C156" i="353"/>
  <c r="F155" i="353"/>
  <c r="B155" i="353"/>
  <c r="F154" i="353"/>
  <c r="B154" i="353"/>
  <c r="I153" i="353"/>
  <c r="H153" i="353"/>
  <c r="G153" i="353"/>
  <c r="E153" i="353"/>
  <c r="D153" i="353"/>
  <c r="C153" i="353"/>
  <c r="F152" i="353"/>
  <c r="B152" i="353"/>
  <c r="F151" i="353"/>
  <c r="B151" i="353"/>
  <c r="I150" i="353"/>
  <c r="H150" i="353"/>
  <c r="G150" i="353"/>
  <c r="E150" i="353"/>
  <c r="D150" i="353"/>
  <c r="C150" i="353"/>
  <c r="F149" i="353"/>
  <c r="B149" i="353"/>
  <c r="F148" i="353"/>
  <c r="B148" i="353"/>
  <c r="I147" i="353"/>
  <c r="H147" i="353"/>
  <c r="G147" i="353"/>
  <c r="E147" i="353"/>
  <c r="D147" i="353"/>
  <c r="C147" i="353"/>
  <c r="F146" i="353"/>
  <c r="B146" i="353"/>
  <c r="F145" i="353"/>
  <c r="B145" i="353"/>
  <c r="I144" i="353"/>
  <c r="H144" i="353"/>
  <c r="G144" i="353"/>
  <c r="E144" i="353"/>
  <c r="D144" i="353"/>
  <c r="C144" i="353"/>
  <c r="H141" i="353"/>
  <c r="I141" i="353"/>
  <c r="G141" i="353"/>
  <c r="D141" i="353"/>
  <c r="E141" i="353"/>
  <c r="C141" i="353"/>
  <c r="H122" i="353"/>
  <c r="I122" i="353"/>
  <c r="G122" i="353"/>
  <c r="D122" i="353"/>
  <c r="E122" i="353"/>
  <c r="C122" i="353"/>
  <c r="H118" i="353"/>
  <c r="I118" i="353"/>
  <c r="G118" i="353"/>
  <c r="D118" i="353"/>
  <c r="E118" i="353"/>
  <c r="C118" i="353"/>
  <c r="H130" i="353"/>
  <c r="I130" i="353"/>
  <c r="G130" i="353"/>
  <c r="D130" i="353"/>
  <c r="E130" i="353"/>
  <c r="C130" i="353"/>
  <c r="F129" i="353"/>
  <c r="B129" i="353"/>
  <c r="F128" i="353"/>
  <c r="B128" i="353"/>
  <c r="F125" i="353"/>
  <c r="B125" i="353"/>
  <c r="F124" i="353"/>
  <c r="B124" i="353"/>
  <c r="F121" i="353"/>
  <c r="B121" i="353"/>
  <c r="F120" i="353"/>
  <c r="B120" i="353"/>
  <c r="F117" i="353"/>
  <c r="F116" i="353"/>
  <c r="F115" i="353"/>
  <c r="I114" i="353"/>
  <c r="H114" i="353"/>
  <c r="G114" i="353"/>
  <c r="E114" i="353"/>
  <c r="D114" i="353"/>
  <c r="C114" i="353"/>
  <c r="B116" i="353"/>
  <c r="J116" i="353" s="1"/>
  <c r="B115" i="353"/>
  <c r="J115" i="353" s="1"/>
  <c r="C126" i="353"/>
  <c r="D126" i="353"/>
  <c r="E126" i="353"/>
  <c r="G126" i="353"/>
  <c r="H126" i="353"/>
  <c r="I126" i="353"/>
  <c r="B132" i="353"/>
  <c r="J132" i="353" s="1"/>
  <c r="F106" i="353"/>
  <c r="F107" i="353"/>
  <c r="F108" i="353"/>
  <c r="F109" i="353"/>
  <c r="D105" i="353"/>
  <c r="E105" i="353"/>
  <c r="G105" i="353"/>
  <c r="H105" i="353"/>
  <c r="I105" i="353"/>
  <c r="C105" i="353"/>
  <c r="B109" i="353"/>
  <c r="B108" i="353"/>
  <c r="B107" i="353"/>
  <c r="B106" i="353"/>
  <c r="H96" i="353"/>
  <c r="I96" i="353"/>
  <c r="G96" i="353"/>
  <c r="D96" i="353"/>
  <c r="E96" i="353"/>
  <c r="C96" i="353"/>
  <c r="B94" i="353"/>
  <c r="F79" i="353"/>
  <c r="F81" i="353"/>
  <c r="J81" i="353" s="1"/>
  <c r="F83" i="353"/>
  <c r="F84" i="353"/>
  <c r="F85" i="353"/>
  <c r="D82" i="353"/>
  <c r="D80" i="353" s="1"/>
  <c r="E82" i="353"/>
  <c r="E80" i="353" s="1"/>
  <c r="G82" i="353"/>
  <c r="H82" i="353"/>
  <c r="H80" i="353" s="1"/>
  <c r="I82" i="353"/>
  <c r="I80" i="353" s="1"/>
  <c r="C82" i="353"/>
  <c r="B85" i="353"/>
  <c r="B84" i="353"/>
  <c r="B83" i="353"/>
  <c r="H68" i="353"/>
  <c r="I68" i="353"/>
  <c r="G68" i="353"/>
  <c r="D68" i="353"/>
  <c r="E68" i="353"/>
  <c r="C68" i="353"/>
  <c r="K238" i="353" l="1"/>
  <c r="K231" i="353"/>
  <c r="J231" i="353"/>
  <c r="K209" i="353"/>
  <c r="J209" i="353"/>
  <c r="F195" i="353"/>
  <c r="J220" i="353"/>
  <c r="J221" i="353"/>
  <c r="F156" i="353"/>
  <c r="J222" i="353"/>
  <c r="B159" i="353"/>
  <c r="J139" i="353"/>
  <c r="B156" i="353"/>
  <c r="J156" i="353" s="1"/>
  <c r="F219" i="353"/>
  <c r="J223" i="353"/>
  <c r="B219" i="353"/>
  <c r="J148" i="353"/>
  <c r="J154" i="353"/>
  <c r="J158" i="353"/>
  <c r="J160" i="353"/>
  <c r="J140" i="353"/>
  <c r="F150" i="353"/>
  <c r="B144" i="353"/>
  <c r="K146" i="353"/>
  <c r="F147" i="353"/>
  <c r="B150" i="353"/>
  <c r="K152" i="353"/>
  <c r="F138" i="353"/>
  <c r="F144" i="353"/>
  <c r="J145" i="353"/>
  <c r="B147" i="353"/>
  <c r="J149" i="353"/>
  <c r="J151" i="353"/>
  <c r="F153" i="353"/>
  <c r="J157" i="353"/>
  <c r="F159" i="353"/>
  <c r="B138" i="353"/>
  <c r="K161" i="353"/>
  <c r="K158" i="353"/>
  <c r="B153" i="353"/>
  <c r="K155" i="353"/>
  <c r="K149" i="353"/>
  <c r="J161" i="353"/>
  <c r="J155" i="353"/>
  <c r="J152" i="353"/>
  <c r="J146" i="353"/>
  <c r="J125" i="353"/>
  <c r="J129" i="353"/>
  <c r="J124" i="353"/>
  <c r="J128" i="353"/>
  <c r="K128" i="353"/>
  <c r="K124" i="353"/>
  <c r="F114" i="353"/>
  <c r="J120" i="353"/>
  <c r="K132" i="353"/>
  <c r="K116" i="353"/>
  <c r="J121" i="353"/>
  <c r="B130" i="353"/>
  <c r="F130" i="353"/>
  <c r="B126" i="353"/>
  <c r="F126" i="353"/>
  <c r="K109" i="353"/>
  <c r="B96" i="353"/>
  <c r="K107" i="353"/>
  <c r="J106" i="353"/>
  <c r="J109" i="353"/>
  <c r="F105" i="353"/>
  <c r="K83" i="353"/>
  <c r="K84" i="353"/>
  <c r="B105" i="353"/>
  <c r="B68" i="353"/>
  <c r="K85" i="353"/>
  <c r="F96" i="353"/>
  <c r="K108" i="353"/>
  <c r="J107" i="353"/>
  <c r="J108" i="353"/>
  <c r="J85" i="353"/>
  <c r="B82" i="353"/>
  <c r="F82" i="353"/>
  <c r="J83" i="353"/>
  <c r="G80" i="353"/>
  <c r="F80" i="353" s="1"/>
  <c r="C80" i="353"/>
  <c r="B80" i="353" s="1"/>
  <c r="J84" i="353"/>
  <c r="K156" i="353" l="1"/>
  <c r="K159" i="353"/>
  <c r="J219" i="353"/>
  <c r="J147" i="353"/>
  <c r="J150" i="353"/>
  <c r="J153" i="353"/>
  <c r="K144" i="353"/>
  <c r="J138" i="353"/>
  <c r="K153" i="353"/>
  <c r="K150" i="353"/>
  <c r="J159" i="353"/>
  <c r="K147" i="353"/>
  <c r="J144" i="353"/>
  <c r="K126" i="353"/>
  <c r="J130" i="353"/>
  <c r="J126" i="353"/>
  <c r="K130" i="353"/>
  <c r="K105" i="353"/>
  <c r="J96" i="353"/>
  <c r="J105" i="353"/>
  <c r="K82" i="353"/>
  <c r="K96" i="353"/>
  <c r="J80" i="353"/>
  <c r="J82" i="353"/>
  <c r="K80" i="353"/>
  <c r="G55" i="353" l="1"/>
  <c r="D55" i="353"/>
  <c r="E55" i="353"/>
  <c r="C55" i="353"/>
  <c r="F45" i="353"/>
  <c r="B45" i="353"/>
  <c r="F44" i="353"/>
  <c r="B44" i="353"/>
  <c r="I43" i="353"/>
  <c r="H43" i="353"/>
  <c r="G43" i="353"/>
  <c r="E43" i="353"/>
  <c r="D43" i="353"/>
  <c r="C43" i="353"/>
  <c r="F42" i="353"/>
  <c r="B42" i="353"/>
  <c r="F41" i="353"/>
  <c r="B41" i="353"/>
  <c r="I40" i="353"/>
  <c r="H40" i="353"/>
  <c r="G40" i="353"/>
  <c r="E40" i="353"/>
  <c r="D40" i="353"/>
  <c r="C40" i="353"/>
  <c r="F39" i="353"/>
  <c r="B39" i="353"/>
  <c r="F38" i="353"/>
  <c r="B38" i="353"/>
  <c r="H37" i="353"/>
  <c r="G37" i="353"/>
  <c r="E37" i="353"/>
  <c r="D37" i="353"/>
  <c r="C37" i="353"/>
  <c r="F33" i="353"/>
  <c r="B33" i="353"/>
  <c r="F32" i="353"/>
  <c r="J32" i="353" s="1"/>
  <c r="I31" i="353"/>
  <c r="H31" i="353"/>
  <c r="G31" i="353"/>
  <c r="E31" i="353"/>
  <c r="D31" i="353"/>
  <c r="C31" i="353"/>
  <c r="H12" i="353"/>
  <c r="I12" i="353"/>
  <c r="G12" i="353"/>
  <c r="D12" i="353"/>
  <c r="E12" i="353"/>
  <c r="C12" i="353"/>
  <c r="F37" i="353" l="1"/>
  <c r="B31" i="353"/>
  <c r="F43" i="353"/>
  <c r="K33" i="353"/>
  <c r="B40" i="353"/>
  <c r="J39" i="353"/>
  <c r="J41" i="353"/>
  <c r="J45" i="353"/>
  <c r="B37" i="353"/>
  <c r="J38" i="353"/>
  <c r="F40" i="353"/>
  <c r="J44" i="353"/>
  <c r="K45" i="353"/>
  <c r="B43" i="353"/>
  <c r="K42" i="353"/>
  <c r="J42" i="353"/>
  <c r="F31" i="353"/>
  <c r="J33" i="353"/>
  <c r="J37" i="353" l="1"/>
  <c r="J31" i="353"/>
  <c r="K31" i="353"/>
  <c r="K43" i="353"/>
  <c r="J40" i="353"/>
  <c r="J43" i="353"/>
  <c r="K40" i="353"/>
  <c r="F28" i="353" l="1"/>
  <c r="B195" i="353" l="1"/>
  <c r="F264" i="353"/>
  <c r="B264" i="353"/>
  <c r="F263" i="353"/>
  <c r="B263" i="353"/>
  <c r="F262" i="353"/>
  <c r="B262" i="353"/>
  <c r="F261" i="353"/>
  <c r="B261" i="353"/>
  <c r="F237" i="353"/>
  <c r="B237" i="353"/>
  <c r="F236" i="353"/>
  <c r="B236" i="353"/>
  <c r="I234" i="353"/>
  <c r="I233" i="353" s="1"/>
  <c r="I232" i="353" s="1"/>
  <c r="H234" i="353"/>
  <c r="H233" i="353" s="1"/>
  <c r="H232" i="353" s="1"/>
  <c r="G234" i="353"/>
  <c r="G233" i="353" s="1"/>
  <c r="G232" i="353" s="1"/>
  <c r="E234" i="353"/>
  <c r="E233" i="353" s="1"/>
  <c r="E232" i="353" s="1"/>
  <c r="D234" i="353"/>
  <c r="D233" i="353" s="1"/>
  <c r="D232" i="353" s="1"/>
  <c r="C234" i="353"/>
  <c r="F230" i="353"/>
  <c r="B230" i="353"/>
  <c r="F229" i="353"/>
  <c r="B229" i="353"/>
  <c r="F228" i="353"/>
  <c r="B228" i="353"/>
  <c r="F227" i="353"/>
  <c r="B227" i="353"/>
  <c r="F218" i="353"/>
  <c r="B218" i="353"/>
  <c r="F217" i="353"/>
  <c r="B217" i="353"/>
  <c r="F216" i="353"/>
  <c r="B216" i="353"/>
  <c r="F215" i="353"/>
  <c r="B215" i="353"/>
  <c r="F214" i="353"/>
  <c r="B214" i="353"/>
  <c r="F212" i="353"/>
  <c r="B212" i="353"/>
  <c r="F211" i="353"/>
  <c r="B211" i="353"/>
  <c r="F210" i="353"/>
  <c r="B210" i="353"/>
  <c r="F208" i="353"/>
  <c r="B208" i="353"/>
  <c r="F207" i="353"/>
  <c r="B207" i="353"/>
  <c r="F205" i="353"/>
  <c r="B205" i="353"/>
  <c r="F204" i="353"/>
  <c r="B204" i="353"/>
  <c r="F203" i="353"/>
  <c r="B203" i="353"/>
  <c r="F202" i="353"/>
  <c r="B202" i="353"/>
  <c r="F201" i="353"/>
  <c r="B201" i="353"/>
  <c r="I200" i="353"/>
  <c r="I190" i="353" s="1"/>
  <c r="H200" i="353"/>
  <c r="H190" i="353" s="1"/>
  <c r="G200" i="353"/>
  <c r="G190" i="353" s="1"/>
  <c r="E200" i="353"/>
  <c r="E190" i="353" s="1"/>
  <c r="D200" i="353"/>
  <c r="D190" i="353" s="1"/>
  <c r="C200" i="353"/>
  <c r="C190" i="353" s="1"/>
  <c r="F199" i="353"/>
  <c r="B199" i="353"/>
  <c r="F198" i="353"/>
  <c r="B198" i="353"/>
  <c r="F197" i="353"/>
  <c r="B197" i="353"/>
  <c r="F196" i="353"/>
  <c r="B196" i="353"/>
  <c r="F194" i="353"/>
  <c r="B194" i="353"/>
  <c r="F193" i="353"/>
  <c r="B193" i="353"/>
  <c r="F192" i="353"/>
  <c r="B192" i="353"/>
  <c r="F187" i="353"/>
  <c r="B187" i="353"/>
  <c r="F186" i="353"/>
  <c r="B186" i="353"/>
  <c r="I185" i="353"/>
  <c r="H185" i="353"/>
  <c r="G185" i="353"/>
  <c r="E185" i="353"/>
  <c r="D185" i="353"/>
  <c r="C185" i="353"/>
  <c r="F184" i="353"/>
  <c r="B184" i="353"/>
  <c r="F183" i="353"/>
  <c r="B183" i="353"/>
  <c r="I182" i="353"/>
  <c r="H182" i="353"/>
  <c r="G182" i="353"/>
  <c r="E182" i="353"/>
  <c r="D182" i="353"/>
  <c r="C182" i="353"/>
  <c r="F181" i="353"/>
  <c r="B181" i="353"/>
  <c r="F180" i="353"/>
  <c r="B180" i="353"/>
  <c r="I179" i="353"/>
  <c r="H179" i="353"/>
  <c r="G179" i="353"/>
  <c r="E179" i="353"/>
  <c r="D179" i="353"/>
  <c r="C179" i="353"/>
  <c r="F178" i="353"/>
  <c r="B178" i="353"/>
  <c r="F177" i="353"/>
  <c r="B177" i="353"/>
  <c r="F176" i="353"/>
  <c r="B176" i="353"/>
  <c r="F175" i="353"/>
  <c r="B175" i="353"/>
  <c r="F174" i="353"/>
  <c r="B174" i="353"/>
  <c r="J173" i="353"/>
  <c r="I172" i="353"/>
  <c r="H172" i="353"/>
  <c r="G172" i="353"/>
  <c r="E172" i="353"/>
  <c r="D172" i="353"/>
  <c r="C172" i="353"/>
  <c r="F171" i="353"/>
  <c r="B171" i="353"/>
  <c r="F170" i="353"/>
  <c r="B170" i="353"/>
  <c r="F169" i="353"/>
  <c r="B169" i="353"/>
  <c r="F168" i="353"/>
  <c r="B168" i="353"/>
  <c r="F167" i="353"/>
  <c r="B167" i="353"/>
  <c r="F166" i="353"/>
  <c r="I165" i="353"/>
  <c r="H165" i="353"/>
  <c r="G165" i="353"/>
  <c r="E165" i="353"/>
  <c r="D165" i="353"/>
  <c r="C165" i="353"/>
  <c r="F143" i="353"/>
  <c r="B143" i="353"/>
  <c r="F142" i="353"/>
  <c r="B142" i="353"/>
  <c r="F137" i="353"/>
  <c r="B137" i="353"/>
  <c r="F136" i="353"/>
  <c r="B136" i="353"/>
  <c r="I135" i="353"/>
  <c r="I134" i="353" s="1"/>
  <c r="I133" i="353" s="1"/>
  <c r="H135" i="353"/>
  <c r="H134" i="353" s="1"/>
  <c r="H133" i="353" s="1"/>
  <c r="G135" i="353"/>
  <c r="G134" i="353" s="1"/>
  <c r="E135" i="353"/>
  <c r="E134" i="353" s="1"/>
  <c r="E133" i="353" s="1"/>
  <c r="D135" i="353"/>
  <c r="D134" i="353" s="1"/>
  <c r="D133" i="353" s="1"/>
  <c r="C135" i="353"/>
  <c r="C134" i="353" s="1"/>
  <c r="C133" i="353" s="1"/>
  <c r="F131" i="353"/>
  <c r="B131" i="353"/>
  <c r="F127" i="353"/>
  <c r="B127" i="353"/>
  <c r="F123" i="353"/>
  <c r="B123" i="353"/>
  <c r="F119" i="353"/>
  <c r="B119" i="353"/>
  <c r="B117" i="353"/>
  <c r="F113" i="353"/>
  <c r="B113" i="353"/>
  <c r="F112" i="353"/>
  <c r="B112" i="353"/>
  <c r="I111" i="353"/>
  <c r="I110" i="353" s="1"/>
  <c r="H111" i="353"/>
  <c r="H110" i="353" s="1"/>
  <c r="G111" i="353"/>
  <c r="G110" i="353" s="1"/>
  <c r="E111" i="353"/>
  <c r="E110" i="353" s="1"/>
  <c r="D111" i="353"/>
  <c r="D110" i="353" s="1"/>
  <c r="C111" i="353"/>
  <c r="C110" i="353" s="1"/>
  <c r="F104" i="353"/>
  <c r="B104" i="353"/>
  <c r="G103" i="353"/>
  <c r="F103" i="353" s="1"/>
  <c r="B103" i="353"/>
  <c r="F102" i="353"/>
  <c r="B102" i="353"/>
  <c r="I101" i="353"/>
  <c r="I100" i="353" s="1"/>
  <c r="H101" i="353"/>
  <c r="H100" i="353" s="1"/>
  <c r="E101" i="353"/>
  <c r="E100" i="353" s="1"/>
  <c r="D101" i="353"/>
  <c r="D100" i="353" s="1"/>
  <c r="C101" i="353"/>
  <c r="C100" i="353" s="1"/>
  <c r="F98" i="353"/>
  <c r="B98" i="353"/>
  <c r="F97" i="353"/>
  <c r="B97" i="353"/>
  <c r="I95" i="353"/>
  <c r="I93" i="353" s="1"/>
  <c r="I92" i="353" s="1"/>
  <c r="H95" i="353"/>
  <c r="H93" i="353" s="1"/>
  <c r="H92" i="353" s="1"/>
  <c r="G95" i="353"/>
  <c r="E93" i="353"/>
  <c r="D95" i="353"/>
  <c r="D93" i="353" s="1"/>
  <c r="C95" i="353"/>
  <c r="C93" i="353" s="1"/>
  <c r="C92" i="353" s="1"/>
  <c r="F94" i="353"/>
  <c r="F89" i="353"/>
  <c r="B89" i="353"/>
  <c r="F88" i="353"/>
  <c r="J88" i="353" s="1"/>
  <c r="I87" i="353"/>
  <c r="I86" i="353" s="1"/>
  <c r="H87" i="353"/>
  <c r="H86" i="353" s="1"/>
  <c r="G87" i="353"/>
  <c r="G86" i="353" s="1"/>
  <c r="E87" i="353"/>
  <c r="E86" i="353" s="1"/>
  <c r="D87" i="353"/>
  <c r="D86" i="353" s="1"/>
  <c r="C87" i="353"/>
  <c r="C86" i="353" s="1"/>
  <c r="B79" i="353"/>
  <c r="F78" i="353"/>
  <c r="B78" i="353"/>
  <c r="F77" i="353"/>
  <c r="B77" i="353"/>
  <c r="I76" i="353"/>
  <c r="H76" i="353"/>
  <c r="G76" i="353"/>
  <c r="E76" i="353"/>
  <c r="D76" i="353"/>
  <c r="C76" i="353"/>
  <c r="F75" i="353"/>
  <c r="B75" i="353"/>
  <c r="F74" i="353"/>
  <c r="B74" i="353"/>
  <c r="F73" i="353"/>
  <c r="B73" i="353"/>
  <c r="I72" i="353"/>
  <c r="I64" i="353" s="1"/>
  <c r="I62" i="353" s="1"/>
  <c r="H72" i="353"/>
  <c r="H64" i="353" s="1"/>
  <c r="H62" i="353" s="1"/>
  <c r="G72" i="353"/>
  <c r="G64" i="353" s="1"/>
  <c r="E72" i="353"/>
  <c r="E64" i="353" s="1"/>
  <c r="E62" i="353" s="1"/>
  <c r="D72" i="353"/>
  <c r="D64" i="353" s="1"/>
  <c r="D62" i="353" s="1"/>
  <c r="C72" i="353"/>
  <c r="C64" i="353" s="1"/>
  <c r="C62" i="353" s="1"/>
  <c r="F71" i="353"/>
  <c r="B71" i="353"/>
  <c r="F70" i="353"/>
  <c r="B70" i="353"/>
  <c r="F69" i="353"/>
  <c r="B69" i="353"/>
  <c r="F67" i="353"/>
  <c r="B67" i="353"/>
  <c r="F66" i="353"/>
  <c r="B66" i="353"/>
  <c r="B65" i="353"/>
  <c r="J65" i="353" s="1"/>
  <c r="B63" i="353"/>
  <c r="J63" i="353" s="1"/>
  <c r="F60" i="353"/>
  <c r="B60" i="353"/>
  <c r="F59" i="353"/>
  <c r="B59" i="353"/>
  <c r="I58" i="353"/>
  <c r="H58" i="353"/>
  <c r="G58" i="353"/>
  <c r="E58" i="353"/>
  <c r="D58" i="353"/>
  <c r="C58" i="353"/>
  <c r="F57" i="353"/>
  <c r="B57" i="353"/>
  <c r="F56" i="353"/>
  <c r="B56" i="353"/>
  <c r="I55" i="353"/>
  <c r="H55" i="353"/>
  <c r="F54" i="353"/>
  <c r="B54" i="353"/>
  <c r="F53" i="353"/>
  <c r="B53" i="353"/>
  <c r="I52" i="353"/>
  <c r="H52" i="353"/>
  <c r="G52" i="353"/>
  <c r="E52" i="353"/>
  <c r="D52" i="353"/>
  <c r="C52" i="353"/>
  <c r="F51" i="353"/>
  <c r="B51" i="353"/>
  <c r="F50" i="353"/>
  <c r="B50" i="353"/>
  <c r="I49" i="353"/>
  <c r="H49" i="353"/>
  <c r="G49" i="353"/>
  <c r="E49" i="353"/>
  <c r="D49" i="353"/>
  <c r="C49" i="353"/>
  <c r="F48" i="353"/>
  <c r="B48" i="353"/>
  <c r="B47" i="353"/>
  <c r="J47" i="353" s="1"/>
  <c r="I46" i="353"/>
  <c r="H46" i="353"/>
  <c r="G46" i="353"/>
  <c r="E46" i="353"/>
  <c r="D46" i="353"/>
  <c r="C46" i="353"/>
  <c r="F36" i="353"/>
  <c r="B36" i="353"/>
  <c r="F35" i="353"/>
  <c r="J35" i="353" s="1"/>
  <c r="I34" i="353"/>
  <c r="H34" i="353"/>
  <c r="G34" i="353"/>
  <c r="E34" i="353"/>
  <c r="D34" i="353"/>
  <c r="C34" i="353"/>
  <c r="F30" i="353"/>
  <c r="B30" i="353"/>
  <c r="F29" i="353"/>
  <c r="B29" i="353"/>
  <c r="B28" i="353"/>
  <c r="F27" i="353"/>
  <c r="B27" i="353"/>
  <c r="I26" i="353"/>
  <c r="H26" i="353"/>
  <c r="G26" i="353"/>
  <c r="E26" i="353"/>
  <c r="D26" i="353"/>
  <c r="C26" i="353"/>
  <c r="F25" i="353"/>
  <c r="B25" i="353"/>
  <c r="F24" i="353"/>
  <c r="B24" i="353"/>
  <c r="F23" i="353"/>
  <c r="B23" i="353"/>
  <c r="F22" i="353"/>
  <c r="B22" i="353"/>
  <c r="F21" i="353"/>
  <c r="B21" i="353"/>
  <c r="F20" i="353"/>
  <c r="B20" i="353"/>
  <c r="I19" i="353"/>
  <c r="H19" i="353"/>
  <c r="G19" i="353"/>
  <c r="E19" i="353"/>
  <c r="D19" i="353"/>
  <c r="C19" i="353"/>
  <c r="F18" i="353"/>
  <c r="B18" i="353"/>
  <c r="F17" i="353"/>
  <c r="B17" i="353"/>
  <c r="F16" i="353"/>
  <c r="B16" i="353"/>
  <c r="F15" i="353"/>
  <c r="B15" i="353"/>
  <c r="F14" i="353"/>
  <c r="B14" i="353"/>
  <c r="J13" i="353"/>
  <c r="G133" i="353" l="1"/>
  <c r="F134" i="353"/>
  <c r="C61" i="353"/>
  <c r="H61" i="353"/>
  <c r="I61" i="353"/>
  <c r="E61" i="353"/>
  <c r="F86" i="353"/>
  <c r="D92" i="353"/>
  <c r="D91" i="353" s="1"/>
  <c r="K98" i="353"/>
  <c r="D61" i="353"/>
  <c r="F64" i="353"/>
  <c r="G62" i="353"/>
  <c r="B86" i="353"/>
  <c r="B93" i="353"/>
  <c r="E92" i="353"/>
  <c r="E91" i="353" s="1"/>
  <c r="E11" i="353"/>
  <c r="E10" i="353" s="1"/>
  <c r="G11" i="353"/>
  <c r="G10" i="353" s="1"/>
  <c r="C11" i="353"/>
  <c r="C10" i="353" s="1"/>
  <c r="H11" i="353"/>
  <c r="H10" i="353" s="1"/>
  <c r="E189" i="353"/>
  <c r="D11" i="353"/>
  <c r="D10" i="353" s="1"/>
  <c r="I11" i="353"/>
  <c r="I10" i="353" s="1"/>
  <c r="J228" i="353"/>
  <c r="J230" i="353"/>
  <c r="I189" i="353"/>
  <c r="J167" i="353"/>
  <c r="F34" i="353"/>
  <c r="F95" i="353"/>
  <c r="B101" i="353"/>
  <c r="G101" i="353"/>
  <c r="G100" i="353" s="1"/>
  <c r="F122" i="353"/>
  <c r="F135" i="353"/>
  <c r="B62" i="353"/>
  <c r="I164" i="353"/>
  <c r="B172" i="353"/>
  <c r="F179" i="353"/>
  <c r="F185" i="353"/>
  <c r="B213" i="353"/>
  <c r="E164" i="353"/>
  <c r="F191" i="353"/>
  <c r="J236" i="353"/>
  <c r="B135" i="353"/>
  <c r="F46" i="353"/>
  <c r="B49" i="353"/>
  <c r="B55" i="353"/>
  <c r="B95" i="353"/>
  <c r="F141" i="353"/>
  <c r="F165" i="353"/>
  <c r="J227" i="353"/>
  <c r="J229" i="353"/>
  <c r="J237" i="353"/>
  <c r="F213" i="353"/>
  <c r="B46" i="353"/>
  <c r="F52" i="353"/>
  <c r="F72" i="353"/>
  <c r="F76" i="353"/>
  <c r="F87" i="353"/>
  <c r="J89" i="353"/>
  <c r="G93" i="353"/>
  <c r="G92" i="353" s="1"/>
  <c r="B141" i="353"/>
  <c r="F172" i="353"/>
  <c r="B182" i="353"/>
  <c r="B200" i="353"/>
  <c r="I91" i="353"/>
  <c r="B234" i="353"/>
  <c r="B26" i="353"/>
  <c r="K36" i="353"/>
  <c r="K71" i="353"/>
  <c r="K73" i="353"/>
  <c r="K77" i="353"/>
  <c r="B72" i="353"/>
  <c r="B76" i="353"/>
  <c r="B87" i="353"/>
  <c r="B111" i="353"/>
  <c r="F118" i="353"/>
  <c r="B191" i="353"/>
  <c r="B226" i="353"/>
  <c r="C233" i="353"/>
  <c r="B235" i="353"/>
  <c r="J195" i="353"/>
  <c r="H91" i="353"/>
  <c r="B34" i="353"/>
  <c r="K66" i="353"/>
  <c r="K69" i="353"/>
  <c r="K75" i="353"/>
  <c r="K79" i="353"/>
  <c r="K103" i="353"/>
  <c r="H164" i="353"/>
  <c r="F26" i="353"/>
  <c r="F49" i="353"/>
  <c r="F55" i="353"/>
  <c r="F58" i="353"/>
  <c r="J168" i="353"/>
  <c r="J170" i="353"/>
  <c r="F182" i="353"/>
  <c r="F200" i="353"/>
  <c r="F206" i="353"/>
  <c r="K17" i="353"/>
  <c r="K16" i="353"/>
  <c r="K18" i="353"/>
  <c r="F12" i="353"/>
  <c r="J169" i="353"/>
  <c r="J171" i="353"/>
  <c r="F68" i="353"/>
  <c r="F19" i="353"/>
  <c r="B12" i="353"/>
  <c r="J14" i="353"/>
  <c r="B19" i="353"/>
  <c r="B52" i="353"/>
  <c r="B58" i="353"/>
  <c r="J59" i="353"/>
  <c r="J60" i="353"/>
  <c r="F111" i="353"/>
  <c r="B114" i="353"/>
  <c r="B118" i="353"/>
  <c r="J119" i="353"/>
  <c r="B122" i="353"/>
  <c r="J131" i="353"/>
  <c r="G164" i="353"/>
  <c r="G163" i="353" s="1"/>
  <c r="B165" i="353"/>
  <c r="J176" i="353"/>
  <c r="B179" i="353"/>
  <c r="J180" i="353"/>
  <c r="J181" i="353"/>
  <c r="J183" i="353"/>
  <c r="J184" i="353"/>
  <c r="B185" i="353"/>
  <c r="J186" i="353"/>
  <c r="J187" i="353"/>
  <c r="C189" i="353"/>
  <c r="D189" i="353"/>
  <c r="H189" i="353"/>
  <c r="B206" i="353"/>
  <c r="F226" i="353"/>
  <c r="K228" i="353"/>
  <c r="K229" i="353"/>
  <c r="K230" i="353"/>
  <c r="F232" i="353"/>
  <c r="F233" i="353"/>
  <c r="F234" i="353"/>
  <c r="F235" i="353"/>
  <c r="K237" i="353"/>
  <c r="D164" i="353"/>
  <c r="J15" i="353"/>
  <c r="K174" i="353"/>
  <c r="K177" i="353"/>
  <c r="K178" i="353"/>
  <c r="K21" i="353"/>
  <c r="K22" i="353"/>
  <c r="K23" i="353"/>
  <c r="K24" i="353"/>
  <c r="K25" i="353"/>
  <c r="J27" i="353"/>
  <c r="J28" i="353"/>
  <c r="J29" i="353"/>
  <c r="J30" i="353"/>
  <c r="K39" i="353"/>
  <c r="K48" i="353"/>
  <c r="K51" i="353"/>
  <c r="K54" i="353"/>
  <c r="K57" i="353"/>
  <c r="J104" i="353"/>
  <c r="J112" i="353"/>
  <c r="J113" i="353"/>
  <c r="J123" i="353"/>
  <c r="K137" i="353"/>
  <c r="K140" i="353"/>
  <c r="K143" i="353"/>
  <c r="J192" i="353"/>
  <c r="J193" i="353"/>
  <c r="J194" i="353"/>
  <c r="J196" i="353"/>
  <c r="J197" i="353"/>
  <c r="J198" i="353"/>
  <c r="J199" i="353"/>
  <c r="J201" i="353"/>
  <c r="J202" i="353"/>
  <c r="J203" i="353"/>
  <c r="J204" i="353"/>
  <c r="J205" i="353"/>
  <c r="J207" i="353"/>
  <c r="J208" i="353"/>
  <c r="J210" i="353"/>
  <c r="J211" i="353"/>
  <c r="J212" i="353"/>
  <c r="J214" i="353"/>
  <c r="J215" i="353"/>
  <c r="J216" i="353"/>
  <c r="J217" i="353"/>
  <c r="J218" i="353"/>
  <c r="K117" i="353"/>
  <c r="K14" i="353"/>
  <c r="K15" i="353"/>
  <c r="J16" i="353"/>
  <c r="J17" i="353"/>
  <c r="J18" i="353"/>
  <c r="J20" i="353"/>
  <c r="J21" i="353"/>
  <c r="J22" i="353"/>
  <c r="J23" i="353"/>
  <c r="J24" i="353"/>
  <c r="J25" i="353"/>
  <c r="K28" i="353"/>
  <c r="K29" i="353"/>
  <c r="K30" i="353"/>
  <c r="J36" i="353"/>
  <c r="J48" i="353"/>
  <c r="J50" i="353"/>
  <c r="J51" i="353"/>
  <c r="J53" i="353"/>
  <c r="J54" i="353"/>
  <c r="J56" i="353"/>
  <c r="J57" i="353"/>
  <c r="K60" i="353"/>
  <c r="J66" i="353"/>
  <c r="J67" i="353"/>
  <c r="J69" i="353"/>
  <c r="J70" i="353"/>
  <c r="J71" i="353"/>
  <c r="J73" i="353"/>
  <c r="J74" i="353"/>
  <c r="J75" i="353"/>
  <c r="J77" i="353"/>
  <c r="J78" i="353"/>
  <c r="J79" i="353"/>
  <c r="J94" i="353"/>
  <c r="J97" i="353"/>
  <c r="J98" i="353"/>
  <c r="J102" i="353"/>
  <c r="J117" i="353"/>
  <c r="J136" i="353"/>
  <c r="J142" i="353"/>
  <c r="J143" i="353"/>
  <c r="K167" i="353"/>
  <c r="K169" i="353"/>
  <c r="K171" i="353"/>
  <c r="J174" i="353"/>
  <c r="K175" i="353"/>
  <c r="J178" i="353"/>
  <c r="K184" i="353"/>
  <c r="K187" i="353"/>
  <c r="K193" i="353"/>
  <c r="K194" i="353"/>
  <c r="K197" i="353"/>
  <c r="K202" i="353"/>
  <c r="K203" i="353"/>
  <c r="K204" i="353"/>
  <c r="K205" i="353"/>
  <c r="K210" i="353"/>
  <c r="K212" i="353"/>
  <c r="K215" i="353"/>
  <c r="K216" i="353"/>
  <c r="K217" i="353"/>
  <c r="K218" i="353"/>
  <c r="K176" i="353"/>
  <c r="K198" i="353"/>
  <c r="K199" i="353"/>
  <c r="K67" i="353"/>
  <c r="K70" i="353"/>
  <c r="K74" i="353"/>
  <c r="K78" i="353"/>
  <c r="K89" i="353"/>
  <c r="J103" i="353"/>
  <c r="K104" i="353"/>
  <c r="K113" i="353"/>
  <c r="K120" i="353"/>
  <c r="J127" i="353"/>
  <c r="J137" i="353"/>
  <c r="C164" i="353"/>
  <c r="C163" i="353" s="1"/>
  <c r="K168" i="353"/>
  <c r="K170" i="353"/>
  <c r="J175" i="353"/>
  <c r="J177" i="353"/>
  <c r="K181" i="353"/>
  <c r="K208" i="353"/>
  <c r="K211" i="353"/>
  <c r="D163" i="353" l="1"/>
  <c r="D162" i="353" s="1"/>
  <c r="H163" i="353"/>
  <c r="E163" i="353"/>
  <c r="E162" i="353" s="1"/>
  <c r="I163" i="353"/>
  <c r="I162" i="353" s="1"/>
  <c r="K200" i="353"/>
  <c r="G61" i="353"/>
  <c r="F61" i="353" s="1"/>
  <c r="F62" i="353"/>
  <c r="K62" i="353" s="1"/>
  <c r="F101" i="353"/>
  <c r="J101" i="353" s="1"/>
  <c r="K185" i="353"/>
  <c r="J179" i="353"/>
  <c r="J76" i="353"/>
  <c r="I188" i="353"/>
  <c r="K141" i="353"/>
  <c r="B189" i="353"/>
  <c r="J191" i="353"/>
  <c r="G99" i="353"/>
  <c r="J213" i="353"/>
  <c r="E188" i="353"/>
  <c r="K165" i="353"/>
  <c r="J95" i="353"/>
  <c r="K172" i="353"/>
  <c r="J235" i="353"/>
  <c r="K58" i="353"/>
  <c r="J226" i="353"/>
  <c r="K87" i="353"/>
  <c r="F100" i="353"/>
  <c r="K95" i="353"/>
  <c r="K68" i="353"/>
  <c r="J26" i="353"/>
  <c r="J234" i="353"/>
  <c r="J141" i="353"/>
  <c r="D188" i="353"/>
  <c r="K235" i="353"/>
  <c r="K195" i="353"/>
  <c r="I99" i="353"/>
  <c r="I90" i="353" s="1"/>
  <c r="J111" i="353"/>
  <c r="J34" i="353"/>
  <c r="C99" i="353"/>
  <c r="F225" i="353"/>
  <c r="J165" i="353"/>
  <c r="H99" i="353"/>
  <c r="K52" i="353"/>
  <c r="J68" i="353"/>
  <c r="K49" i="353"/>
  <c r="J182" i="353"/>
  <c r="K72" i="353"/>
  <c r="J135" i="353"/>
  <c r="J172" i="353"/>
  <c r="J12" i="353"/>
  <c r="J55" i="353"/>
  <c r="K118" i="353"/>
  <c r="F93" i="353"/>
  <c r="K93" i="353" s="1"/>
  <c r="K191" i="353"/>
  <c r="J122" i="353"/>
  <c r="K179" i="353"/>
  <c r="J19" i="353"/>
  <c r="K55" i="353"/>
  <c r="K213" i="353"/>
  <c r="K111" i="353"/>
  <c r="K234" i="353"/>
  <c r="J118" i="353"/>
  <c r="J200" i="353"/>
  <c r="J72" i="353"/>
  <c r="K182" i="353"/>
  <c r="D99" i="353"/>
  <c r="D90" i="353" s="1"/>
  <c r="K135" i="353"/>
  <c r="K206" i="353"/>
  <c r="J114" i="353"/>
  <c r="B100" i="353"/>
  <c r="E9" i="353"/>
  <c r="K76" i="353"/>
  <c r="K46" i="353"/>
  <c r="H188" i="353"/>
  <c r="J49" i="353"/>
  <c r="J46" i="353"/>
  <c r="B64" i="353"/>
  <c r="J87" i="353"/>
  <c r="J185" i="353"/>
  <c r="G162" i="353"/>
  <c r="K37" i="353"/>
  <c r="B190" i="353"/>
  <c r="I9" i="353"/>
  <c r="I239" i="353" s="1"/>
  <c r="K19" i="353"/>
  <c r="K12" i="353"/>
  <c r="J206" i="353"/>
  <c r="K34" i="353"/>
  <c r="F164" i="353"/>
  <c r="J52" i="353"/>
  <c r="K26" i="353"/>
  <c r="K226" i="353"/>
  <c r="K138" i="353"/>
  <c r="K122" i="353"/>
  <c r="K114" i="353"/>
  <c r="E99" i="353"/>
  <c r="E90" i="353" s="1"/>
  <c r="J58" i="353"/>
  <c r="B233" i="353"/>
  <c r="J233" i="353" s="1"/>
  <c r="B232" i="353"/>
  <c r="J232" i="353" s="1"/>
  <c r="B225" i="353"/>
  <c r="B224" i="353"/>
  <c r="F190" i="353"/>
  <c r="G189" i="353"/>
  <c r="B164" i="353"/>
  <c r="G91" i="353"/>
  <c r="F92" i="353"/>
  <c r="C91" i="353"/>
  <c r="B92" i="353"/>
  <c r="F11" i="353"/>
  <c r="B110" i="353"/>
  <c r="B11" i="353"/>
  <c r="B133" i="353"/>
  <c r="B134" i="353"/>
  <c r="F110" i="353"/>
  <c r="D239" i="353" l="1"/>
  <c r="E239" i="353"/>
  <c r="J190" i="353"/>
  <c r="F163" i="353"/>
  <c r="F162" i="353" s="1"/>
  <c r="H162" i="353"/>
  <c r="K101" i="353"/>
  <c r="J62" i="353"/>
  <c r="J93" i="353"/>
  <c r="K64" i="353"/>
  <c r="J225" i="353"/>
  <c r="K100" i="353"/>
  <c r="F99" i="353"/>
  <c r="K190" i="353"/>
  <c r="H90" i="353"/>
  <c r="J64" i="353"/>
  <c r="J100" i="353"/>
  <c r="J164" i="353"/>
  <c r="B99" i="353"/>
  <c r="K164" i="353"/>
  <c r="K233" i="353"/>
  <c r="J92" i="353"/>
  <c r="C188" i="353"/>
  <c r="D248" i="353"/>
  <c r="C248" i="353"/>
  <c r="F224" i="353"/>
  <c r="K224" i="353" s="1"/>
  <c r="K232" i="353"/>
  <c r="K110" i="353"/>
  <c r="J11" i="353"/>
  <c r="J134" i="353"/>
  <c r="F189" i="353"/>
  <c r="B188" i="353"/>
  <c r="K225" i="353"/>
  <c r="K133" i="353"/>
  <c r="B61" i="353"/>
  <c r="D9" i="353"/>
  <c r="G9" i="353"/>
  <c r="F10" i="353"/>
  <c r="C90" i="353"/>
  <c r="B91" i="353"/>
  <c r="G90" i="353"/>
  <c r="F91" i="353"/>
  <c r="J133" i="353"/>
  <c r="C9" i="353"/>
  <c r="B10" i="353"/>
  <c r="K134" i="353"/>
  <c r="H9" i="353"/>
  <c r="J110" i="353"/>
  <c r="K11" i="353"/>
  <c r="K92" i="353"/>
  <c r="B163" i="353"/>
  <c r="C162" i="353"/>
  <c r="C247" i="353" l="1"/>
  <c r="H239" i="353"/>
  <c r="C239" i="353"/>
  <c r="D247" i="353"/>
  <c r="F247" i="353" s="1"/>
  <c r="K61" i="353"/>
  <c r="K99" i="353"/>
  <c r="J99" i="353"/>
  <c r="G188" i="353"/>
  <c r="G239" i="353" s="1"/>
  <c r="J224" i="353"/>
  <c r="F248" i="353"/>
  <c r="E248" i="353"/>
  <c r="K189" i="353"/>
  <c r="J189" i="353"/>
  <c r="F188" i="353"/>
  <c r="K188" i="353" s="1"/>
  <c r="J163" i="353"/>
  <c r="B162" i="353"/>
  <c r="K163" i="353"/>
  <c r="J10" i="353"/>
  <c r="B9" i="353"/>
  <c r="K91" i="353"/>
  <c r="F90" i="353"/>
  <c r="B90" i="353"/>
  <c r="J91" i="353"/>
  <c r="K10" i="353"/>
  <c r="F9" i="353"/>
  <c r="F239" i="353" s="1"/>
  <c r="J61" i="353"/>
  <c r="B239" i="353" l="1"/>
  <c r="E247" i="353"/>
  <c r="D246" i="353"/>
  <c r="J188" i="353"/>
  <c r="C246" i="353"/>
  <c r="K90" i="353"/>
  <c r="K9" i="353"/>
  <c r="J162" i="353"/>
  <c r="K162" i="353"/>
  <c r="J90" i="353"/>
  <c r="J9" i="353"/>
  <c r="E246" i="353" l="1"/>
  <c r="F246" i="353"/>
  <c r="J239" i="353"/>
  <c r="C244" i="353"/>
  <c r="D244" i="353"/>
  <c r="K239" i="353"/>
  <c r="E244" i="353" l="1"/>
  <c r="F244" i="353"/>
</calcChain>
</file>

<file path=xl/sharedStrings.xml><?xml version="1.0" encoding="utf-8"?>
<sst xmlns="http://schemas.openxmlformats.org/spreadsheetml/2006/main" count="263" uniqueCount="190">
  <si>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</si>
  <si>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</si>
  <si>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</si>
  <si>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</si>
  <si>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</si>
  <si>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</si>
  <si>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</si>
  <si>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</si>
  <si>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</si>
  <si>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>Информация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</si>
  <si>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</si>
  <si>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</si>
  <si>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</si>
  <si>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</si>
  <si>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</si>
  <si>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</si>
  <si>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</si>
  <si>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</si>
  <si>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</si>
  <si>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</si>
  <si>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</si>
  <si>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</si>
  <si>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</si>
  <si>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</si>
  <si>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</si>
  <si>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</si>
  <si>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</si>
  <si>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</si>
  <si>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</si>
  <si>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Реконструкция автомобильной дороги по ул. Гражданская (от кольца по ул. Гражданская до ул. Социалистическая)</t>
  </si>
  <si>
    <t>Н.Г. Куликова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</si>
  <si>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</si>
  <si>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</si>
  <si>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</si>
  <si>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>Благоустройство</t>
  </si>
  <si>
    <t>Строительство очистных сооружений водовыпусков на малых реках города Чебоксары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</si>
  <si>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</si>
  <si>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</si>
  <si>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Строительство третьего транспортного полукольца г. Чебоксары</t>
  </si>
  <si>
    <t>Строительство автодороги по ул.Ярмарочная</t>
  </si>
  <si>
    <t>Строительство участка автомобильной дороги по проезду Соляное (до железнодорожного переезда)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</si>
  <si>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</si>
  <si>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</si>
  <si>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</si>
  <si>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</si>
  <si>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Строительство ливневых очистных сооружений в районе Марпосадского шоссе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</si>
  <si>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</si>
  <si>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</si>
  <si>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</si>
  <si>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снегоплавильной станции в городе Чебоксары</t>
  </si>
  <si>
    <t>проектные и изыскательские работы                                                                                   932  04 09  Ч210374220 414 228 (S66)</t>
  </si>
  <si>
    <t>проектные и изыскательские работы                                                                                   932  04 09  Ч210374220 414 228 (S33)</t>
  </si>
  <si>
    <t>проектные и изыскательские работы                                                                                      932 04 09  Ч2103S4221 414 228 (И140)</t>
  </si>
  <si>
    <t>проектные и изыскательские работы                                                                                    932 04 09  Ч210374220 414 228 (S03)</t>
  </si>
  <si>
    <t>проектные и изыскательские работы                                                                                      932 04 09  Ч210374220 414 228 (S53)</t>
  </si>
  <si>
    <t>проектные и изыскательские работы                                                                                   932 04 09  Ч210374220 414 228 (S65)</t>
  </si>
  <si>
    <t>осуществление технического надзора                                                                                       932 04 12 Ц440371109 414 228</t>
  </si>
  <si>
    <t>проектные и изыскательские работы                        909 05 02 А130374460 414 228 (S125)</t>
  </si>
  <si>
    <t>909 05 02 А130374460 414 310 (S125)</t>
  </si>
  <si>
    <t>проектные и изыскательские работы                                             932 05 03 А110115300 414 228</t>
  </si>
  <si>
    <t>проектные и изыскательские работы                                         932 06 02 Ч370170137 414 228</t>
  </si>
  <si>
    <t>проектные и изыскательские работы                                         932 06 02 Ч370170138 414 228</t>
  </si>
  <si>
    <t>проектные и изыскательские работы                                       909 07 01 Ц71167А59Е 414 228</t>
  </si>
  <si>
    <t>проектные и изыскательские работы                                        909 07 01 Ц71167А59К 414 228</t>
  </si>
  <si>
    <t>проектные и изыскательские работы                                       909 07 01 Ц71167А59Н 414 228</t>
  </si>
  <si>
    <t>проектные и изыскательские работы                                       909 07 01 Ц71167А59П 414 228</t>
  </si>
  <si>
    <t>проектные и изыскательские работы                  909 07 02 Ц740375209 414 228</t>
  </si>
  <si>
    <t>Наименование отраслей, главных распорядителей бюджетных средств, объектов и код бюджетной классификации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</si>
  <si>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</si>
  <si>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Строительство общеобразовательной школы поз. 37 в мкр. 3 района "Садовый" г. Чебоксары Чувашской Республики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</si>
  <si>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</si>
  <si>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</si>
  <si>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Культура, кинематография</t>
  </si>
  <si>
    <t>Культура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</si>
  <si>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</si>
  <si>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932 04 09  Ч21R153933 414 310 (И139)</t>
  </si>
  <si>
    <t>932 04 09  Ч21R153933 414 310 (И139S)</t>
  </si>
  <si>
    <t>проектные и изыскательские работы                                                                                   932  04 09  Ч210374220 414 228 (S78)</t>
  </si>
  <si>
    <t xml:space="preserve"> осуществление технического надзора                                                                                    932  04 09  Ч210374220 414 228 (S78)</t>
  </si>
  <si>
    <t>Строительство внутрипоселковых газораспределительных сетей в пос.Сосновка</t>
  </si>
  <si>
    <t>Реконструкция моста по ул.Грибоедова</t>
  </si>
  <si>
    <t>Реконструкция моста по ул. Полевая</t>
  </si>
  <si>
    <t>проектные и изыскательские работы                                              932 04 12 Ц440371109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</si>
  <si>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</si>
  <si>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</si>
  <si>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</si>
  <si>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</si>
  <si>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932 05 02 А1401S9136 414 310 (И130)</t>
  </si>
  <si>
    <r>
      <t xml:space="preserve">осуществление технического надзора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</si>
  <si>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</si>
  <si>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проектные и изыскательские работы                                                                                    932 04 09  Ч210374221 414 228</t>
  </si>
  <si>
    <t>проектные и изыскательские работы                                                                                    932 04 09  Ч2103S4221 414 228 (И140S)</t>
  </si>
  <si>
    <t>932 04 09  Ч21R153933 414 310 (20-53930-00000-00000)</t>
  </si>
  <si>
    <t xml:space="preserve">                                                                        </t>
  </si>
  <si>
    <t xml:space="preserve">Начальник    </t>
  </si>
  <si>
    <t>Реконструкция Лапсарского проезда со строительством подъеза к д. 65 по Лапсарскому проезду в г. Чебоксары</t>
  </si>
  <si>
    <t>Реконструкция автомобильной дороги по пр. И. Яковлева от Канашского шоссе до кольца пр. 9-ой Пятилетки г. Чебоксары. 4 этап.</t>
  </si>
  <si>
    <t>Строительство (приобретение) жилья для граждан по решению судов</t>
  </si>
  <si>
    <t>об исполнении инвестиционной программы г.Чебоксары на 01.02.2021 года</t>
  </si>
  <si>
    <t>Кассовые расходы за январь 2021 года</t>
  </si>
  <si>
    <t>проектные и изыскательские работы                                                                                   932 04 09  Ч210374220 414 228 (S58)</t>
  </si>
  <si>
    <t xml:space="preserve"> осуществление технического надзора                                                                          932  04 09  Ч210374220 414 228 (S58)</t>
  </si>
  <si>
    <t>932 04 09  Ч21R153933 414 310 (21-53930-00000-00000)</t>
  </si>
  <si>
    <t>Строительство автомобильной дороги ул.1-ая Южная в г.Чебоксары</t>
  </si>
  <si>
    <t>проектные и изыскательские работы   932 04 09  Ч210374220 414 310 (S114)</t>
  </si>
  <si>
    <t>проектные и изыскательские работы                                                                                   932 04 09  Ч210374220 414 228 (S115)</t>
  </si>
  <si>
    <t>Строительство автодороги №30 от участка №4 до Московского проспекта в районе Театра оперы и балета (участок №3) в г.Чебоксары. 2 этап.</t>
  </si>
  <si>
    <t>проектные и изыскательские работы                                                                                   932  04 09  Ч210374220 414 228 (S118)</t>
  </si>
  <si>
    <t>Строительство автодороги по ул. Н.Рождественского от ул. Энгельса до ул. Гагарина</t>
  </si>
  <si>
    <t>проектные и изыскательские работы                                                        932 04 09  Ч210374220 414 228 (S122)</t>
  </si>
  <si>
    <t>Реконструкция участка автомобильной дороги по ул. Ашмарина (от ул. Орлова до пр. И. Яковлева)</t>
  </si>
  <si>
    <t>проектные и изыскательские работы                                                                                   932  04 09  Ч210374220 414 228 (S130)</t>
  </si>
  <si>
    <t>реконструкция Чебоксарского залива и Красной площади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</si>
  <si>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(21-53840-06189-00000)  (L)</t>
    </r>
  </si>
  <si>
    <t>932 04 12 Ц4403L3840 414 310 (21-53840-06189-00000) (И131)</t>
  </si>
  <si>
    <t xml:space="preserve">932 04 12 Ц4403L3840 414 310 (21-53840-06189-00000) </t>
  </si>
  <si>
    <t>Реконструкция Московской набережной 5-й этап</t>
  </si>
  <si>
    <t>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</si>
  <si>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909 04 12 Ц4403L3840 414 310 (21-53840-06189-00000)  (L)</t>
    </r>
  </si>
  <si>
    <t>909 04 12 Ц4403L3840 414 310 (21-53840-06189-00000) (И131)</t>
  </si>
  <si>
    <t xml:space="preserve">909 04 12 Ц4403L3840 414 310 (21-53840-06189-00000) </t>
  </si>
  <si>
    <t>Строительство приюта для животных в г. Чебоксары</t>
  </si>
  <si>
    <t>проектные и изыскательские работы                                                                       909 0412 Ц970172750 414 228 (S131)</t>
  </si>
  <si>
    <t>909 0501 А210372960 412 310 (S13)</t>
  </si>
  <si>
    <t>Строительство (приобретение) жилья для малоимущих граждан</t>
  </si>
  <si>
    <t>909 0501 А210372960 412 310 (S136)</t>
  </si>
  <si>
    <t>909 05 02 А13G552431 414 310 (21-52430-89303-0002) (L)</t>
  </si>
  <si>
    <t>909 05 02 А13G552431 414 310 (21-52430-89303-0002) (И141)</t>
  </si>
  <si>
    <t>909 05 02 А13G552431 414 310 (21-52430-89303-0002</t>
  </si>
  <si>
    <t xml:space="preserve">Строительство коллектора ливневой канализации от индустриального парка (II очередь) до существующего коллектора ливневой канализации по пр. Тракторостроителей </t>
  </si>
  <si>
    <t>проектные и изыскательские работ               932 0502 А130374460 414 228 (S137)</t>
  </si>
  <si>
    <t>932 05 02 А1401S9132 414 310 (И126S)</t>
  </si>
  <si>
    <t>932 05 02 А1401S9132 414 310 (И126)</t>
  </si>
  <si>
    <t>932 05 02 А1401S9133 414 310 (И127S)</t>
  </si>
  <si>
    <t>932 05 02 А1401S9133 414 310 (И127)</t>
  </si>
  <si>
    <t>932 05 02 А1401S9134 414 310 (И128S)</t>
  </si>
  <si>
    <t>932 05 02 А1401S9134 414 310 (И128)</t>
  </si>
  <si>
    <t>932 05 02 А1401S9135 414 310 (И129S)</t>
  </si>
  <si>
    <t>932 05 02 А1401S9135 414 310 (И129)</t>
  </si>
  <si>
    <t>проектные и изыскательские работы                                            932 0503 А510277400 414 228 (S138)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</si>
  <si>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</si>
  <si>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</si>
  <si>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проектные и изыскательские работы                                            932 0503 А510277400 414 228 (S139)</t>
  </si>
  <si>
    <t>Строительство наружного освещения на территории жилого дома по пр. 9-ой Пятилетки, 19/37</t>
  </si>
  <si>
    <t>проектные и изыскательские работы                                            932 0503 А510277400 414 228 (S140)</t>
  </si>
  <si>
    <t>проектные и изыскательские работы                                            932 0503 А510277400 414 228 (S141)</t>
  </si>
  <si>
    <t>Строительство наружного освещения в мкр.Соляное</t>
  </si>
  <si>
    <t>проектные и изыскательские работы                                            932 0503 А510277400 414 228 (S142)</t>
  </si>
  <si>
    <t>Строительство наружного освещения вдоль тротуара по ул. 50 лет Октября (нечетная сторона)</t>
  </si>
  <si>
    <t>проектные и изыскательские работы                                            932 0503 А510277400 414 228 (S143)</t>
  </si>
  <si>
    <t>Строительство наружного освещения по ул.Кадыкова, между ул. Баумана и ул. Гастелло и тротуару (нечетная сторона)</t>
  </si>
  <si>
    <t>проектные и изыскательские работы                                            932 0503 А510277400 414 228 (S144)</t>
  </si>
  <si>
    <t>Строительство наружного освещения ул.Лебедева, вдоль проезжей части около домов №15 А, №15 Б, №11 корп.1.по ул. Сверчкова</t>
  </si>
  <si>
    <t>проектные и изыскательские работы                                            932 0503 А510277400 414 228 (S145)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</si>
  <si>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</si>
  <si>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Ч370170135 414 228</t>
    </r>
  </si>
  <si>
    <r>
      <t xml:space="preserve">осуществление технического надзора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Ч370170135 414 228</t>
    </r>
  </si>
  <si>
    <t>932 06 02 Ч37G650133 414 310 (21-50130-89304-97002) (L)</t>
  </si>
  <si>
    <t>932 06 02 Ч37G650133 414 310 (21-50130-89304-97002) (И169)</t>
  </si>
  <si>
    <t>932 06 02 Ч37G650133 414 310(21-50130-89304-97002)</t>
  </si>
  <si>
    <t>932 06 02 Ч37G650135 414 310 (21-50130-89304-97005) (L)</t>
  </si>
  <si>
    <t>932 06 02 Ч37G650133 414 310 (21-50130-89304-97005) (И238)</t>
  </si>
  <si>
    <t>932 06 02 Ч37G650133 414 310(21-50130-89304-97005)</t>
  </si>
  <si>
    <t>проектные и изыскательские работы                                  932 06 02 Ч370170136 414 228</t>
  </si>
  <si>
    <t>909 07 01 Ц71167А59Е 414 310</t>
  </si>
  <si>
    <t>909 07 01 Ц71Р25232G 414 310 (21397000000000190002) (И182)</t>
  </si>
  <si>
    <t xml:space="preserve">909 07 01 Ц71Р25232G 414 310 (21397000000000190002) </t>
  </si>
  <si>
    <t>909 07 01 Ц71Р25232I 414 310 (21397000000000190006) (И183)</t>
  </si>
  <si>
    <t xml:space="preserve">909 07 01 Ц71Р25232I 414 310 (21397000000000190006) </t>
  </si>
  <si>
    <t>909 07 01 Ц71Р25232В 414 310 (21397701000001200002) (И207)</t>
  </si>
  <si>
    <t>909 07 01 Ц71Р25232В 414 310 (2139770100000120000)</t>
  </si>
  <si>
    <t>909 07 01 Ц71Р25232G 414 310  ((21-52320-00000-97006) (L)</t>
  </si>
  <si>
    <t>909 07 01 Ц71Р25232I 414 310 ((21-52320-00000-97005) (L)</t>
  </si>
  <si>
    <t>909 07 01 Ц71Р25232В 414 310 (21-52320-00000-97003) (L)</t>
  </si>
  <si>
    <t>909 07 01 Ц71Р25232С 414 310 (21-52320-00000-97004) (L)</t>
  </si>
  <si>
    <t>909 07 01 Ц71167А59П 414 310</t>
  </si>
  <si>
    <t>909 07 01 Ц71Р25232С 414 310 (21397701000001200003) (И208)</t>
  </si>
  <si>
    <t>909 07 01 Ц71Р25232С 414 310 (21397701000001200003)</t>
  </si>
  <si>
    <t>909 07 01 Ц71Р25232N 414 310 (21-52320-00000-97008) (L)</t>
  </si>
  <si>
    <t>909 07 01 Ц71Р25232N 414 310 (21397701000001200001) (И209)</t>
  </si>
  <si>
    <t>909 07 01 Ц71Р25232N 414 310 (21397701000001200001)</t>
  </si>
  <si>
    <t>909 07 02 Ц74Е155209 414 310 (21-55200-00000-00002) (L)</t>
  </si>
  <si>
    <t>910 07 02 Ц74Е155209 414 310 (21397701000001190015)</t>
  </si>
  <si>
    <t>909 07 02 Ц74Е155209 414 310 (21397701000001190015) (И210)</t>
  </si>
  <si>
    <t>Строительство многофункционального центра культуры и досуга в Заволжье г. Чебоксары</t>
  </si>
  <si>
    <t>проектные и изыскательские работы                  909 0801 Ц4115S0530 414 228 (И221S)</t>
  </si>
  <si>
    <t>проектные и изыскательские работы                  909 0801 Ц4115S0530 414 228 (И221)</t>
  </si>
  <si>
    <t>План на 2021 год</t>
  </si>
  <si>
    <t>Реконструкция Чебоксарского Залива и Красной площади. Ливневая канализация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</si>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</sst>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4" fontId="4" fillId="2" borderId="0" xfId="0" applyNumberFormat="1" applyFont="1" applyFill="1"/>
    <xf numFmtId="4" fontId="8" fillId="2" borderId="0" xfId="0" applyNumberFormat="1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Border="1"/>
    <xf numFmtId="165" fontId="9" fillId="2" borderId="0" xfId="0" applyNumberFormat="1" applyFont="1" applyFill="1" applyBorder="1"/>
    <xf numFmtId="4" fontId="16" fillId="2" borderId="0" xfId="0" applyNumberFormat="1" applyFont="1" applyFill="1" applyBorder="1"/>
    <xf numFmtId="165" fontId="15" fillId="2" borderId="0" xfId="0" applyNumberFormat="1" applyFont="1" applyFill="1" applyBorder="1"/>
    <xf numFmtId="4" fontId="9" fillId="2" borderId="0" xfId="0" applyNumberFormat="1" applyFont="1" applyFill="1"/>
    <xf numFmtId="4" fontId="1" fillId="2" borderId="0" xfId="0" applyNumberFormat="1" applyFont="1" applyFill="1"/>
    <xf numFmtId="4" fontId="12" fillId="4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top" wrapText="1" indent="2"/>
    </xf>
    <xf numFmtId="49" fontId="18" fillId="0" borderId="1" xfId="0" applyNumberFormat="1" applyFont="1" applyBorder="1" applyAlignment="1">
      <alignment horizontal="left" vertical="top" wrapText="1" indent="2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2"/>
    </xf>
    <xf numFmtId="0" fontId="19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0" xfId="0" applyFont="1" applyFill="1"/>
    <xf numFmtId="0" fontId="20" fillId="0" borderId="1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21" fillId="4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/>
    <xf numFmtId="16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right"/>
    </xf>
    <xf numFmtId="0" fontId="8" fillId="0" borderId="9" xfId="0" applyFont="1" applyBorder="1" applyAlignment="1" applyProtection="1">
      <alignment horizontal="left" vertical="top" wrapText="1" indent="2"/>
      <protection locked="0"/>
    </xf>
    <xf numFmtId="0" fontId="9" fillId="2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5"/>
  <sheetViews>
    <sheetView showZeros="0" tabSelected="1" view="pageBreakPreview" topLeftCell="A238" zoomScale="50" zoomScaleNormal="40" zoomScaleSheetLayoutView="50" workbookViewId="0">
      <selection activeCell="K224" sqref="A1:K224"/>
    </sheetView>
  </sheetViews>
  <sheetFormatPr defaultColWidth="9.28515625" defaultRowHeight="12.75" x14ac:dyDescent="0.2"/>
  <cols>
    <col min="1" max="1" width="76.5703125" style="1" customWidth="1"/>
    <col min="2" max="2" width="33.28515625" style="1" customWidth="1"/>
    <col min="3" max="3" width="33.140625" style="1" customWidth="1"/>
    <col min="4" max="4" width="29.85546875" style="1" customWidth="1"/>
    <col min="5" max="5" width="30.5703125" style="1" customWidth="1"/>
    <col min="6" max="6" width="37.140625" style="1" customWidth="1"/>
    <col min="7" max="7" width="36.5703125" style="1" customWidth="1"/>
    <col min="8" max="8" width="35.28515625" style="1" customWidth="1"/>
    <col min="9" max="9" width="35" style="1" customWidth="1"/>
    <col min="10" max="10" width="33.85546875" style="1" customWidth="1"/>
    <col min="11" max="11" width="11.5703125" style="1" customWidth="1"/>
    <col min="12" max="12" width="3.5703125" style="1" customWidth="1"/>
    <col min="13" max="13" width="4.5703125" style="1" customWidth="1"/>
    <col min="14" max="16384" width="9.28515625" style="1"/>
  </cols>
  <sheetData>
    <row r="1" spans="1:27" ht="24.6" customHeight="1" x14ac:dyDescent="0.2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27" ht="42" customHeight="1" x14ac:dyDescent="0.2">
      <c r="A2" s="77" t="s">
        <v>98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27" ht="22.9" customHeight="1" x14ac:dyDescent="0.2">
      <c r="A3" s="13"/>
      <c r="B3" s="13"/>
      <c r="C3" s="13"/>
      <c r="D3" s="13"/>
      <c r="E3" s="13"/>
      <c r="F3" s="14"/>
      <c r="G3" s="14"/>
      <c r="H3" s="14"/>
      <c r="I3" s="14"/>
      <c r="J3" s="14"/>
      <c r="K3" s="7"/>
      <c r="L3" s="2"/>
      <c r="M3" s="2"/>
    </row>
    <row r="4" spans="1:27" ht="27" customHeight="1" x14ac:dyDescent="0.4">
      <c r="A4" s="78" t="s">
        <v>10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">
      <c r="A5" s="79" t="s">
        <v>67</v>
      </c>
      <c r="B5" s="80" t="s">
        <v>187</v>
      </c>
      <c r="C5" s="80"/>
      <c r="D5" s="80"/>
      <c r="E5" s="80"/>
      <c r="F5" s="81" t="s">
        <v>99</v>
      </c>
      <c r="G5" s="82"/>
      <c r="H5" s="82"/>
      <c r="I5" s="83"/>
      <c r="J5" s="84" t="s">
        <v>26</v>
      </c>
      <c r="K5" s="87" t="s">
        <v>22</v>
      </c>
    </row>
    <row r="6" spans="1:27" ht="25.5" customHeight="1" x14ac:dyDescent="0.2">
      <c r="A6" s="79"/>
      <c r="B6" s="80" t="s">
        <v>1</v>
      </c>
      <c r="C6" s="80" t="s">
        <v>2</v>
      </c>
      <c r="D6" s="80"/>
      <c r="E6" s="80"/>
      <c r="F6" s="80" t="s">
        <v>1</v>
      </c>
      <c r="G6" s="91" t="s">
        <v>2</v>
      </c>
      <c r="H6" s="92"/>
      <c r="I6" s="93"/>
      <c r="J6" s="85"/>
      <c r="K6" s="88"/>
    </row>
    <row r="7" spans="1:27" ht="27.75" x14ac:dyDescent="0.2">
      <c r="A7" s="79"/>
      <c r="B7" s="80"/>
      <c r="C7" s="75" t="s">
        <v>3</v>
      </c>
      <c r="D7" s="75" t="s">
        <v>4</v>
      </c>
      <c r="E7" s="75" t="s">
        <v>5</v>
      </c>
      <c r="F7" s="80"/>
      <c r="G7" s="75" t="s">
        <v>3</v>
      </c>
      <c r="H7" s="75" t="s">
        <v>4</v>
      </c>
      <c r="I7" s="75" t="s">
        <v>5</v>
      </c>
      <c r="J7" s="86"/>
      <c r="K7" s="89"/>
    </row>
    <row r="8" spans="1:27" ht="24" customHeight="1" x14ac:dyDescent="0.2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</row>
    <row r="9" spans="1:27" ht="36" customHeight="1" x14ac:dyDescent="0.2">
      <c r="A9" s="37" t="s">
        <v>7</v>
      </c>
      <c r="B9" s="32">
        <f t="shared" ref="B9:I9" si="0">B10+B61</f>
        <v>1427975100</v>
      </c>
      <c r="C9" s="32">
        <f t="shared" si="0"/>
        <v>836404000</v>
      </c>
      <c r="D9" s="32">
        <f t="shared" si="0"/>
        <v>432519800</v>
      </c>
      <c r="E9" s="32">
        <f t="shared" si="0"/>
        <v>159051300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ref="J9:J60" si="1">B9-F9</f>
        <v>1427975100</v>
      </c>
      <c r="K9" s="21">
        <f>F9/B9*100</f>
        <v>0</v>
      </c>
    </row>
    <row r="10" spans="1:27" ht="30" x14ac:dyDescent="0.2">
      <c r="A10" s="38" t="s">
        <v>11</v>
      </c>
      <c r="B10" s="33">
        <f>C10+D10+E10</f>
        <v>638958900</v>
      </c>
      <c r="C10" s="33">
        <f>C11</f>
        <v>107610000</v>
      </c>
      <c r="D10" s="33">
        <f t="shared" ref="D10:E10" si="2">D11</f>
        <v>395304800</v>
      </c>
      <c r="E10" s="33">
        <f t="shared" si="2"/>
        <v>136044100</v>
      </c>
      <c r="F10" s="33">
        <f>G10+H10+I10</f>
        <v>0</v>
      </c>
      <c r="G10" s="33">
        <f>G11</f>
        <v>0</v>
      </c>
      <c r="H10" s="33">
        <f t="shared" ref="H10:I10" si="3">H11</f>
        <v>0</v>
      </c>
      <c r="I10" s="33">
        <f t="shared" si="3"/>
        <v>0</v>
      </c>
      <c r="J10" s="34">
        <f t="shared" si="1"/>
        <v>638958900</v>
      </c>
      <c r="K10" s="20">
        <f>F10/B10*100</f>
        <v>0</v>
      </c>
    </row>
    <row r="11" spans="1:27" ht="87" customHeight="1" x14ac:dyDescent="0.2">
      <c r="A11" s="39" t="s">
        <v>41</v>
      </c>
      <c r="B11" s="33">
        <f>C11+D11+E11</f>
        <v>638958900</v>
      </c>
      <c r="C11" s="33">
        <f>C12+C19+C26+C31+C34+C37+C40+C43+C46+C49+C52+C55+C58</f>
        <v>107610000</v>
      </c>
      <c r="D11" s="33">
        <f t="shared" ref="D11:E11" si="4">D12+D19+D26+D31+D34+D37+D40+D43+D46+D49+D52+D55+D58</f>
        <v>395304800</v>
      </c>
      <c r="E11" s="33">
        <f t="shared" si="4"/>
        <v>136044100</v>
      </c>
      <c r="F11" s="34">
        <f>G11+H11+I11</f>
        <v>0</v>
      </c>
      <c r="G11" s="33">
        <f>G12+G19+G26+G31+G34+G37+G40+G43+G46+G49+G52+G55+G58</f>
        <v>0</v>
      </c>
      <c r="H11" s="33">
        <f t="shared" ref="H11:I11" si="5">H12+H19+H26+H31+H34+H37+H40+H43+H46+H49+H52+H55+H58</f>
        <v>0</v>
      </c>
      <c r="I11" s="33">
        <f t="shared" si="5"/>
        <v>0</v>
      </c>
      <c r="J11" s="34">
        <f t="shared" si="1"/>
        <v>638958900</v>
      </c>
      <c r="K11" s="20">
        <f>F11/B11*100</f>
        <v>0</v>
      </c>
    </row>
    <row r="12" spans="1:27" ht="105" x14ac:dyDescent="0.2">
      <c r="A12" s="40" t="s">
        <v>96</v>
      </c>
      <c r="B12" s="35">
        <f>C12+D12+E12</f>
        <v>102100000</v>
      </c>
      <c r="C12" s="35">
        <f>C14+C15+C16+C17+C18</f>
        <v>50000000</v>
      </c>
      <c r="D12" s="35">
        <f t="shared" ref="D12:E12" si="6">D14+D15+D16+D17+D18</f>
        <v>40000000</v>
      </c>
      <c r="E12" s="35">
        <f t="shared" si="6"/>
        <v>12100000</v>
      </c>
      <c r="F12" s="35">
        <f>G12+H12+I12</f>
        <v>0</v>
      </c>
      <c r="G12" s="35">
        <f>G14+G15+G16+G17+G18</f>
        <v>0</v>
      </c>
      <c r="H12" s="35">
        <f t="shared" ref="H12:I12" si="7">H14+H15+H16+H17+H18</f>
        <v>0</v>
      </c>
      <c r="I12" s="35">
        <f t="shared" si="7"/>
        <v>0</v>
      </c>
      <c r="J12" s="35">
        <f t="shared" si="1"/>
        <v>102100000</v>
      </c>
      <c r="K12" s="19">
        <f>F12/B12*100</f>
        <v>0</v>
      </c>
    </row>
    <row r="13" spans="1:27" ht="30.75" x14ac:dyDescent="0.2">
      <c r="A13" s="41" t="s">
        <v>19</v>
      </c>
      <c r="B13" s="35"/>
      <c r="C13" s="35"/>
      <c r="D13" s="35"/>
      <c r="E13" s="35"/>
      <c r="F13" s="35"/>
      <c r="G13" s="35"/>
      <c r="H13" s="35"/>
      <c r="I13" s="35"/>
      <c r="J13" s="35">
        <f t="shared" si="1"/>
        <v>0</v>
      </c>
      <c r="K13" s="19"/>
    </row>
    <row r="14" spans="1:27" ht="51" x14ac:dyDescent="0.2">
      <c r="A14" s="42" t="s">
        <v>100</v>
      </c>
      <c r="B14" s="35">
        <f t="shared" ref="B14:B34" si="8">C14+D14+E14</f>
        <v>1200000</v>
      </c>
      <c r="C14" s="35"/>
      <c r="D14" s="35"/>
      <c r="E14" s="35">
        <v>1200000</v>
      </c>
      <c r="F14" s="35">
        <f t="shared" ref="F14:F36" si="9">G14+H14+I14</f>
        <v>0</v>
      </c>
      <c r="G14" s="35"/>
      <c r="H14" s="35"/>
      <c r="I14" s="35"/>
      <c r="J14" s="35">
        <f t="shared" si="1"/>
        <v>1200000</v>
      </c>
      <c r="K14" s="19">
        <f t="shared" ref="K14:K19" si="10">F14/B14*100</f>
        <v>0</v>
      </c>
    </row>
    <row r="15" spans="1:27" ht="51" x14ac:dyDescent="0.2">
      <c r="A15" s="42" t="s">
        <v>101</v>
      </c>
      <c r="B15" s="35">
        <f t="shared" si="8"/>
        <v>900000</v>
      </c>
      <c r="C15" s="35"/>
      <c r="D15" s="35"/>
      <c r="E15" s="35">
        <v>900000</v>
      </c>
      <c r="F15" s="35">
        <f t="shared" si="9"/>
        <v>0</v>
      </c>
      <c r="G15" s="35"/>
      <c r="H15" s="35"/>
      <c r="I15" s="35"/>
      <c r="J15" s="35">
        <f t="shared" si="1"/>
        <v>900000</v>
      </c>
      <c r="K15" s="19">
        <f t="shared" si="10"/>
        <v>0</v>
      </c>
    </row>
    <row r="16" spans="1:27" ht="51" x14ac:dyDescent="0.2">
      <c r="A16" s="42" t="s">
        <v>76</v>
      </c>
      <c r="B16" s="35">
        <f t="shared" si="8"/>
        <v>10000000</v>
      </c>
      <c r="C16" s="35"/>
      <c r="D16" s="35"/>
      <c r="E16" s="35">
        <v>10000000</v>
      </c>
      <c r="F16" s="35">
        <f t="shared" si="9"/>
        <v>0</v>
      </c>
      <c r="G16" s="35"/>
      <c r="H16" s="35"/>
      <c r="I16" s="35"/>
      <c r="J16" s="35">
        <f t="shared" si="1"/>
        <v>10000000</v>
      </c>
      <c r="K16" s="19">
        <f t="shared" si="10"/>
        <v>0</v>
      </c>
    </row>
    <row r="17" spans="1:11" ht="30.75" x14ac:dyDescent="0.2">
      <c r="A17" s="42" t="s">
        <v>75</v>
      </c>
      <c r="B17" s="35">
        <f t="shared" si="8"/>
        <v>40000000</v>
      </c>
      <c r="C17" s="35"/>
      <c r="D17" s="35">
        <v>40000000</v>
      </c>
      <c r="E17" s="35"/>
      <c r="F17" s="35">
        <f t="shared" si="9"/>
        <v>0</v>
      </c>
      <c r="G17" s="35"/>
      <c r="H17" s="35"/>
      <c r="I17" s="35"/>
      <c r="J17" s="35">
        <f t="shared" si="1"/>
        <v>40000000</v>
      </c>
      <c r="K17" s="19">
        <f t="shared" si="10"/>
        <v>0</v>
      </c>
    </row>
    <row r="18" spans="1:11" ht="51" x14ac:dyDescent="0.2">
      <c r="A18" s="42" t="s">
        <v>102</v>
      </c>
      <c r="B18" s="35">
        <f t="shared" si="8"/>
        <v>50000000</v>
      </c>
      <c r="C18" s="35">
        <v>50000000</v>
      </c>
      <c r="D18" s="35"/>
      <c r="E18" s="35"/>
      <c r="F18" s="35">
        <f t="shared" si="9"/>
        <v>0</v>
      </c>
      <c r="G18" s="35"/>
      <c r="H18" s="35"/>
      <c r="I18" s="35"/>
      <c r="J18" s="35">
        <f t="shared" si="1"/>
        <v>50000000</v>
      </c>
      <c r="K18" s="19">
        <f t="shared" si="10"/>
        <v>0</v>
      </c>
    </row>
    <row r="19" spans="1:11" ht="78.75" x14ac:dyDescent="0.2">
      <c r="A19" s="45" t="s">
        <v>29</v>
      </c>
      <c r="B19" s="35">
        <f t="shared" si="8"/>
        <v>465220000</v>
      </c>
      <c r="C19" s="35">
        <f>C21+C22+C23+C24+C25</f>
        <v>57610000</v>
      </c>
      <c r="D19" s="35">
        <f>D21+D22+D23+D24+D25</f>
        <v>318088000</v>
      </c>
      <c r="E19" s="35">
        <f>E21+E22+E23+E24+E25</f>
        <v>89522000</v>
      </c>
      <c r="F19" s="35">
        <f t="shared" si="9"/>
        <v>0</v>
      </c>
      <c r="G19" s="35">
        <f>G21+G22+G23+G24+G25</f>
        <v>0</v>
      </c>
      <c r="H19" s="35">
        <f>H21+H22+H23+H24+H25</f>
        <v>0</v>
      </c>
      <c r="I19" s="35">
        <f>I21+I22+I23+I24+I25</f>
        <v>0</v>
      </c>
      <c r="J19" s="35">
        <f t="shared" si="1"/>
        <v>465220000</v>
      </c>
      <c r="K19" s="19">
        <f t="shared" si="10"/>
        <v>0</v>
      </c>
    </row>
    <row r="20" spans="1:11" ht="30.75" x14ac:dyDescent="0.2">
      <c r="A20" s="41" t="s">
        <v>13</v>
      </c>
      <c r="B20" s="35">
        <f t="shared" si="8"/>
        <v>0</v>
      </c>
      <c r="C20" s="35"/>
      <c r="D20" s="35"/>
      <c r="E20" s="35"/>
      <c r="F20" s="35">
        <f t="shared" si="9"/>
        <v>0</v>
      </c>
      <c r="G20" s="35"/>
      <c r="H20" s="35"/>
      <c r="I20" s="35"/>
      <c r="J20" s="35">
        <f t="shared" si="1"/>
        <v>0</v>
      </c>
      <c r="K20" s="19"/>
    </row>
    <row r="21" spans="1:11" ht="51" x14ac:dyDescent="0.2">
      <c r="A21" s="42" t="s">
        <v>77</v>
      </c>
      <c r="B21" s="35">
        <f t="shared" si="8"/>
        <v>1200000</v>
      </c>
      <c r="C21" s="35"/>
      <c r="D21" s="35"/>
      <c r="E21" s="35">
        <v>1200000</v>
      </c>
      <c r="F21" s="35">
        <f t="shared" si="9"/>
        <v>0</v>
      </c>
      <c r="G21" s="35"/>
      <c r="H21" s="35"/>
      <c r="I21" s="35"/>
      <c r="J21" s="35">
        <f t="shared" si="1"/>
        <v>1200000</v>
      </c>
      <c r="K21" s="19">
        <f t="shared" ref="K21:K26" si="11">F21/B21*100</f>
        <v>0</v>
      </c>
    </row>
    <row r="22" spans="1:11" ht="51" x14ac:dyDescent="0.2">
      <c r="A22" s="42" t="s">
        <v>78</v>
      </c>
      <c r="B22" s="35">
        <f t="shared" si="8"/>
        <v>8800000</v>
      </c>
      <c r="C22" s="35"/>
      <c r="D22" s="35"/>
      <c r="E22" s="35">
        <v>8800000</v>
      </c>
      <c r="F22" s="35">
        <f t="shared" si="9"/>
        <v>0</v>
      </c>
      <c r="G22" s="35"/>
      <c r="H22" s="35"/>
      <c r="I22" s="35"/>
      <c r="J22" s="35">
        <f t="shared" si="1"/>
        <v>8800000</v>
      </c>
      <c r="K22" s="19">
        <f t="shared" si="11"/>
        <v>0</v>
      </c>
    </row>
    <row r="23" spans="1:11" ht="51" x14ac:dyDescent="0.2">
      <c r="A23" s="42" t="s">
        <v>76</v>
      </c>
      <c r="B23" s="35">
        <f t="shared" si="8"/>
        <v>79522000</v>
      </c>
      <c r="C23" s="35"/>
      <c r="D23" s="35"/>
      <c r="E23" s="35">
        <v>79522000</v>
      </c>
      <c r="F23" s="35">
        <f t="shared" si="9"/>
        <v>0</v>
      </c>
      <c r="G23" s="35"/>
      <c r="H23" s="35"/>
      <c r="I23" s="35"/>
      <c r="J23" s="35">
        <f t="shared" si="1"/>
        <v>79522000</v>
      </c>
      <c r="K23" s="19">
        <f t="shared" si="11"/>
        <v>0</v>
      </c>
    </row>
    <row r="24" spans="1:11" ht="30.75" x14ac:dyDescent="0.2">
      <c r="A24" s="42" t="s">
        <v>75</v>
      </c>
      <c r="B24" s="35">
        <f t="shared" si="8"/>
        <v>318088000</v>
      </c>
      <c r="C24" s="35"/>
      <c r="D24" s="35">
        <v>318088000</v>
      </c>
      <c r="E24" s="35"/>
      <c r="F24" s="35">
        <f t="shared" si="9"/>
        <v>0</v>
      </c>
      <c r="G24" s="35"/>
      <c r="H24" s="35"/>
      <c r="I24" s="35"/>
      <c r="J24" s="35">
        <f t="shared" si="1"/>
        <v>318088000</v>
      </c>
      <c r="K24" s="19">
        <f t="shared" si="11"/>
        <v>0</v>
      </c>
    </row>
    <row r="25" spans="1:11" ht="51" x14ac:dyDescent="0.2">
      <c r="A25" s="42" t="s">
        <v>92</v>
      </c>
      <c r="B25" s="35">
        <f t="shared" si="8"/>
        <v>57610000</v>
      </c>
      <c r="C25" s="35">
        <v>57610000</v>
      </c>
      <c r="D25" s="35"/>
      <c r="E25" s="35"/>
      <c r="F25" s="35">
        <f t="shared" si="9"/>
        <v>0</v>
      </c>
      <c r="G25" s="35"/>
      <c r="H25" s="35"/>
      <c r="I25" s="35"/>
      <c r="J25" s="35">
        <f t="shared" si="1"/>
        <v>57610000</v>
      </c>
      <c r="K25" s="19">
        <f t="shared" si="11"/>
        <v>0</v>
      </c>
    </row>
    <row r="26" spans="1:11" ht="56.45" customHeight="1" x14ac:dyDescent="0.2">
      <c r="A26" s="44" t="s">
        <v>38</v>
      </c>
      <c r="B26" s="35">
        <f t="shared" si="8"/>
        <v>44357500</v>
      </c>
      <c r="C26" s="35">
        <f>C28+C29+C30</f>
        <v>0</v>
      </c>
      <c r="D26" s="35">
        <f>D28+D29+D30</f>
        <v>37216800</v>
      </c>
      <c r="E26" s="35">
        <f>E28+E29+E30</f>
        <v>7140700</v>
      </c>
      <c r="F26" s="35">
        <f t="shared" si="9"/>
        <v>0</v>
      </c>
      <c r="G26" s="35">
        <f>G28+G29+G30</f>
        <v>0</v>
      </c>
      <c r="H26" s="35">
        <f>H28+H29+H30</f>
        <v>0</v>
      </c>
      <c r="I26" s="35">
        <f>I28+I29+I30</f>
        <v>0</v>
      </c>
      <c r="J26" s="35">
        <f t="shared" si="1"/>
        <v>44357500</v>
      </c>
      <c r="K26" s="19">
        <f t="shared" si="11"/>
        <v>0</v>
      </c>
    </row>
    <row r="27" spans="1:11" ht="30.75" x14ac:dyDescent="0.2">
      <c r="A27" s="41" t="s">
        <v>19</v>
      </c>
      <c r="B27" s="35">
        <f t="shared" si="8"/>
        <v>0</v>
      </c>
      <c r="C27" s="35"/>
      <c r="D27" s="35"/>
      <c r="E27" s="35"/>
      <c r="F27" s="35">
        <f t="shared" si="9"/>
        <v>0</v>
      </c>
      <c r="G27" s="35"/>
      <c r="H27" s="35"/>
      <c r="I27" s="35"/>
      <c r="J27" s="35">
        <f t="shared" si="1"/>
        <v>0</v>
      </c>
      <c r="K27" s="19"/>
    </row>
    <row r="28" spans="1:11" ht="51" x14ac:dyDescent="0.2">
      <c r="A28" s="42" t="s">
        <v>90</v>
      </c>
      <c r="B28" s="35">
        <f t="shared" si="8"/>
        <v>573000</v>
      </c>
      <c r="C28" s="35"/>
      <c r="D28" s="35"/>
      <c r="E28" s="35">
        <v>573000</v>
      </c>
      <c r="F28" s="35">
        <f t="shared" si="9"/>
        <v>0</v>
      </c>
      <c r="G28" s="35"/>
      <c r="H28" s="35"/>
      <c r="I28" s="35"/>
      <c r="J28" s="35">
        <f t="shared" si="1"/>
        <v>573000</v>
      </c>
      <c r="K28" s="19">
        <f>F28/B28*100</f>
        <v>0</v>
      </c>
    </row>
    <row r="29" spans="1:11" ht="60.6" customHeight="1" x14ac:dyDescent="0.2">
      <c r="A29" s="42" t="s">
        <v>91</v>
      </c>
      <c r="B29" s="35">
        <f t="shared" si="8"/>
        <v>6567700</v>
      </c>
      <c r="C29" s="35"/>
      <c r="D29" s="35"/>
      <c r="E29" s="35">
        <v>6567700</v>
      </c>
      <c r="F29" s="35">
        <f t="shared" si="9"/>
        <v>0</v>
      </c>
      <c r="G29" s="35"/>
      <c r="H29" s="35"/>
      <c r="I29" s="35"/>
      <c r="J29" s="35">
        <f t="shared" si="1"/>
        <v>6567700</v>
      </c>
      <c r="K29" s="19">
        <f>F29/B29*100</f>
        <v>0</v>
      </c>
    </row>
    <row r="30" spans="1:11" ht="51" x14ac:dyDescent="0.2">
      <c r="A30" s="42" t="s">
        <v>52</v>
      </c>
      <c r="B30" s="35">
        <f t="shared" si="8"/>
        <v>37216800</v>
      </c>
      <c r="C30" s="35"/>
      <c r="D30" s="35">
        <v>37216800</v>
      </c>
      <c r="E30" s="35"/>
      <c r="F30" s="35">
        <f t="shared" si="9"/>
        <v>0</v>
      </c>
      <c r="G30" s="35"/>
      <c r="H30" s="35"/>
      <c r="I30" s="35"/>
      <c r="J30" s="35">
        <f t="shared" si="1"/>
        <v>37216800</v>
      </c>
      <c r="K30" s="19">
        <f>F30/B30*100</f>
        <v>0</v>
      </c>
    </row>
    <row r="31" spans="1:11" ht="52.5" x14ac:dyDescent="0.2">
      <c r="A31" s="40" t="s">
        <v>39</v>
      </c>
      <c r="B31" s="35">
        <f>C31+D31+E31</f>
        <v>4200000</v>
      </c>
      <c r="C31" s="35">
        <f>C33</f>
        <v>0</v>
      </c>
      <c r="D31" s="35">
        <f>D33</f>
        <v>0</v>
      </c>
      <c r="E31" s="35">
        <f>E33</f>
        <v>4200000</v>
      </c>
      <c r="F31" s="35">
        <f t="shared" ref="F31:F33" si="12">G31+H31+I31</f>
        <v>0</v>
      </c>
      <c r="G31" s="35">
        <f>G33</f>
        <v>0</v>
      </c>
      <c r="H31" s="35">
        <f>H33</f>
        <v>0</v>
      </c>
      <c r="I31" s="35">
        <f>I33</f>
        <v>0</v>
      </c>
      <c r="J31" s="35">
        <f t="shared" ref="J31:J33" si="13">B31-F31</f>
        <v>4200000</v>
      </c>
      <c r="K31" s="19">
        <f>F31/B31*100</f>
        <v>0</v>
      </c>
    </row>
    <row r="32" spans="1:11" ht="33" customHeight="1" x14ac:dyDescent="0.2">
      <c r="A32" s="41" t="s">
        <v>19</v>
      </c>
      <c r="B32" s="35"/>
      <c r="C32" s="35"/>
      <c r="D32" s="35"/>
      <c r="E32" s="35"/>
      <c r="F32" s="35">
        <f t="shared" si="12"/>
        <v>0</v>
      </c>
      <c r="G32" s="35"/>
      <c r="H32" s="35"/>
      <c r="I32" s="35"/>
      <c r="J32" s="35">
        <f t="shared" si="13"/>
        <v>0</v>
      </c>
      <c r="K32" s="19"/>
    </row>
    <row r="33" spans="1:11" ht="51" customHeight="1" x14ac:dyDescent="0.2">
      <c r="A33" s="42" t="s">
        <v>53</v>
      </c>
      <c r="B33" s="35">
        <f t="shared" ref="B33" si="14">C33+D33+E33</f>
        <v>4200000</v>
      </c>
      <c r="C33" s="35"/>
      <c r="D33" s="35"/>
      <c r="E33" s="35">
        <v>4200000</v>
      </c>
      <c r="F33" s="35">
        <f t="shared" si="12"/>
        <v>0</v>
      </c>
      <c r="G33" s="35"/>
      <c r="H33" s="35"/>
      <c r="I33" s="35"/>
      <c r="J33" s="35">
        <f t="shared" si="13"/>
        <v>4200000</v>
      </c>
      <c r="K33" s="19">
        <f>F33/B33*100</f>
        <v>0</v>
      </c>
    </row>
    <row r="34" spans="1:11" ht="52.5" x14ac:dyDescent="0.2">
      <c r="A34" s="40" t="s">
        <v>103</v>
      </c>
      <c r="B34" s="35">
        <f t="shared" si="8"/>
        <v>1900000</v>
      </c>
      <c r="C34" s="35">
        <f>C36</f>
        <v>0</v>
      </c>
      <c r="D34" s="35">
        <f>D36</f>
        <v>0</v>
      </c>
      <c r="E34" s="35">
        <f>E36</f>
        <v>1900000</v>
      </c>
      <c r="F34" s="35">
        <f t="shared" si="9"/>
        <v>0</v>
      </c>
      <c r="G34" s="35">
        <f>G36</f>
        <v>0</v>
      </c>
      <c r="H34" s="35">
        <f>H36</f>
        <v>0</v>
      </c>
      <c r="I34" s="35">
        <f>I36</f>
        <v>0</v>
      </c>
      <c r="J34" s="35">
        <f t="shared" si="1"/>
        <v>1900000</v>
      </c>
      <c r="K34" s="19">
        <f>F34/B34*100</f>
        <v>0</v>
      </c>
    </row>
    <row r="35" spans="1:11" ht="30.75" x14ac:dyDescent="0.2">
      <c r="A35" s="41" t="s">
        <v>19</v>
      </c>
      <c r="B35" s="35"/>
      <c r="C35" s="35"/>
      <c r="D35" s="35"/>
      <c r="E35" s="35"/>
      <c r="F35" s="35">
        <f t="shared" si="9"/>
        <v>0</v>
      </c>
      <c r="G35" s="35"/>
      <c r="H35" s="35"/>
      <c r="I35" s="35"/>
      <c r="J35" s="35">
        <f t="shared" si="1"/>
        <v>0</v>
      </c>
      <c r="K35" s="19"/>
    </row>
    <row r="36" spans="1:11" ht="62.45" customHeight="1" x14ac:dyDescent="0.2">
      <c r="A36" s="42" t="s">
        <v>51</v>
      </c>
      <c r="B36" s="35">
        <f>C36+D36+E36</f>
        <v>1900000</v>
      </c>
      <c r="C36" s="35"/>
      <c r="D36" s="35"/>
      <c r="E36" s="35">
        <v>1900000</v>
      </c>
      <c r="F36" s="35">
        <f t="shared" si="9"/>
        <v>0</v>
      </c>
      <c r="G36" s="35"/>
      <c r="H36" s="35"/>
      <c r="I36" s="35"/>
      <c r="J36" s="35">
        <f t="shared" si="1"/>
        <v>1900000</v>
      </c>
      <c r="K36" s="19">
        <f>F36/B36*100</f>
        <v>0</v>
      </c>
    </row>
    <row r="37" spans="1:11" ht="78.75" x14ac:dyDescent="0.2">
      <c r="A37" s="44" t="s">
        <v>95</v>
      </c>
      <c r="B37" s="35">
        <f t="shared" ref="B37:B45" si="15">C37+D37+E37</f>
        <v>4376400</v>
      </c>
      <c r="C37" s="35">
        <f>C39</f>
        <v>0</v>
      </c>
      <c r="D37" s="35">
        <f>D39</f>
        <v>0</v>
      </c>
      <c r="E37" s="35">
        <f>E39</f>
        <v>4376400</v>
      </c>
      <c r="F37" s="35">
        <f>G37+H37+I37</f>
        <v>0</v>
      </c>
      <c r="G37" s="35">
        <f>G39</f>
        <v>0</v>
      </c>
      <c r="H37" s="35">
        <f>H39</f>
        <v>0</v>
      </c>
      <c r="I37" s="35"/>
      <c r="J37" s="35">
        <f t="shared" ref="J37:J45" si="16">B37-F37</f>
        <v>4376400</v>
      </c>
      <c r="K37" s="19">
        <f>F37/B37*100</f>
        <v>0</v>
      </c>
    </row>
    <row r="38" spans="1:11" ht="30.75" x14ac:dyDescent="0.2">
      <c r="A38" s="41" t="s">
        <v>19</v>
      </c>
      <c r="B38" s="35">
        <f t="shared" si="15"/>
        <v>0</v>
      </c>
      <c r="C38" s="35"/>
      <c r="D38" s="35"/>
      <c r="E38" s="36"/>
      <c r="F38" s="35">
        <f>G38+H38+I38</f>
        <v>0</v>
      </c>
      <c r="G38" s="35"/>
      <c r="H38" s="35"/>
      <c r="I38" s="35"/>
      <c r="J38" s="35">
        <f t="shared" si="16"/>
        <v>0</v>
      </c>
      <c r="K38" s="19"/>
    </row>
    <row r="39" spans="1:11" ht="58.15" customHeight="1" x14ac:dyDescent="0.2">
      <c r="A39" s="42" t="s">
        <v>54</v>
      </c>
      <c r="B39" s="35">
        <f t="shared" si="15"/>
        <v>4376400</v>
      </c>
      <c r="C39" s="35"/>
      <c r="D39" s="35"/>
      <c r="E39" s="35">
        <v>4376400</v>
      </c>
      <c r="F39" s="35">
        <f>G39+H39+I39</f>
        <v>0</v>
      </c>
      <c r="G39" s="35"/>
      <c r="H39" s="35"/>
      <c r="I39" s="35"/>
      <c r="J39" s="35">
        <f t="shared" si="16"/>
        <v>4376400</v>
      </c>
      <c r="K39" s="19">
        <f>F39/B39*100</f>
        <v>0</v>
      </c>
    </row>
    <row r="40" spans="1:11" ht="78.75" x14ac:dyDescent="0.2">
      <c r="A40" s="44" t="s">
        <v>40</v>
      </c>
      <c r="B40" s="35">
        <f t="shared" si="15"/>
        <v>3237800</v>
      </c>
      <c r="C40" s="35">
        <f>C42</f>
        <v>0</v>
      </c>
      <c r="D40" s="35">
        <f>D42</f>
        <v>0</v>
      </c>
      <c r="E40" s="35">
        <f>E42</f>
        <v>3237800</v>
      </c>
      <c r="F40" s="35">
        <f t="shared" ref="F40:F45" si="17">G40+H40+I40</f>
        <v>0</v>
      </c>
      <c r="G40" s="35">
        <f>G42</f>
        <v>0</v>
      </c>
      <c r="H40" s="35">
        <f>H42</f>
        <v>0</v>
      </c>
      <c r="I40" s="35">
        <f>I42</f>
        <v>0</v>
      </c>
      <c r="J40" s="35">
        <f t="shared" si="16"/>
        <v>3237800</v>
      </c>
      <c r="K40" s="19">
        <f>F40/B40*100</f>
        <v>0</v>
      </c>
    </row>
    <row r="41" spans="1:11" ht="30.75" x14ac:dyDescent="0.2">
      <c r="A41" s="41" t="s">
        <v>19</v>
      </c>
      <c r="B41" s="35">
        <f t="shared" si="15"/>
        <v>0</v>
      </c>
      <c r="C41" s="35"/>
      <c r="D41" s="35"/>
      <c r="E41" s="35"/>
      <c r="F41" s="35">
        <f t="shared" si="17"/>
        <v>0</v>
      </c>
      <c r="G41" s="35"/>
      <c r="H41" s="35"/>
      <c r="I41" s="35"/>
      <c r="J41" s="35">
        <f t="shared" si="16"/>
        <v>0</v>
      </c>
      <c r="K41" s="19"/>
    </row>
    <row r="42" spans="1:11" ht="57.6" customHeight="1" x14ac:dyDescent="0.2">
      <c r="A42" s="42" t="s">
        <v>55</v>
      </c>
      <c r="B42" s="35">
        <f t="shared" si="15"/>
        <v>3237800</v>
      </c>
      <c r="C42" s="35"/>
      <c r="D42" s="35"/>
      <c r="E42" s="35">
        <v>3237800</v>
      </c>
      <c r="F42" s="35">
        <f t="shared" si="17"/>
        <v>0</v>
      </c>
      <c r="G42" s="35"/>
      <c r="H42" s="35"/>
      <c r="I42" s="35"/>
      <c r="J42" s="35">
        <f t="shared" si="16"/>
        <v>3237800</v>
      </c>
      <c r="K42" s="19">
        <f>F42/B42*100</f>
        <v>0</v>
      </c>
    </row>
    <row r="43" spans="1:11" ht="105" x14ac:dyDescent="0.2">
      <c r="A43" s="45" t="s">
        <v>37</v>
      </c>
      <c r="B43" s="35">
        <f t="shared" si="15"/>
        <v>1967200</v>
      </c>
      <c r="C43" s="35">
        <f>C45</f>
        <v>0</v>
      </c>
      <c r="D43" s="35">
        <f>D45</f>
        <v>0</v>
      </c>
      <c r="E43" s="35">
        <f>E45</f>
        <v>1967200</v>
      </c>
      <c r="F43" s="35">
        <f t="shared" si="17"/>
        <v>0</v>
      </c>
      <c r="G43" s="35">
        <f>G45</f>
        <v>0</v>
      </c>
      <c r="H43" s="35">
        <f>H45</f>
        <v>0</v>
      </c>
      <c r="I43" s="35">
        <f>I45</f>
        <v>0</v>
      </c>
      <c r="J43" s="35">
        <f t="shared" si="16"/>
        <v>1967200</v>
      </c>
      <c r="K43" s="19">
        <f>F43/B43*100</f>
        <v>0</v>
      </c>
    </row>
    <row r="44" spans="1:11" ht="30.4" customHeight="1" x14ac:dyDescent="0.2">
      <c r="A44" s="41" t="s">
        <v>13</v>
      </c>
      <c r="B44" s="35">
        <f t="shared" si="15"/>
        <v>0</v>
      </c>
      <c r="C44" s="35"/>
      <c r="D44" s="35"/>
      <c r="E44" s="35"/>
      <c r="F44" s="35">
        <f t="shared" si="17"/>
        <v>0</v>
      </c>
      <c r="G44" s="35"/>
      <c r="H44" s="35"/>
      <c r="I44" s="35"/>
      <c r="J44" s="35">
        <f t="shared" si="16"/>
        <v>0</v>
      </c>
      <c r="K44" s="19"/>
    </row>
    <row r="45" spans="1:11" ht="51" x14ac:dyDescent="0.2">
      <c r="A45" s="42" t="s">
        <v>50</v>
      </c>
      <c r="B45" s="35">
        <f t="shared" si="15"/>
        <v>1967200</v>
      </c>
      <c r="C45" s="35"/>
      <c r="D45" s="35"/>
      <c r="E45" s="35">
        <v>1967200</v>
      </c>
      <c r="F45" s="35">
        <f t="shared" si="17"/>
        <v>0</v>
      </c>
      <c r="G45" s="35"/>
      <c r="H45" s="35"/>
      <c r="I45" s="35"/>
      <c r="J45" s="35">
        <f t="shared" si="16"/>
        <v>1967200</v>
      </c>
      <c r="K45" s="19">
        <f>F45/B45*100</f>
        <v>0</v>
      </c>
    </row>
    <row r="46" spans="1:11" ht="30.75" x14ac:dyDescent="0.2">
      <c r="A46" s="44" t="s">
        <v>81</v>
      </c>
      <c r="B46" s="35">
        <f t="shared" ref="B46:B57" si="18">C46+D46+E46</f>
        <v>3200000</v>
      </c>
      <c r="C46" s="35">
        <f>C48</f>
        <v>0</v>
      </c>
      <c r="D46" s="35">
        <f>D48</f>
        <v>0</v>
      </c>
      <c r="E46" s="35">
        <f>E48</f>
        <v>3200000</v>
      </c>
      <c r="F46" s="35">
        <f>G46+H46+I46</f>
        <v>0</v>
      </c>
      <c r="G46" s="35">
        <f>G48</f>
        <v>0</v>
      </c>
      <c r="H46" s="35">
        <f>H48</f>
        <v>0</v>
      </c>
      <c r="I46" s="35">
        <f>I48</f>
        <v>0</v>
      </c>
      <c r="J46" s="35">
        <f t="shared" si="1"/>
        <v>3200000</v>
      </c>
      <c r="K46" s="19">
        <f>F46/B46*100</f>
        <v>0</v>
      </c>
    </row>
    <row r="47" spans="1:11" ht="30.75" x14ac:dyDescent="0.2">
      <c r="A47" s="41" t="s">
        <v>19</v>
      </c>
      <c r="B47" s="35">
        <f t="shared" si="18"/>
        <v>0</v>
      </c>
      <c r="C47" s="35"/>
      <c r="D47" s="35"/>
      <c r="E47" s="35"/>
      <c r="F47" s="35"/>
      <c r="G47" s="35"/>
      <c r="H47" s="35"/>
      <c r="I47" s="35"/>
      <c r="J47" s="35">
        <f t="shared" si="1"/>
        <v>0</v>
      </c>
      <c r="K47" s="19"/>
    </row>
    <row r="48" spans="1:11" ht="51" x14ac:dyDescent="0.2">
      <c r="A48" s="42" t="s">
        <v>104</v>
      </c>
      <c r="B48" s="35">
        <f t="shared" si="18"/>
        <v>3200000</v>
      </c>
      <c r="C48" s="35"/>
      <c r="D48" s="35"/>
      <c r="E48" s="35">
        <v>3200000</v>
      </c>
      <c r="F48" s="35">
        <f t="shared" ref="F48:F60" si="19">G48+H48+I48</f>
        <v>0</v>
      </c>
      <c r="G48" s="35"/>
      <c r="H48" s="35"/>
      <c r="I48" s="35"/>
      <c r="J48" s="35">
        <f t="shared" si="1"/>
        <v>3200000</v>
      </c>
      <c r="K48" s="19">
        <f>F48/B48*100</f>
        <v>0</v>
      </c>
    </row>
    <row r="49" spans="1:11" ht="30.75" x14ac:dyDescent="0.2">
      <c r="A49" s="44" t="s">
        <v>80</v>
      </c>
      <c r="B49" s="35">
        <f t="shared" si="18"/>
        <v>3200000</v>
      </c>
      <c r="C49" s="35">
        <f>C51</f>
        <v>0</v>
      </c>
      <c r="D49" s="35">
        <f>D51</f>
        <v>0</v>
      </c>
      <c r="E49" s="35">
        <f>E51</f>
        <v>3200000</v>
      </c>
      <c r="F49" s="35">
        <f t="shared" si="19"/>
        <v>0</v>
      </c>
      <c r="G49" s="35">
        <f>G51</f>
        <v>0</v>
      </c>
      <c r="H49" s="35">
        <f>H51</f>
        <v>0</v>
      </c>
      <c r="I49" s="35">
        <f>I51</f>
        <v>0</v>
      </c>
      <c r="J49" s="35">
        <f t="shared" si="1"/>
        <v>3200000</v>
      </c>
      <c r="K49" s="19">
        <f>F49/B49*100</f>
        <v>0</v>
      </c>
    </row>
    <row r="50" spans="1:11" ht="30.75" x14ac:dyDescent="0.2">
      <c r="A50" s="41" t="s">
        <v>19</v>
      </c>
      <c r="B50" s="35">
        <f t="shared" si="18"/>
        <v>0</v>
      </c>
      <c r="C50" s="35"/>
      <c r="D50" s="35"/>
      <c r="E50" s="35"/>
      <c r="F50" s="35">
        <f t="shared" si="19"/>
        <v>0</v>
      </c>
      <c r="G50" s="35"/>
      <c r="H50" s="35"/>
      <c r="I50" s="35"/>
      <c r="J50" s="35">
        <f t="shared" si="1"/>
        <v>0</v>
      </c>
      <c r="K50" s="19"/>
    </row>
    <row r="51" spans="1:11" ht="60" customHeight="1" x14ac:dyDescent="0.2">
      <c r="A51" s="42" t="s">
        <v>105</v>
      </c>
      <c r="B51" s="35">
        <f t="shared" si="18"/>
        <v>3200000</v>
      </c>
      <c r="C51" s="35"/>
      <c r="D51" s="35"/>
      <c r="E51" s="35">
        <v>3200000</v>
      </c>
      <c r="F51" s="35">
        <f t="shared" si="19"/>
        <v>0</v>
      </c>
      <c r="G51" s="35"/>
      <c r="H51" s="35"/>
      <c r="I51" s="35"/>
      <c r="J51" s="35">
        <f t="shared" si="1"/>
        <v>3200000</v>
      </c>
      <c r="K51" s="19">
        <f>F51/B51*100</f>
        <v>0</v>
      </c>
    </row>
    <row r="52" spans="1:11" ht="118.9" customHeight="1" x14ac:dyDescent="0.2">
      <c r="A52" s="45" t="s">
        <v>106</v>
      </c>
      <c r="B52" s="35">
        <f t="shared" si="18"/>
        <v>100000</v>
      </c>
      <c r="C52" s="35">
        <f>C54</f>
        <v>0</v>
      </c>
      <c r="D52" s="35">
        <f>D54</f>
        <v>0</v>
      </c>
      <c r="E52" s="35">
        <f>E54</f>
        <v>100000</v>
      </c>
      <c r="F52" s="35">
        <f t="shared" si="19"/>
        <v>0</v>
      </c>
      <c r="G52" s="35">
        <f>G54</f>
        <v>0</v>
      </c>
      <c r="H52" s="35">
        <f>H54</f>
        <v>0</v>
      </c>
      <c r="I52" s="35">
        <f>I54</f>
        <v>0</v>
      </c>
      <c r="J52" s="35">
        <f t="shared" si="1"/>
        <v>100000</v>
      </c>
      <c r="K52" s="19">
        <f>F52/B52*100</f>
        <v>0</v>
      </c>
    </row>
    <row r="53" spans="1:11" ht="29.45" customHeight="1" x14ac:dyDescent="0.2">
      <c r="A53" s="41" t="s">
        <v>13</v>
      </c>
      <c r="B53" s="35">
        <f t="shared" si="18"/>
        <v>0</v>
      </c>
      <c r="C53" s="35"/>
      <c r="D53" s="35"/>
      <c r="E53" s="35"/>
      <c r="F53" s="35">
        <f t="shared" si="19"/>
        <v>0</v>
      </c>
      <c r="G53" s="35"/>
      <c r="H53" s="35"/>
      <c r="I53" s="35"/>
      <c r="J53" s="35">
        <f t="shared" si="1"/>
        <v>0</v>
      </c>
      <c r="K53" s="19"/>
    </row>
    <row r="54" spans="1:11" ht="51" x14ac:dyDescent="0.2">
      <c r="A54" s="42" t="s">
        <v>107</v>
      </c>
      <c r="B54" s="35">
        <f t="shared" si="18"/>
        <v>100000</v>
      </c>
      <c r="C54" s="35"/>
      <c r="D54" s="35"/>
      <c r="E54" s="35">
        <v>100000</v>
      </c>
      <c r="F54" s="35">
        <f t="shared" si="19"/>
        <v>0</v>
      </c>
      <c r="G54" s="35"/>
      <c r="H54" s="35"/>
      <c r="I54" s="35"/>
      <c r="J54" s="35">
        <f t="shared" si="1"/>
        <v>100000</v>
      </c>
      <c r="K54" s="19">
        <f>F54/B54*100</f>
        <v>0</v>
      </c>
    </row>
    <row r="55" spans="1:11" ht="78.75" x14ac:dyDescent="0.2">
      <c r="A55" s="44" t="s">
        <v>108</v>
      </c>
      <c r="B55" s="35">
        <f t="shared" si="18"/>
        <v>100000</v>
      </c>
      <c r="C55" s="35">
        <f>C57</f>
        <v>0</v>
      </c>
      <c r="D55" s="35">
        <f t="shared" ref="D55:E55" si="20">D57</f>
        <v>0</v>
      </c>
      <c r="E55" s="35">
        <f t="shared" si="20"/>
        <v>100000</v>
      </c>
      <c r="F55" s="35">
        <f t="shared" si="19"/>
        <v>0</v>
      </c>
      <c r="G55" s="35">
        <f>G57</f>
        <v>0</v>
      </c>
      <c r="H55" s="35">
        <f>H57</f>
        <v>0</v>
      </c>
      <c r="I55" s="35">
        <f>I57</f>
        <v>0</v>
      </c>
      <c r="J55" s="35">
        <f t="shared" si="1"/>
        <v>100000</v>
      </c>
      <c r="K55" s="19">
        <f>F55/B55*100</f>
        <v>0</v>
      </c>
    </row>
    <row r="56" spans="1:11" ht="30.75" x14ac:dyDescent="0.2">
      <c r="A56" s="41" t="s">
        <v>19</v>
      </c>
      <c r="B56" s="35">
        <f t="shared" si="18"/>
        <v>0</v>
      </c>
      <c r="C56" s="35"/>
      <c r="D56" s="35"/>
      <c r="E56" s="35"/>
      <c r="F56" s="35">
        <f t="shared" si="19"/>
        <v>0</v>
      </c>
      <c r="G56" s="35"/>
      <c r="H56" s="35"/>
      <c r="I56" s="35"/>
      <c r="J56" s="35">
        <f t="shared" si="1"/>
        <v>0</v>
      </c>
      <c r="K56" s="19"/>
    </row>
    <row r="57" spans="1:11" ht="51" x14ac:dyDescent="0.2">
      <c r="A57" s="46" t="s">
        <v>109</v>
      </c>
      <c r="B57" s="35">
        <f t="shared" si="18"/>
        <v>100000</v>
      </c>
      <c r="C57" s="35"/>
      <c r="D57" s="35"/>
      <c r="E57" s="35">
        <v>100000</v>
      </c>
      <c r="F57" s="35">
        <f t="shared" si="19"/>
        <v>0</v>
      </c>
      <c r="G57" s="35"/>
      <c r="H57" s="35"/>
      <c r="I57" s="35"/>
      <c r="J57" s="35">
        <f t="shared" si="1"/>
        <v>100000</v>
      </c>
      <c r="K57" s="19">
        <f>F57/B57*100</f>
        <v>0</v>
      </c>
    </row>
    <row r="58" spans="1:11" ht="78.75" x14ac:dyDescent="0.2">
      <c r="A58" s="45" t="s">
        <v>110</v>
      </c>
      <c r="B58" s="35">
        <f t="shared" ref="B58:B80" si="21">C58+D58+E58</f>
        <v>5000000</v>
      </c>
      <c r="C58" s="35">
        <f>C60</f>
        <v>0</v>
      </c>
      <c r="D58" s="35">
        <f>D60</f>
        <v>0</v>
      </c>
      <c r="E58" s="35">
        <f>E60</f>
        <v>5000000</v>
      </c>
      <c r="F58" s="35">
        <f t="shared" si="19"/>
        <v>0</v>
      </c>
      <c r="G58" s="35">
        <f>G60</f>
        <v>0</v>
      </c>
      <c r="H58" s="35">
        <f>H60</f>
        <v>0</v>
      </c>
      <c r="I58" s="35">
        <f>I60</f>
        <v>0</v>
      </c>
      <c r="J58" s="35">
        <f t="shared" si="1"/>
        <v>5000000</v>
      </c>
      <c r="K58" s="19">
        <f>F58/B58*100</f>
        <v>0</v>
      </c>
    </row>
    <row r="59" spans="1:11" ht="30.75" x14ac:dyDescent="0.2">
      <c r="A59" s="41" t="s">
        <v>13</v>
      </c>
      <c r="B59" s="35">
        <f t="shared" si="21"/>
        <v>0</v>
      </c>
      <c r="C59" s="35"/>
      <c r="D59" s="35"/>
      <c r="E59" s="35"/>
      <c r="F59" s="35">
        <f t="shared" si="19"/>
        <v>0</v>
      </c>
      <c r="G59" s="35"/>
      <c r="H59" s="35"/>
      <c r="I59" s="35"/>
      <c r="J59" s="35">
        <f t="shared" si="1"/>
        <v>0</v>
      </c>
      <c r="K59" s="19"/>
    </row>
    <row r="60" spans="1:11" ht="51" x14ac:dyDescent="0.2">
      <c r="A60" s="42" t="s">
        <v>111</v>
      </c>
      <c r="B60" s="35">
        <f t="shared" si="21"/>
        <v>5000000</v>
      </c>
      <c r="C60" s="35"/>
      <c r="D60" s="35"/>
      <c r="E60" s="35">
        <v>5000000</v>
      </c>
      <c r="F60" s="35">
        <f t="shared" si="19"/>
        <v>0</v>
      </c>
      <c r="G60" s="35"/>
      <c r="H60" s="35"/>
      <c r="I60" s="35"/>
      <c r="J60" s="35">
        <f t="shared" si="1"/>
        <v>5000000</v>
      </c>
      <c r="K60" s="19">
        <f>F60/B60*100</f>
        <v>0</v>
      </c>
    </row>
    <row r="61" spans="1:11" ht="57" customHeight="1" x14ac:dyDescent="0.2">
      <c r="A61" s="39" t="s">
        <v>0</v>
      </c>
      <c r="B61" s="34">
        <f t="shared" si="21"/>
        <v>789016200</v>
      </c>
      <c r="C61" s="34">
        <f>C62+C86</f>
        <v>728794000</v>
      </c>
      <c r="D61" s="76">
        <f t="shared" ref="D61:I61" si="22">D62+D86</f>
        <v>37215000</v>
      </c>
      <c r="E61" s="76">
        <f t="shared" si="22"/>
        <v>23007200</v>
      </c>
      <c r="F61" s="76">
        <f>G61+H61+I61</f>
        <v>0</v>
      </c>
      <c r="G61" s="76">
        <f t="shared" si="22"/>
        <v>0</v>
      </c>
      <c r="H61" s="76">
        <f t="shared" si="22"/>
        <v>0</v>
      </c>
      <c r="I61" s="76">
        <f t="shared" si="22"/>
        <v>0</v>
      </c>
      <c r="J61" s="34">
        <f t="shared" ref="J61:J89" si="23">B61-F61</f>
        <v>789016200</v>
      </c>
      <c r="K61" s="20">
        <f t="shared" ref="K61:K62" si="24">F61/B61*100</f>
        <v>0</v>
      </c>
    </row>
    <row r="62" spans="1:11" ht="288.75" x14ac:dyDescent="0.2">
      <c r="A62" s="44" t="s">
        <v>36</v>
      </c>
      <c r="B62" s="35">
        <f t="shared" si="21"/>
        <v>786453700</v>
      </c>
      <c r="C62" s="35">
        <f>C64+C80</f>
        <v>728794000</v>
      </c>
      <c r="D62" s="35">
        <f t="shared" ref="D62:I62" si="25">D64+D80</f>
        <v>37215000</v>
      </c>
      <c r="E62" s="35">
        <f t="shared" si="25"/>
        <v>20444700</v>
      </c>
      <c r="F62" s="35">
        <f>G62+H62+I62</f>
        <v>0</v>
      </c>
      <c r="G62" s="35">
        <f t="shared" si="25"/>
        <v>0</v>
      </c>
      <c r="H62" s="35">
        <f t="shared" si="25"/>
        <v>0</v>
      </c>
      <c r="I62" s="35">
        <f t="shared" si="25"/>
        <v>0</v>
      </c>
      <c r="J62" s="35">
        <f t="shared" si="23"/>
        <v>786453700</v>
      </c>
      <c r="K62" s="19">
        <f t="shared" si="24"/>
        <v>0</v>
      </c>
    </row>
    <row r="63" spans="1:11" ht="34.15" customHeight="1" x14ac:dyDescent="0.2">
      <c r="A63" s="41" t="s">
        <v>19</v>
      </c>
      <c r="B63" s="35">
        <f t="shared" si="21"/>
        <v>0</v>
      </c>
      <c r="C63" s="35"/>
      <c r="D63" s="35"/>
      <c r="E63" s="35"/>
      <c r="F63" s="35"/>
      <c r="G63" s="35"/>
      <c r="H63" s="35"/>
      <c r="I63" s="35"/>
      <c r="J63" s="35">
        <f t="shared" si="23"/>
        <v>0</v>
      </c>
      <c r="K63" s="19"/>
    </row>
    <row r="64" spans="1:11" ht="102" x14ac:dyDescent="0.2">
      <c r="A64" s="39" t="s">
        <v>41</v>
      </c>
      <c r="B64" s="34">
        <f t="shared" si="21"/>
        <v>765177100</v>
      </c>
      <c r="C64" s="34">
        <f>C66+C67+C68+C72+C76</f>
        <v>708794000</v>
      </c>
      <c r="D64" s="76">
        <f t="shared" ref="D64:I64" si="26">D66+D67+D68+D72+D76</f>
        <v>36193700</v>
      </c>
      <c r="E64" s="76">
        <f t="shared" si="26"/>
        <v>20189400</v>
      </c>
      <c r="F64" s="76">
        <f>G64+H64+I64</f>
        <v>0</v>
      </c>
      <c r="G64" s="76">
        <f t="shared" si="26"/>
        <v>0</v>
      </c>
      <c r="H64" s="76">
        <f t="shared" si="26"/>
        <v>0</v>
      </c>
      <c r="I64" s="76">
        <f t="shared" si="26"/>
        <v>0</v>
      </c>
      <c r="J64" s="34">
        <f t="shared" si="23"/>
        <v>765177100</v>
      </c>
      <c r="K64" s="20">
        <f>F64/B64*100</f>
        <v>0</v>
      </c>
    </row>
    <row r="65" spans="1:11" ht="30.75" x14ac:dyDescent="0.2">
      <c r="A65" s="41" t="s">
        <v>19</v>
      </c>
      <c r="B65" s="35">
        <f t="shared" si="21"/>
        <v>0</v>
      </c>
      <c r="C65" s="35"/>
      <c r="D65" s="35"/>
      <c r="E65" s="35"/>
      <c r="F65" s="35"/>
      <c r="G65" s="35"/>
      <c r="H65" s="35"/>
      <c r="I65" s="35"/>
      <c r="J65" s="35">
        <f t="shared" si="23"/>
        <v>0</v>
      </c>
      <c r="K65" s="19"/>
    </row>
    <row r="66" spans="1:11" ht="51" x14ac:dyDescent="0.2">
      <c r="A66" s="47" t="s">
        <v>82</v>
      </c>
      <c r="B66" s="35">
        <f t="shared" si="21"/>
        <v>6477800</v>
      </c>
      <c r="C66" s="35"/>
      <c r="D66" s="35"/>
      <c r="E66" s="35">
        <v>6477800</v>
      </c>
      <c r="F66" s="35">
        <f t="shared" ref="F66:F89" si="27">G66+H66+I66</f>
        <v>0</v>
      </c>
      <c r="G66" s="35"/>
      <c r="H66" s="35"/>
      <c r="I66" s="35"/>
      <c r="J66" s="35">
        <f t="shared" si="23"/>
        <v>6477800</v>
      </c>
      <c r="K66" s="19">
        <f t="shared" ref="K66:K87" si="28">F66/B66*100</f>
        <v>0</v>
      </c>
    </row>
    <row r="67" spans="1:11" ht="56.45" customHeight="1" x14ac:dyDescent="0.2">
      <c r="A67" s="48" t="s">
        <v>56</v>
      </c>
      <c r="B67" s="35">
        <f t="shared" si="21"/>
        <v>4663100</v>
      </c>
      <c r="C67" s="35"/>
      <c r="D67" s="35"/>
      <c r="E67" s="35">
        <v>4663100</v>
      </c>
      <c r="F67" s="35">
        <f t="shared" si="27"/>
        <v>0</v>
      </c>
      <c r="G67" s="35"/>
      <c r="H67" s="35"/>
      <c r="I67" s="35"/>
      <c r="J67" s="35">
        <f t="shared" si="23"/>
        <v>4663100</v>
      </c>
      <c r="K67" s="19">
        <f t="shared" si="28"/>
        <v>0</v>
      </c>
    </row>
    <row r="68" spans="1:11" ht="56.45" customHeight="1" x14ac:dyDescent="0.2">
      <c r="A68" s="48" t="s">
        <v>112</v>
      </c>
      <c r="B68" s="34">
        <f t="shared" si="21"/>
        <v>536423400</v>
      </c>
      <c r="C68" s="34">
        <f>C69+C70+C71</f>
        <v>504238000</v>
      </c>
      <c r="D68" s="76">
        <f t="shared" ref="D68:E68" si="29">D69+D70+D71</f>
        <v>25748300</v>
      </c>
      <c r="E68" s="76">
        <f t="shared" si="29"/>
        <v>6437100</v>
      </c>
      <c r="F68" s="34">
        <f t="shared" si="27"/>
        <v>0</v>
      </c>
      <c r="G68" s="34">
        <f>G69+G70+G71</f>
        <v>0</v>
      </c>
      <c r="H68" s="76">
        <f t="shared" ref="H68:I68" si="30">H69+H70+H71</f>
        <v>0</v>
      </c>
      <c r="I68" s="76">
        <f t="shared" si="30"/>
        <v>0</v>
      </c>
      <c r="J68" s="34">
        <f t="shared" si="23"/>
        <v>536423400</v>
      </c>
      <c r="K68" s="20">
        <f t="shared" si="28"/>
        <v>0</v>
      </c>
    </row>
    <row r="69" spans="1:11" ht="51.75" x14ac:dyDescent="0.2">
      <c r="A69" s="74" t="s">
        <v>113</v>
      </c>
      <c r="B69" s="35">
        <f t="shared" si="21"/>
        <v>6437100</v>
      </c>
      <c r="C69" s="35"/>
      <c r="D69" s="35"/>
      <c r="E69" s="35">
        <v>6437100</v>
      </c>
      <c r="F69" s="35">
        <f t="shared" si="27"/>
        <v>0</v>
      </c>
      <c r="G69" s="35"/>
      <c r="H69" s="35"/>
      <c r="I69" s="35"/>
      <c r="J69" s="35">
        <f t="shared" si="23"/>
        <v>6437100</v>
      </c>
      <c r="K69" s="19">
        <f t="shared" si="28"/>
        <v>0</v>
      </c>
    </row>
    <row r="70" spans="1:11" ht="52.9" customHeight="1" x14ac:dyDescent="0.2">
      <c r="A70" s="42" t="s">
        <v>114</v>
      </c>
      <c r="B70" s="35">
        <f t="shared" si="21"/>
        <v>25748300</v>
      </c>
      <c r="C70" s="35"/>
      <c r="D70" s="35">
        <v>25748300</v>
      </c>
      <c r="E70" s="35"/>
      <c r="F70" s="35">
        <f t="shared" si="27"/>
        <v>0</v>
      </c>
      <c r="G70" s="35"/>
      <c r="H70" s="35"/>
      <c r="I70" s="35"/>
      <c r="J70" s="35">
        <f t="shared" si="23"/>
        <v>25748300</v>
      </c>
      <c r="K70" s="19">
        <f t="shared" si="28"/>
        <v>0</v>
      </c>
    </row>
    <row r="71" spans="1:11" ht="54" customHeight="1" x14ac:dyDescent="0.2">
      <c r="A71" s="42" t="s">
        <v>115</v>
      </c>
      <c r="B71" s="35">
        <f t="shared" si="21"/>
        <v>504238000</v>
      </c>
      <c r="C71" s="35">
        <v>504238000</v>
      </c>
      <c r="D71" s="35"/>
      <c r="E71" s="35"/>
      <c r="F71" s="35">
        <f t="shared" si="27"/>
        <v>0</v>
      </c>
      <c r="G71" s="35"/>
      <c r="H71" s="35"/>
      <c r="I71" s="35"/>
      <c r="J71" s="35">
        <f t="shared" si="23"/>
        <v>504238000</v>
      </c>
      <c r="K71" s="19">
        <f t="shared" si="28"/>
        <v>0</v>
      </c>
    </row>
    <row r="72" spans="1:11" ht="54" customHeight="1" x14ac:dyDescent="0.2">
      <c r="A72" s="42" t="s">
        <v>188</v>
      </c>
      <c r="B72" s="34">
        <f t="shared" si="21"/>
        <v>163536700</v>
      </c>
      <c r="C72" s="34">
        <f>C73+C74+C75</f>
        <v>153724500</v>
      </c>
      <c r="D72" s="34">
        <f>D73+D74+D75</f>
        <v>7849800</v>
      </c>
      <c r="E72" s="34">
        <f>E73+E74+E75</f>
        <v>1962400</v>
      </c>
      <c r="F72" s="34">
        <f t="shared" si="27"/>
        <v>0</v>
      </c>
      <c r="G72" s="34">
        <f>G73+G74+G75</f>
        <v>0</v>
      </c>
      <c r="H72" s="34">
        <f>H73+H74+H75</f>
        <v>0</v>
      </c>
      <c r="I72" s="34">
        <f>I73+I74+I75</f>
        <v>0</v>
      </c>
      <c r="J72" s="34">
        <f t="shared" si="23"/>
        <v>163536700</v>
      </c>
      <c r="K72" s="20">
        <f t="shared" si="28"/>
        <v>0</v>
      </c>
    </row>
    <row r="73" spans="1:11" ht="54" customHeight="1" x14ac:dyDescent="0.2">
      <c r="A73" s="74" t="s">
        <v>113</v>
      </c>
      <c r="B73" s="35">
        <f t="shared" si="21"/>
        <v>1962400</v>
      </c>
      <c r="C73" s="35"/>
      <c r="D73" s="35"/>
      <c r="E73" s="35">
        <v>1962400</v>
      </c>
      <c r="F73" s="35">
        <f t="shared" si="27"/>
        <v>0</v>
      </c>
      <c r="G73" s="35"/>
      <c r="H73" s="35"/>
      <c r="I73" s="35"/>
      <c r="J73" s="35">
        <f t="shared" si="23"/>
        <v>1962400</v>
      </c>
      <c r="K73" s="19">
        <f t="shared" si="28"/>
        <v>0</v>
      </c>
    </row>
    <row r="74" spans="1:11" ht="54" customHeight="1" x14ac:dyDescent="0.2">
      <c r="A74" s="42" t="s">
        <v>114</v>
      </c>
      <c r="B74" s="35">
        <f t="shared" si="21"/>
        <v>7849800</v>
      </c>
      <c r="C74" s="35"/>
      <c r="D74" s="35">
        <v>7849800</v>
      </c>
      <c r="E74" s="35"/>
      <c r="F74" s="35">
        <f t="shared" si="27"/>
        <v>0</v>
      </c>
      <c r="G74" s="35"/>
      <c r="H74" s="35"/>
      <c r="I74" s="35"/>
      <c r="J74" s="35">
        <f t="shared" si="23"/>
        <v>7849800</v>
      </c>
      <c r="K74" s="19">
        <f t="shared" si="28"/>
        <v>0</v>
      </c>
    </row>
    <row r="75" spans="1:11" ht="54" customHeight="1" x14ac:dyDescent="0.2">
      <c r="A75" s="42" t="s">
        <v>115</v>
      </c>
      <c r="B75" s="35">
        <f t="shared" si="21"/>
        <v>153724500</v>
      </c>
      <c r="C75" s="35">
        <v>153724500</v>
      </c>
      <c r="D75" s="35"/>
      <c r="E75" s="35"/>
      <c r="F75" s="35">
        <f t="shared" si="27"/>
        <v>0</v>
      </c>
      <c r="G75" s="35"/>
      <c r="H75" s="35"/>
      <c r="I75" s="35"/>
      <c r="J75" s="35">
        <f t="shared" si="23"/>
        <v>153724500</v>
      </c>
      <c r="K75" s="19">
        <f t="shared" si="28"/>
        <v>0</v>
      </c>
    </row>
    <row r="76" spans="1:11" ht="54" customHeight="1" x14ac:dyDescent="0.2">
      <c r="A76" s="42" t="s">
        <v>116</v>
      </c>
      <c r="B76" s="35">
        <f t="shared" si="21"/>
        <v>54076100</v>
      </c>
      <c r="C76" s="34">
        <f>C77+C78+C79</f>
        <v>50831500</v>
      </c>
      <c r="D76" s="34">
        <f>D77+D78+D79</f>
        <v>2595600</v>
      </c>
      <c r="E76" s="34">
        <f>E77+E78+E79</f>
        <v>649000</v>
      </c>
      <c r="F76" s="34">
        <f t="shared" si="27"/>
        <v>0</v>
      </c>
      <c r="G76" s="34">
        <f>G77+G78+G79</f>
        <v>0</v>
      </c>
      <c r="H76" s="34">
        <f>H77+H78+H79</f>
        <v>0</v>
      </c>
      <c r="I76" s="34">
        <f>I77+I78+I79</f>
        <v>0</v>
      </c>
      <c r="J76" s="34">
        <f t="shared" si="23"/>
        <v>54076100</v>
      </c>
      <c r="K76" s="20">
        <f t="shared" si="28"/>
        <v>0</v>
      </c>
    </row>
    <row r="77" spans="1:11" ht="54" customHeight="1" x14ac:dyDescent="0.2">
      <c r="A77" s="74" t="s">
        <v>113</v>
      </c>
      <c r="B77" s="35">
        <f t="shared" si="21"/>
        <v>649000</v>
      </c>
      <c r="C77" s="35"/>
      <c r="D77" s="35"/>
      <c r="E77" s="35">
        <v>649000</v>
      </c>
      <c r="F77" s="35">
        <f t="shared" si="27"/>
        <v>0</v>
      </c>
      <c r="G77" s="35"/>
      <c r="H77" s="35"/>
      <c r="I77" s="35"/>
      <c r="J77" s="35">
        <f t="shared" si="23"/>
        <v>649000</v>
      </c>
      <c r="K77" s="19">
        <f t="shared" si="28"/>
        <v>0</v>
      </c>
    </row>
    <row r="78" spans="1:11" ht="54" customHeight="1" x14ac:dyDescent="0.2">
      <c r="A78" s="42" t="s">
        <v>114</v>
      </c>
      <c r="B78" s="35">
        <f t="shared" si="21"/>
        <v>2595600</v>
      </c>
      <c r="C78" s="35"/>
      <c r="D78" s="35">
        <v>2595600</v>
      </c>
      <c r="E78" s="35"/>
      <c r="F78" s="35">
        <f t="shared" si="27"/>
        <v>0</v>
      </c>
      <c r="G78" s="35"/>
      <c r="H78" s="35"/>
      <c r="I78" s="35"/>
      <c r="J78" s="35">
        <f t="shared" si="23"/>
        <v>2595600</v>
      </c>
      <c r="K78" s="19">
        <f t="shared" si="28"/>
        <v>0</v>
      </c>
    </row>
    <row r="79" spans="1:11" ht="54" customHeight="1" x14ac:dyDescent="0.2">
      <c r="A79" s="42" t="s">
        <v>115</v>
      </c>
      <c r="B79" s="35">
        <f t="shared" si="21"/>
        <v>50831500</v>
      </c>
      <c r="C79" s="35">
        <v>50831500</v>
      </c>
      <c r="D79" s="35"/>
      <c r="E79" s="35"/>
      <c r="F79" s="35">
        <f t="shared" si="27"/>
        <v>0</v>
      </c>
      <c r="G79" s="35"/>
      <c r="H79" s="35"/>
      <c r="I79" s="35"/>
      <c r="J79" s="35">
        <f t="shared" si="23"/>
        <v>50831500</v>
      </c>
      <c r="K79" s="19">
        <f t="shared" si="28"/>
        <v>0</v>
      </c>
    </row>
    <row r="80" spans="1:11" ht="87" customHeight="1" x14ac:dyDescent="0.2">
      <c r="A80" s="16" t="s">
        <v>42</v>
      </c>
      <c r="B80" s="35">
        <f t="shared" si="21"/>
        <v>21276600</v>
      </c>
      <c r="C80" s="35">
        <f>C82</f>
        <v>20000000</v>
      </c>
      <c r="D80" s="35">
        <f t="shared" ref="D80:I80" si="31">D82</f>
        <v>1021300</v>
      </c>
      <c r="E80" s="35">
        <f t="shared" si="31"/>
        <v>255300</v>
      </c>
      <c r="F80" s="35">
        <f t="shared" si="27"/>
        <v>0</v>
      </c>
      <c r="G80" s="35">
        <f t="shared" si="31"/>
        <v>0</v>
      </c>
      <c r="H80" s="35">
        <f t="shared" si="31"/>
        <v>0</v>
      </c>
      <c r="I80" s="35">
        <f t="shared" si="31"/>
        <v>0</v>
      </c>
      <c r="J80" s="35">
        <f t="shared" si="23"/>
        <v>21276600</v>
      </c>
      <c r="K80" s="19">
        <f t="shared" si="28"/>
        <v>0</v>
      </c>
    </row>
    <row r="81" spans="1:11" ht="30.75" x14ac:dyDescent="0.2">
      <c r="A81" s="41" t="s">
        <v>19</v>
      </c>
      <c r="B81" s="35"/>
      <c r="C81" s="35"/>
      <c r="D81" s="35"/>
      <c r="E81" s="35"/>
      <c r="F81" s="35">
        <f t="shared" si="27"/>
        <v>0</v>
      </c>
      <c r="G81" s="35"/>
      <c r="H81" s="35"/>
      <c r="I81" s="35"/>
      <c r="J81" s="35">
        <f t="shared" si="23"/>
        <v>0</v>
      </c>
      <c r="K81" s="19"/>
    </row>
    <row r="82" spans="1:11" ht="127.5" x14ac:dyDescent="0.2">
      <c r="A82" s="42" t="s">
        <v>117</v>
      </c>
      <c r="B82" s="35">
        <f t="shared" ref="B82:B87" si="32">C82+D82+E82</f>
        <v>21276600</v>
      </c>
      <c r="C82" s="35">
        <f>C83+C84+C85</f>
        <v>20000000</v>
      </c>
      <c r="D82" s="35">
        <f t="shared" ref="D82:I82" si="33">D83+D84+D85</f>
        <v>1021300</v>
      </c>
      <c r="E82" s="35">
        <f t="shared" si="33"/>
        <v>255300</v>
      </c>
      <c r="F82" s="35">
        <f t="shared" si="27"/>
        <v>0</v>
      </c>
      <c r="G82" s="35">
        <f t="shared" si="33"/>
        <v>0</v>
      </c>
      <c r="H82" s="35">
        <f t="shared" si="33"/>
        <v>0</v>
      </c>
      <c r="I82" s="35">
        <f t="shared" si="33"/>
        <v>0</v>
      </c>
      <c r="J82" s="35">
        <f t="shared" si="23"/>
        <v>21276600</v>
      </c>
      <c r="K82" s="19">
        <f t="shared" si="28"/>
        <v>0</v>
      </c>
    </row>
    <row r="83" spans="1:11" ht="54" customHeight="1" x14ac:dyDescent="0.2">
      <c r="A83" s="74" t="s">
        <v>118</v>
      </c>
      <c r="B83" s="35">
        <f t="shared" si="32"/>
        <v>255300</v>
      </c>
      <c r="C83" s="35"/>
      <c r="D83" s="35"/>
      <c r="E83" s="35">
        <v>255300</v>
      </c>
      <c r="F83" s="35">
        <f t="shared" si="27"/>
        <v>0</v>
      </c>
      <c r="G83" s="35"/>
      <c r="H83" s="35"/>
      <c r="I83" s="35"/>
      <c r="J83" s="35">
        <f t="shared" ref="J83:J85" si="34">B83-F83</f>
        <v>255300</v>
      </c>
      <c r="K83" s="19">
        <f t="shared" si="28"/>
        <v>0</v>
      </c>
    </row>
    <row r="84" spans="1:11" ht="54" customHeight="1" x14ac:dyDescent="0.2">
      <c r="A84" s="42" t="s">
        <v>119</v>
      </c>
      <c r="B84" s="35">
        <f t="shared" si="32"/>
        <v>1021300</v>
      </c>
      <c r="C84" s="35"/>
      <c r="D84" s="35">
        <v>1021300</v>
      </c>
      <c r="E84" s="35"/>
      <c r="F84" s="35">
        <f t="shared" si="27"/>
        <v>0</v>
      </c>
      <c r="G84" s="35"/>
      <c r="H84" s="35"/>
      <c r="I84" s="35"/>
      <c r="J84" s="35">
        <f t="shared" si="34"/>
        <v>1021300</v>
      </c>
      <c r="K84" s="19">
        <f t="shared" si="28"/>
        <v>0</v>
      </c>
    </row>
    <row r="85" spans="1:11" ht="54" customHeight="1" x14ac:dyDescent="0.2">
      <c r="A85" s="42" t="s">
        <v>120</v>
      </c>
      <c r="B85" s="35">
        <f t="shared" si="32"/>
        <v>20000000</v>
      </c>
      <c r="C85" s="35">
        <v>20000000</v>
      </c>
      <c r="D85" s="35"/>
      <c r="E85" s="35"/>
      <c r="F85" s="35">
        <f t="shared" si="27"/>
        <v>0</v>
      </c>
      <c r="G85" s="35"/>
      <c r="H85" s="35"/>
      <c r="I85" s="35"/>
      <c r="J85" s="35">
        <f t="shared" si="34"/>
        <v>20000000</v>
      </c>
      <c r="K85" s="19">
        <f t="shared" si="28"/>
        <v>0</v>
      </c>
    </row>
    <row r="86" spans="1:11" ht="79.150000000000006" customHeight="1" x14ac:dyDescent="0.2">
      <c r="A86" s="16" t="s">
        <v>42</v>
      </c>
      <c r="B86" s="35">
        <f t="shared" si="32"/>
        <v>2562500</v>
      </c>
      <c r="C86" s="35">
        <f>C87</f>
        <v>0</v>
      </c>
      <c r="D86" s="35">
        <f t="shared" ref="D86:I86" si="35">D87</f>
        <v>0</v>
      </c>
      <c r="E86" s="35">
        <f t="shared" si="35"/>
        <v>2562500</v>
      </c>
      <c r="F86" s="35">
        <f t="shared" si="27"/>
        <v>0</v>
      </c>
      <c r="G86" s="35">
        <f t="shared" si="35"/>
        <v>0</v>
      </c>
      <c r="H86" s="35">
        <f t="shared" si="35"/>
        <v>0</v>
      </c>
      <c r="I86" s="35">
        <f t="shared" si="35"/>
        <v>0</v>
      </c>
      <c r="J86" s="35"/>
      <c r="K86" s="19"/>
    </row>
    <row r="87" spans="1:11" ht="52.5" x14ac:dyDescent="0.2">
      <c r="A87" s="44" t="s">
        <v>121</v>
      </c>
      <c r="B87" s="35">
        <f t="shared" si="32"/>
        <v>2562500</v>
      </c>
      <c r="C87" s="35">
        <f>C89</f>
        <v>0</v>
      </c>
      <c r="D87" s="35">
        <f>D89</f>
        <v>0</v>
      </c>
      <c r="E87" s="35">
        <f>E89</f>
        <v>2562500</v>
      </c>
      <c r="F87" s="35">
        <f t="shared" si="27"/>
        <v>0</v>
      </c>
      <c r="G87" s="35">
        <f>G89</f>
        <v>0</v>
      </c>
      <c r="H87" s="35">
        <f>H89</f>
        <v>0</v>
      </c>
      <c r="I87" s="35">
        <f>I89</f>
        <v>0</v>
      </c>
      <c r="J87" s="35">
        <f t="shared" si="23"/>
        <v>2562500</v>
      </c>
      <c r="K87" s="19">
        <f t="shared" si="28"/>
        <v>0</v>
      </c>
    </row>
    <row r="88" spans="1:11" ht="31.15" customHeight="1" x14ac:dyDescent="0.2">
      <c r="A88" s="41" t="s">
        <v>20</v>
      </c>
      <c r="B88" s="35"/>
      <c r="C88" s="35"/>
      <c r="D88" s="35"/>
      <c r="E88" s="35"/>
      <c r="F88" s="35">
        <f t="shared" si="27"/>
        <v>0</v>
      </c>
      <c r="G88" s="35"/>
      <c r="H88" s="35"/>
      <c r="I88" s="35"/>
      <c r="J88" s="35">
        <f t="shared" si="23"/>
        <v>0</v>
      </c>
      <c r="K88" s="19"/>
    </row>
    <row r="89" spans="1:11" ht="66" customHeight="1" x14ac:dyDescent="0.2">
      <c r="A89" s="42" t="s">
        <v>122</v>
      </c>
      <c r="B89" s="35">
        <f>C89+D89+E89</f>
        <v>2562500</v>
      </c>
      <c r="C89" s="35"/>
      <c r="D89" s="35"/>
      <c r="E89" s="35">
        <v>2562500</v>
      </c>
      <c r="F89" s="35">
        <f t="shared" si="27"/>
        <v>0</v>
      </c>
      <c r="G89" s="35"/>
      <c r="H89" s="35"/>
      <c r="I89" s="35"/>
      <c r="J89" s="35">
        <f t="shared" si="23"/>
        <v>2562500</v>
      </c>
      <c r="K89" s="19">
        <f>F89/B89*100</f>
        <v>0</v>
      </c>
    </row>
    <row r="90" spans="1:11" ht="60" customHeight="1" x14ac:dyDescent="0.2">
      <c r="A90" s="49" t="s">
        <v>23</v>
      </c>
      <c r="B90" s="32">
        <f t="shared" ref="B90:I90" si="36">B91+B99+B133</f>
        <v>197949400</v>
      </c>
      <c r="C90" s="32">
        <f t="shared" si="36"/>
        <v>32344600</v>
      </c>
      <c r="D90" s="32">
        <f t="shared" si="36"/>
        <v>131779200</v>
      </c>
      <c r="E90" s="32">
        <f t="shared" si="36"/>
        <v>33825600</v>
      </c>
      <c r="F90" s="32">
        <f t="shared" si="36"/>
        <v>0</v>
      </c>
      <c r="G90" s="32">
        <f t="shared" si="36"/>
        <v>0</v>
      </c>
      <c r="H90" s="32">
        <f t="shared" si="36"/>
        <v>0</v>
      </c>
      <c r="I90" s="32">
        <f t="shared" si="36"/>
        <v>0</v>
      </c>
      <c r="J90" s="32">
        <f t="shared" ref="J90:J143" si="37">B90-F90</f>
        <v>197949400</v>
      </c>
      <c r="K90" s="18">
        <f>F90/B90*100</f>
        <v>0</v>
      </c>
    </row>
    <row r="91" spans="1:11" ht="28.35" customHeight="1" x14ac:dyDescent="0.2">
      <c r="A91" s="50" t="s">
        <v>24</v>
      </c>
      <c r="B91" s="33">
        <f t="shared" ref="B91:B114" si="38">C91+D91+E91</f>
        <v>12000000</v>
      </c>
      <c r="C91" s="33">
        <f>C92</f>
        <v>0</v>
      </c>
      <c r="D91" s="33">
        <f>D92</f>
        <v>0</v>
      </c>
      <c r="E91" s="33">
        <f>E92</f>
        <v>12000000</v>
      </c>
      <c r="F91" s="33">
        <f t="shared" ref="F91:F117" si="39">G91+H91+I91</f>
        <v>0</v>
      </c>
      <c r="G91" s="33">
        <f>G92</f>
        <v>0</v>
      </c>
      <c r="H91" s="33">
        <f>H92</f>
        <v>0</v>
      </c>
      <c r="I91" s="33">
        <f>I92</f>
        <v>0</v>
      </c>
      <c r="J91" s="34">
        <f t="shared" si="37"/>
        <v>12000000</v>
      </c>
      <c r="K91" s="19">
        <f>F91/B91*100</f>
        <v>0</v>
      </c>
    </row>
    <row r="92" spans="1:11" ht="76.5" x14ac:dyDescent="0.2">
      <c r="A92" s="16" t="s">
        <v>42</v>
      </c>
      <c r="B92" s="33">
        <f t="shared" si="38"/>
        <v>12000000</v>
      </c>
      <c r="C92" s="33">
        <f>C93+C96</f>
        <v>0</v>
      </c>
      <c r="D92" s="33">
        <f t="shared" ref="D92:E92" si="40">D93+D96</f>
        <v>0</v>
      </c>
      <c r="E92" s="33">
        <f t="shared" si="40"/>
        <v>12000000</v>
      </c>
      <c r="F92" s="33">
        <f t="shared" si="39"/>
        <v>0</v>
      </c>
      <c r="G92" s="33">
        <f>G93+G96</f>
        <v>0</v>
      </c>
      <c r="H92" s="33">
        <f t="shared" ref="H92:I92" si="41">H93+H96</f>
        <v>0</v>
      </c>
      <c r="I92" s="33">
        <f t="shared" si="41"/>
        <v>0</v>
      </c>
      <c r="J92" s="34">
        <f t="shared" si="37"/>
        <v>12000000</v>
      </c>
      <c r="K92" s="19">
        <f>F92/B92*100</f>
        <v>0</v>
      </c>
    </row>
    <row r="93" spans="1:11" ht="52.5" x14ac:dyDescent="0.2">
      <c r="A93" s="64" t="s">
        <v>97</v>
      </c>
      <c r="B93" s="35">
        <f t="shared" si="38"/>
        <v>2000000</v>
      </c>
      <c r="C93" s="35">
        <f>C95</f>
        <v>0</v>
      </c>
      <c r="D93" s="35">
        <f>D95</f>
        <v>0</v>
      </c>
      <c r="E93" s="35">
        <f>E95</f>
        <v>2000000</v>
      </c>
      <c r="F93" s="35">
        <f t="shared" si="39"/>
        <v>0</v>
      </c>
      <c r="G93" s="35">
        <f>G95</f>
        <v>0</v>
      </c>
      <c r="H93" s="35">
        <f>H95</f>
        <v>0</v>
      </c>
      <c r="I93" s="35">
        <f>I95</f>
        <v>0</v>
      </c>
      <c r="J93" s="35">
        <f t="shared" si="37"/>
        <v>2000000</v>
      </c>
      <c r="K93" s="19">
        <f>F93/B93*100</f>
        <v>0</v>
      </c>
    </row>
    <row r="94" spans="1:11" ht="28.35" customHeight="1" x14ac:dyDescent="0.2">
      <c r="A94" s="65" t="s">
        <v>19</v>
      </c>
      <c r="B94" s="35">
        <f t="shared" si="38"/>
        <v>0</v>
      </c>
      <c r="C94" s="35"/>
      <c r="D94" s="35"/>
      <c r="E94" s="35"/>
      <c r="F94" s="35">
        <f t="shared" si="39"/>
        <v>0</v>
      </c>
      <c r="G94" s="35"/>
      <c r="H94" s="35"/>
      <c r="I94" s="35"/>
      <c r="J94" s="35">
        <f t="shared" si="37"/>
        <v>0</v>
      </c>
      <c r="K94" s="19"/>
    </row>
    <row r="95" spans="1:11" ht="30.75" x14ac:dyDescent="0.2">
      <c r="A95" s="64" t="s">
        <v>123</v>
      </c>
      <c r="B95" s="35">
        <f t="shared" si="38"/>
        <v>2000000</v>
      </c>
      <c r="C95" s="35">
        <f>C98</f>
        <v>0</v>
      </c>
      <c r="D95" s="35">
        <f>D98</f>
        <v>0</v>
      </c>
      <c r="E95" s="35">
        <v>2000000</v>
      </c>
      <c r="F95" s="35">
        <f t="shared" si="39"/>
        <v>0</v>
      </c>
      <c r="G95" s="35">
        <f>G98</f>
        <v>0</v>
      </c>
      <c r="H95" s="35">
        <f>H98</f>
        <v>0</v>
      </c>
      <c r="I95" s="35">
        <f>I98</f>
        <v>0</v>
      </c>
      <c r="J95" s="35">
        <f t="shared" si="37"/>
        <v>2000000</v>
      </c>
      <c r="K95" s="19">
        <f>F95/B95*100</f>
        <v>0</v>
      </c>
    </row>
    <row r="96" spans="1:11" ht="52.5" x14ac:dyDescent="0.2">
      <c r="A96" s="64" t="s">
        <v>124</v>
      </c>
      <c r="B96" s="35">
        <f t="shared" si="38"/>
        <v>10000000</v>
      </c>
      <c r="C96" s="35">
        <f>C98</f>
        <v>0</v>
      </c>
      <c r="D96" s="35">
        <f t="shared" ref="D96:E96" si="42">D98</f>
        <v>0</v>
      </c>
      <c r="E96" s="35">
        <f t="shared" si="42"/>
        <v>10000000</v>
      </c>
      <c r="F96" s="35">
        <f t="shared" si="39"/>
        <v>0</v>
      </c>
      <c r="G96" s="35">
        <f>G98</f>
        <v>0</v>
      </c>
      <c r="H96" s="35">
        <f t="shared" ref="H96:I96" si="43">H98</f>
        <v>0</v>
      </c>
      <c r="I96" s="35">
        <f t="shared" si="43"/>
        <v>0</v>
      </c>
      <c r="J96" s="35">
        <f t="shared" si="37"/>
        <v>10000000</v>
      </c>
      <c r="K96" s="19">
        <f t="shared" ref="K96:K98" si="44">F96/B96*100</f>
        <v>0</v>
      </c>
    </row>
    <row r="97" spans="1:11" ht="28.35" customHeight="1" x14ac:dyDescent="0.2">
      <c r="A97" s="55" t="s">
        <v>19</v>
      </c>
      <c r="B97" s="35">
        <f t="shared" si="38"/>
        <v>0</v>
      </c>
      <c r="C97" s="35"/>
      <c r="D97" s="35"/>
      <c r="E97" s="35"/>
      <c r="F97" s="35">
        <f t="shared" si="39"/>
        <v>0</v>
      </c>
      <c r="G97" s="35"/>
      <c r="H97" s="35"/>
      <c r="I97" s="35"/>
      <c r="J97" s="35">
        <f t="shared" si="37"/>
        <v>0</v>
      </c>
      <c r="K97" s="19"/>
    </row>
    <row r="98" spans="1:11" ht="30.75" x14ac:dyDescent="0.2">
      <c r="A98" s="66" t="s">
        <v>125</v>
      </c>
      <c r="B98" s="35">
        <f t="shared" si="38"/>
        <v>10000000</v>
      </c>
      <c r="C98" s="35"/>
      <c r="D98" s="35"/>
      <c r="E98" s="35">
        <v>10000000</v>
      </c>
      <c r="F98" s="35">
        <f t="shared" si="39"/>
        <v>0</v>
      </c>
      <c r="G98" s="35"/>
      <c r="H98" s="35"/>
      <c r="I98" s="35"/>
      <c r="J98" s="35">
        <f t="shared" si="37"/>
        <v>10000000</v>
      </c>
      <c r="K98" s="19">
        <f t="shared" si="44"/>
        <v>0</v>
      </c>
    </row>
    <row r="99" spans="1:11" ht="27.75" customHeight="1" x14ac:dyDescent="0.2">
      <c r="A99" s="38" t="s">
        <v>25</v>
      </c>
      <c r="B99" s="34">
        <f t="shared" si="38"/>
        <v>170851100</v>
      </c>
      <c r="C99" s="34">
        <f>C100+C110</f>
        <v>32344600</v>
      </c>
      <c r="D99" s="34">
        <f>D100+D110</f>
        <v>131779200</v>
      </c>
      <c r="E99" s="34">
        <f>E100+E110</f>
        <v>6727300</v>
      </c>
      <c r="F99" s="34">
        <f t="shared" si="39"/>
        <v>0</v>
      </c>
      <c r="G99" s="34">
        <f>G100+G110</f>
        <v>0</v>
      </c>
      <c r="H99" s="34">
        <f>H100+H110</f>
        <v>0</v>
      </c>
      <c r="I99" s="34">
        <f>I100+I110</f>
        <v>0</v>
      </c>
      <c r="J99" s="34">
        <f t="shared" si="37"/>
        <v>170851100</v>
      </c>
      <c r="K99" s="20">
        <f>F99/B99*100</f>
        <v>0</v>
      </c>
    </row>
    <row r="100" spans="1:11" ht="82.15" customHeight="1" x14ac:dyDescent="0.2">
      <c r="A100" s="16" t="s">
        <v>42</v>
      </c>
      <c r="B100" s="34">
        <f t="shared" si="38"/>
        <v>33671400</v>
      </c>
      <c r="C100" s="34">
        <f>C101+C105</f>
        <v>32344600</v>
      </c>
      <c r="D100" s="76">
        <f t="shared" ref="D100:E100" si="45">D101+D105</f>
        <v>261400</v>
      </c>
      <c r="E100" s="76">
        <f t="shared" si="45"/>
        <v>1065400</v>
      </c>
      <c r="F100" s="34">
        <f t="shared" si="39"/>
        <v>0</v>
      </c>
      <c r="G100" s="34">
        <f>G101+G105</f>
        <v>0</v>
      </c>
      <c r="H100" s="76">
        <f t="shared" ref="H100:I100" si="46">H101+H105</f>
        <v>0</v>
      </c>
      <c r="I100" s="76">
        <f t="shared" si="46"/>
        <v>0</v>
      </c>
      <c r="J100" s="34">
        <f t="shared" si="37"/>
        <v>33671400</v>
      </c>
      <c r="K100" s="20">
        <f>F100/B100*100</f>
        <v>0</v>
      </c>
    </row>
    <row r="101" spans="1:11" ht="108" customHeight="1" x14ac:dyDescent="0.2">
      <c r="A101" s="40" t="s">
        <v>44</v>
      </c>
      <c r="B101" s="35">
        <f t="shared" si="38"/>
        <v>1000000</v>
      </c>
      <c r="C101" s="35">
        <f>C103+C104</f>
        <v>0</v>
      </c>
      <c r="D101" s="35">
        <f>D103+D104</f>
        <v>0</v>
      </c>
      <c r="E101" s="35">
        <f>E103+E104</f>
        <v>1000000</v>
      </c>
      <c r="F101" s="35">
        <f t="shared" si="39"/>
        <v>0</v>
      </c>
      <c r="G101" s="35">
        <f>G103</f>
        <v>0</v>
      </c>
      <c r="H101" s="35">
        <f>H103</f>
        <v>0</v>
      </c>
      <c r="I101" s="35">
        <f>I103</f>
        <v>0</v>
      </c>
      <c r="J101" s="35">
        <f t="shared" si="37"/>
        <v>1000000</v>
      </c>
      <c r="K101" s="19">
        <f>F101/B101*100</f>
        <v>0</v>
      </c>
    </row>
    <row r="102" spans="1:11" ht="36" customHeight="1" x14ac:dyDescent="0.2">
      <c r="A102" s="41" t="s">
        <v>13</v>
      </c>
      <c r="B102" s="35">
        <f t="shared" si="38"/>
        <v>0</v>
      </c>
      <c r="C102" s="35"/>
      <c r="D102" s="35"/>
      <c r="E102" s="35"/>
      <c r="F102" s="35">
        <f t="shared" si="39"/>
        <v>0</v>
      </c>
      <c r="G102" s="35"/>
      <c r="H102" s="35"/>
      <c r="I102" s="35"/>
      <c r="J102" s="35">
        <f t="shared" si="37"/>
        <v>0</v>
      </c>
      <c r="K102" s="19"/>
    </row>
    <row r="103" spans="1:11" ht="51" x14ac:dyDescent="0.2">
      <c r="A103" s="51" t="s">
        <v>57</v>
      </c>
      <c r="B103" s="35">
        <f t="shared" si="38"/>
        <v>500000</v>
      </c>
      <c r="C103" s="35"/>
      <c r="D103" s="35"/>
      <c r="E103" s="35">
        <v>500000</v>
      </c>
      <c r="F103" s="35">
        <f t="shared" si="39"/>
        <v>0</v>
      </c>
      <c r="G103" s="35">
        <f>+G104</f>
        <v>0</v>
      </c>
      <c r="H103" s="35"/>
      <c r="I103" s="35"/>
      <c r="J103" s="35">
        <f t="shared" si="37"/>
        <v>500000</v>
      </c>
      <c r="K103" s="19">
        <f>F103/B103*100</f>
        <v>0</v>
      </c>
    </row>
    <row r="104" spans="1:11" ht="30.75" x14ac:dyDescent="0.2">
      <c r="A104" s="51" t="s">
        <v>58</v>
      </c>
      <c r="B104" s="35">
        <f t="shared" si="38"/>
        <v>500000</v>
      </c>
      <c r="C104" s="35"/>
      <c r="D104" s="35"/>
      <c r="E104" s="35">
        <v>500000</v>
      </c>
      <c r="F104" s="35">
        <f t="shared" si="39"/>
        <v>0</v>
      </c>
      <c r="G104" s="35"/>
      <c r="H104" s="35"/>
      <c r="I104" s="35"/>
      <c r="J104" s="35">
        <f t="shared" si="37"/>
        <v>500000</v>
      </c>
      <c r="K104" s="19">
        <f>F104/B104*100</f>
        <v>0</v>
      </c>
    </row>
    <row r="105" spans="1:11" ht="105" x14ac:dyDescent="0.2">
      <c r="A105" s="44" t="s">
        <v>43</v>
      </c>
      <c r="B105" s="35">
        <f t="shared" si="38"/>
        <v>32671400</v>
      </c>
      <c r="C105" s="35">
        <f>C107+C108+C109</f>
        <v>32344600</v>
      </c>
      <c r="D105" s="35">
        <f t="shared" ref="D105:I105" si="47">D107+D108+D109</f>
        <v>261400</v>
      </c>
      <c r="E105" s="35">
        <f t="shared" si="47"/>
        <v>65400</v>
      </c>
      <c r="F105" s="35">
        <f t="shared" si="39"/>
        <v>0</v>
      </c>
      <c r="G105" s="35">
        <f t="shared" si="47"/>
        <v>0</v>
      </c>
      <c r="H105" s="35">
        <f t="shared" si="47"/>
        <v>0</v>
      </c>
      <c r="I105" s="35">
        <f t="shared" si="47"/>
        <v>0</v>
      </c>
      <c r="J105" s="35">
        <f t="shared" ref="J105:J109" si="48">B105-F105</f>
        <v>32671400</v>
      </c>
      <c r="K105" s="19">
        <f>F105/B105*100</f>
        <v>0</v>
      </c>
    </row>
    <row r="106" spans="1:11" ht="27" customHeight="1" x14ac:dyDescent="0.2">
      <c r="A106" s="41" t="s">
        <v>19</v>
      </c>
      <c r="B106" s="35">
        <f t="shared" si="38"/>
        <v>0</v>
      </c>
      <c r="C106" s="35"/>
      <c r="D106" s="35"/>
      <c r="E106" s="35"/>
      <c r="F106" s="35">
        <f t="shared" si="39"/>
        <v>0</v>
      </c>
      <c r="G106" s="35"/>
      <c r="H106" s="35"/>
      <c r="I106" s="35"/>
      <c r="J106" s="76">
        <f t="shared" si="48"/>
        <v>0</v>
      </c>
      <c r="K106" s="19"/>
    </row>
    <row r="107" spans="1:11" ht="51" x14ac:dyDescent="0.2">
      <c r="A107" s="42" t="s">
        <v>126</v>
      </c>
      <c r="B107" s="35">
        <f t="shared" si="38"/>
        <v>65400</v>
      </c>
      <c r="C107" s="35"/>
      <c r="D107" s="35"/>
      <c r="E107" s="35">
        <v>65400</v>
      </c>
      <c r="F107" s="35">
        <f t="shared" si="39"/>
        <v>0</v>
      </c>
      <c r="G107" s="35"/>
      <c r="H107" s="35"/>
      <c r="I107" s="35"/>
      <c r="J107" s="35">
        <f t="shared" si="48"/>
        <v>65400</v>
      </c>
      <c r="K107" s="19">
        <f>F107/B107*100</f>
        <v>0</v>
      </c>
    </row>
    <row r="108" spans="1:11" ht="54" customHeight="1" x14ac:dyDescent="0.2">
      <c r="A108" s="42" t="s">
        <v>127</v>
      </c>
      <c r="B108" s="35">
        <f t="shared" si="38"/>
        <v>261400</v>
      </c>
      <c r="C108" s="35"/>
      <c r="D108" s="35">
        <v>261400</v>
      </c>
      <c r="E108" s="35"/>
      <c r="F108" s="35">
        <f t="shared" si="39"/>
        <v>0</v>
      </c>
      <c r="G108" s="35"/>
      <c r="H108" s="35"/>
      <c r="I108" s="35"/>
      <c r="J108" s="35">
        <f t="shared" si="48"/>
        <v>261400</v>
      </c>
      <c r="K108" s="19">
        <f>F108/B108*100</f>
        <v>0</v>
      </c>
    </row>
    <row r="109" spans="1:11" ht="54" customHeight="1" x14ac:dyDescent="0.2">
      <c r="A109" s="42" t="s">
        <v>128</v>
      </c>
      <c r="B109" s="35">
        <f t="shared" si="38"/>
        <v>32344600</v>
      </c>
      <c r="C109" s="35">
        <v>32344600</v>
      </c>
      <c r="D109" s="35"/>
      <c r="E109" s="35"/>
      <c r="F109" s="35">
        <f t="shared" si="39"/>
        <v>0</v>
      </c>
      <c r="G109" s="35"/>
      <c r="H109" s="35"/>
      <c r="I109" s="35"/>
      <c r="J109" s="35">
        <f t="shared" si="48"/>
        <v>32344600</v>
      </c>
      <c r="K109" s="19">
        <f>F109/B109*100</f>
        <v>0</v>
      </c>
    </row>
    <row r="110" spans="1:11" ht="83.45" customHeight="1" x14ac:dyDescent="0.2">
      <c r="A110" s="39" t="s">
        <v>41</v>
      </c>
      <c r="B110" s="34">
        <f t="shared" si="38"/>
        <v>137179700</v>
      </c>
      <c r="C110" s="34">
        <f>C111+C114+C118+C122+C126+C130</f>
        <v>0</v>
      </c>
      <c r="D110" s="76">
        <f t="shared" ref="D110:E110" si="49">D111+D114+D118+D122+D126+D130</f>
        <v>131517800</v>
      </c>
      <c r="E110" s="76">
        <f t="shared" si="49"/>
        <v>5661900</v>
      </c>
      <c r="F110" s="34">
        <f t="shared" si="39"/>
        <v>0</v>
      </c>
      <c r="G110" s="34">
        <f>G111+G114+G118+G122+G126+G130</f>
        <v>0</v>
      </c>
      <c r="H110" s="76">
        <f t="shared" ref="H110:I110" si="50">H111+H114+H118+H122+H126+H130</f>
        <v>0</v>
      </c>
      <c r="I110" s="76">
        <f t="shared" si="50"/>
        <v>0</v>
      </c>
      <c r="J110" s="34">
        <f t="shared" si="37"/>
        <v>137179700</v>
      </c>
      <c r="K110" s="20">
        <f>F110/B110*100</f>
        <v>0</v>
      </c>
    </row>
    <row r="111" spans="1:11" ht="131.25" x14ac:dyDescent="0.2">
      <c r="A111" s="44" t="s">
        <v>129</v>
      </c>
      <c r="B111" s="35">
        <f t="shared" si="38"/>
        <v>500000</v>
      </c>
      <c r="C111" s="35">
        <f>C113</f>
        <v>0</v>
      </c>
      <c r="D111" s="35">
        <f>D113</f>
        <v>0</v>
      </c>
      <c r="E111" s="35">
        <f>E113</f>
        <v>500000</v>
      </c>
      <c r="F111" s="35">
        <f t="shared" si="39"/>
        <v>0</v>
      </c>
      <c r="G111" s="35">
        <f>G113</f>
        <v>0</v>
      </c>
      <c r="H111" s="35">
        <f>H113</f>
        <v>0</v>
      </c>
      <c r="I111" s="35">
        <f>I113</f>
        <v>0</v>
      </c>
      <c r="J111" s="35">
        <f t="shared" si="37"/>
        <v>500000</v>
      </c>
      <c r="K111" s="19">
        <f>F111/B111*100</f>
        <v>0</v>
      </c>
    </row>
    <row r="112" spans="1:11" ht="30.75" x14ac:dyDescent="0.2">
      <c r="A112" s="41" t="s">
        <v>19</v>
      </c>
      <c r="B112" s="35">
        <f t="shared" si="38"/>
        <v>0</v>
      </c>
      <c r="C112" s="35"/>
      <c r="D112" s="35"/>
      <c r="E112" s="35"/>
      <c r="F112" s="35">
        <f t="shared" si="39"/>
        <v>0</v>
      </c>
      <c r="G112" s="35"/>
      <c r="H112" s="35"/>
      <c r="I112" s="35"/>
      <c r="J112" s="34">
        <f t="shared" si="37"/>
        <v>0</v>
      </c>
      <c r="K112" s="19"/>
    </row>
    <row r="113" spans="1:13" ht="54" customHeight="1" x14ac:dyDescent="0.2">
      <c r="A113" s="42" t="s">
        <v>130</v>
      </c>
      <c r="B113" s="35">
        <f t="shared" si="38"/>
        <v>500000</v>
      </c>
      <c r="C113" s="35"/>
      <c r="D113" s="35"/>
      <c r="E113" s="35">
        <v>500000</v>
      </c>
      <c r="F113" s="35">
        <f t="shared" si="39"/>
        <v>0</v>
      </c>
      <c r="G113" s="35"/>
      <c r="H113" s="35"/>
      <c r="I113" s="35"/>
      <c r="J113" s="35">
        <f t="shared" si="37"/>
        <v>500000</v>
      </c>
      <c r="K113" s="19">
        <f>F113/B113*100</f>
        <v>0</v>
      </c>
    </row>
    <row r="114" spans="1:13" ht="131.25" x14ac:dyDescent="0.2">
      <c r="A114" s="53" t="s">
        <v>83</v>
      </c>
      <c r="B114" s="35">
        <f t="shared" si="38"/>
        <v>1612130</v>
      </c>
      <c r="C114" s="35">
        <f>C116+C117</f>
        <v>0</v>
      </c>
      <c r="D114" s="35">
        <f t="shared" ref="D114:I114" si="51">D116+D117</f>
        <v>1289730</v>
      </c>
      <c r="E114" s="35">
        <f t="shared" si="51"/>
        <v>322400</v>
      </c>
      <c r="F114" s="35">
        <f t="shared" si="39"/>
        <v>0</v>
      </c>
      <c r="G114" s="35">
        <f t="shared" si="51"/>
        <v>0</v>
      </c>
      <c r="H114" s="35">
        <f t="shared" si="51"/>
        <v>0</v>
      </c>
      <c r="I114" s="35">
        <f t="shared" si="51"/>
        <v>0</v>
      </c>
      <c r="J114" s="35">
        <f t="shared" si="37"/>
        <v>1612130</v>
      </c>
      <c r="K114" s="19">
        <f>F114/B114*100</f>
        <v>0</v>
      </c>
      <c r="L114" s="69"/>
      <c r="M114" s="69"/>
    </row>
    <row r="115" spans="1:13" ht="30.75" x14ac:dyDescent="0.2">
      <c r="A115" s="54" t="s">
        <v>19</v>
      </c>
      <c r="B115" s="35">
        <f t="shared" ref="B115:B116" si="52">C115+D115+E115</f>
        <v>0</v>
      </c>
      <c r="C115" s="35"/>
      <c r="D115" s="35"/>
      <c r="E115" s="35"/>
      <c r="F115" s="35">
        <f t="shared" si="39"/>
        <v>0</v>
      </c>
      <c r="G115" s="35"/>
      <c r="H115" s="35"/>
      <c r="I115" s="35"/>
      <c r="J115" s="35">
        <f t="shared" si="37"/>
        <v>0</v>
      </c>
      <c r="K115" s="19"/>
    </row>
    <row r="116" spans="1:13" ht="30.75" x14ac:dyDescent="0.2">
      <c r="A116" s="47" t="s">
        <v>131</v>
      </c>
      <c r="B116" s="35">
        <f t="shared" si="52"/>
        <v>322400</v>
      </c>
      <c r="C116" s="35"/>
      <c r="D116" s="35"/>
      <c r="E116" s="35">
        <v>322400</v>
      </c>
      <c r="F116" s="35">
        <f t="shared" si="39"/>
        <v>0</v>
      </c>
      <c r="G116" s="35"/>
      <c r="H116" s="35"/>
      <c r="I116" s="35"/>
      <c r="J116" s="35">
        <f t="shared" si="37"/>
        <v>322400</v>
      </c>
      <c r="K116" s="19">
        <f t="shared" ref="K116" si="53">F116/B116*100</f>
        <v>0</v>
      </c>
    </row>
    <row r="117" spans="1:13" ht="30.75" x14ac:dyDescent="0.2">
      <c r="A117" s="42" t="s">
        <v>132</v>
      </c>
      <c r="B117" s="35">
        <f>C117+D117+E117</f>
        <v>1289730</v>
      </c>
      <c r="C117" s="35"/>
      <c r="D117" s="35">
        <v>1289730</v>
      </c>
      <c r="E117" s="35"/>
      <c r="F117" s="35">
        <f t="shared" si="39"/>
        <v>0</v>
      </c>
      <c r="G117" s="35"/>
      <c r="H117" s="35"/>
      <c r="I117" s="35"/>
      <c r="J117" s="35">
        <f t="shared" si="37"/>
        <v>1289730</v>
      </c>
      <c r="K117" s="19">
        <f>F117/B117*100</f>
        <v>0</v>
      </c>
    </row>
    <row r="118" spans="1:13" ht="54" customHeight="1" x14ac:dyDescent="0.2">
      <c r="A118" s="53" t="s">
        <v>84</v>
      </c>
      <c r="B118" s="35">
        <f>C118+D118+E118</f>
        <v>9006400</v>
      </c>
      <c r="C118" s="35">
        <f>C120+C121</f>
        <v>0</v>
      </c>
      <c r="D118" s="35">
        <f t="shared" ref="D118:E118" si="54">D120+D121</f>
        <v>7205100</v>
      </c>
      <c r="E118" s="35">
        <f t="shared" si="54"/>
        <v>1801300</v>
      </c>
      <c r="F118" s="35">
        <f t="shared" ref="F118:F131" si="55">G118+H118+I118</f>
        <v>0</v>
      </c>
      <c r="G118" s="35">
        <f>G120+G121</f>
        <v>0</v>
      </c>
      <c r="H118" s="35">
        <f t="shared" ref="H118:I118" si="56">H120+H121</f>
        <v>0</v>
      </c>
      <c r="I118" s="35">
        <f t="shared" si="56"/>
        <v>0</v>
      </c>
      <c r="J118" s="35">
        <f t="shared" si="37"/>
        <v>9006400</v>
      </c>
      <c r="K118" s="19">
        <f>F118/B118*100</f>
        <v>0</v>
      </c>
    </row>
    <row r="119" spans="1:13" ht="30.75" x14ac:dyDescent="0.2">
      <c r="A119" s="54" t="s">
        <v>19</v>
      </c>
      <c r="B119" s="34">
        <f>C119+D119+E119</f>
        <v>0</v>
      </c>
      <c r="C119" s="35"/>
      <c r="D119" s="35"/>
      <c r="E119" s="35"/>
      <c r="F119" s="34">
        <f t="shared" si="55"/>
        <v>0</v>
      </c>
      <c r="G119" s="35"/>
      <c r="H119" s="35"/>
      <c r="I119" s="35"/>
      <c r="J119" s="34">
        <f t="shared" si="37"/>
        <v>0</v>
      </c>
      <c r="K119" s="19"/>
    </row>
    <row r="120" spans="1:13" ht="30.75" x14ac:dyDescent="0.2">
      <c r="A120" s="47" t="s">
        <v>133</v>
      </c>
      <c r="B120" s="35">
        <f t="shared" ref="B120" si="57">C120+D120+E120</f>
        <v>1801300</v>
      </c>
      <c r="C120" s="35"/>
      <c r="D120" s="35"/>
      <c r="E120" s="35">
        <v>1801300</v>
      </c>
      <c r="F120" s="35">
        <f t="shared" si="55"/>
        <v>0</v>
      </c>
      <c r="G120" s="35"/>
      <c r="H120" s="35"/>
      <c r="I120" s="35"/>
      <c r="J120" s="35">
        <f t="shared" ref="J120:J121" si="58">B120-F120</f>
        <v>1801300</v>
      </c>
      <c r="K120" s="19">
        <f>F120/B120*100</f>
        <v>0</v>
      </c>
    </row>
    <row r="121" spans="1:13" ht="30.75" x14ac:dyDescent="0.2">
      <c r="A121" s="42" t="s">
        <v>134</v>
      </c>
      <c r="B121" s="35">
        <f>C121+D121+E121</f>
        <v>7205100</v>
      </c>
      <c r="C121" s="35"/>
      <c r="D121" s="35">
        <v>7205100</v>
      </c>
      <c r="E121" s="35"/>
      <c r="F121" s="35">
        <f t="shared" si="55"/>
        <v>0</v>
      </c>
      <c r="G121" s="35"/>
      <c r="H121" s="35"/>
      <c r="I121" s="35"/>
      <c r="J121" s="35">
        <f t="shared" si="58"/>
        <v>7205100</v>
      </c>
      <c r="K121" s="19"/>
    </row>
    <row r="122" spans="1:13" ht="127.15" customHeight="1" x14ac:dyDescent="0.2">
      <c r="A122" s="53" t="s">
        <v>85</v>
      </c>
      <c r="B122" s="35">
        <f>C122+D122+E122</f>
        <v>3871030</v>
      </c>
      <c r="C122" s="35">
        <f>C124+C125</f>
        <v>0</v>
      </c>
      <c r="D122" s="35">
        <f t="shared" ref="D122:E122" si="59">D124+D125</f>
        <v>3096830</v>
      </c>
      <c r="E122" s="35">
        <f t="shared" si="59"/>
        <v>774200</v>
      </c>
      <c r="F122" s="35">
        <f t="shared" si="55"/>
        <v>0</v>
      </c>
      <c r="G122" s="35">
        <f>G124+G125</f>
        <v>0</v>
      </c>
      <c r="H122" s="35">
        <f t="shared" ref="H122:I122" si="60">H124+H125</f>
        <v>0</v>
      </c>
      <c r="I122" s="35">
        <f t="shared" si="60"/>
        <v>0</v>
      </c>
      <c r="J122" s="35">
        <f t="shared" si="37"/>
        <v>3871030</v>
      </c>
      <c r="K122" s="19">
        <f>F122/B122*100</f>
        <v>0</v>
      </c>
    </row>
    <row r="123" spans="1:13" ht="30.75" x14ac:dyDescent="0.2">
      <c r="A123" s="54" t="s">
        <v>19</v>
      </c>
      <c r="B123" s="34">
        <f>C123+D123+E123</f>
        <v>0</v>
      </c>
      <c r="C123" s="35"/>
      <c r="D123" s="35"/>
      <c r="E123" s="35"/>
      <c r="F123" s="34">
        <f t="shared" si="55"/>
        <v>0</v>
      </c>
      <c r="G123" s="35"/>
      <c r="H123" s="35"/>
      <c r="I123" s="35"/>
      <c r="J123" s="34">
        <f t="shared" si="37"/>
        <v>0</v>
      </c>
      <c r="K123" s="19"/>
    </row>
    <row r="124" spans="1:13" ht="30.75" x14ac:dyDescent="0.2">
      <c r="A124" s="47" t="s">
        <v>135</v>
      </c>
      <c r="B124" s="35">
        <f t="shared" ref="B124" si="61">C124+D124+E124</f>
        <v>774200</v>
      </c>
      <c r="C124" s="35"/>
      <c r="D124" s="35"/>
      <c r="E124" s="35">
        <v>774200</v>
      </c>
      <c r="F124" s="35">
        <f t="shared" ref="F124:F125" si="62">G124+H124+I124</f>
        <v>0</v>
      </c>
      <c r="G124" s="35"/>
      <c r="H124" s="35"/>
      <c r="I124" s="35"/>
      <c r="J124" s="35">
        <f t="shared" si="37"/>
        <v>774200</v>
      </c>
      <c r="K124" s="19">
        <f>F124/B124*100</f>
        <v>0</v>
      </c>
    </row>
    <row r="125" spans="1:13" ht="30.75" x14ac:dyDescent="0.2">
      <c r="A125" s="42" t="s">
        <v>136</v>
      </c>
      <c r="B125" s="35">
        <f>C125+D125+E125</f>
        <v>3096830</v>
      </c>
      <c r="C125" s="35"/>
      <c r="D125" s="35">
        <v>3096830</v>
      </c>
      <c r="E125" s="35"/>
      <c r="F125" s="35">
        <f t="shared" si="62"/>
        <v>0</v>
      </c>
      <c r="G125" s="35"/>
      <c r="H125" s="35"/>
      <c r="I125" s="35"/>
      <c r="J125" s="35">
        <f t="shared" si="37"/>
        <v>3096830</v>
      </c>
      <c r="K125" s="19"/>
    </row>
    <row r="126" spans="1:13" ht="131.25" x14ac:dyDescent="0.2">
      <c r="A126" s="53" t="s">
        <v>86</v>
      </c>
      <c r="B126" s="35">
        <f>C126+D126+E126</f>
        <v>11320140</v>
      </c>
      <c r="C126" s="35">
        <f>C128+C129</f>
        <v>0</v>
      </c>
      <c r="D126" s="35">
        <f>D128+D129</f>
        <v>9056140</v>
      </c>
      <c r="E126" s="35">
        <f>E128+E129</f>
        <v>2264000</v>
      </c>
      <c r="F126" s="35">
        <f t="shared" si="55"/>
        <v>0</v>
      </c>
      <c r="G126" s="35">
        <f>G128+G129</f>
        <v>0</v>
      </c>
      <c r="H126" s="35">
        <f>H128+H129</f>
        <v>0</v>
      </c>
      <c r="I126" s="35">
        <f>I128+I129</f>
        <v>0</v>
      </c>
      <c r="J126" s="35">
        <f t="shared" si="37"/>
        <v>11320140</v>
      </c>
      <c r="K126" s="19">
        <f>F126/B126*100</f>
        <v>0</v>
      </c>
    </row>
    <row r="127" spans="1:13" ht="30.75" x14ac:dyDescent="0.2">
      <c r="A127" s="54" t="s">
        <v>19</v>
      </c>
      <c r="B127" s="34">
        <f>C127+D127+E127</f>
        <v>0</v>
      </c>
      <c r="C127" s="35"/>
      <c r="D127" s="35"/>
      <c r="E127" s="35"/>
      <c r="F127" s="34">
        <f t="shared" si="55"/>
        <v>0</v>
      </c>
      <c r="G127" s="35"/>
      <c r="H127" s="35"/>
      <c r="I127" s="35"/>
      <c r="J127" s="34">
        <f t="shared" si="37"/>
        <v>0</v>
      </c>
      <c r="K127" s="19"/>
    </row>
    <row r="128" spans="1:13" ht="30.75" x14ac:dyDescent="0.2">
      <c r="A128" s="47" t="s">
        <v>137</v>
      </c>
      <c r="B128" s="35">
        <f t="shared" ref="B128" si="63">C128+D128+E128</f>
        <v>2264000</v>
      </c>
      <c r="C128" s="35"/>
      <c r="D128" s="35"/>
      <c r="E128" s="35">
        <v>2264000</v>
      </c>
      <c r="F128" s="35">
        <f t="shared" si="55"/>
        <v>0</v>
      </c>
      <c r="G128" s="35"/>
      <c r="H128" s="35"/>
      <c r="I128" s="35"/>
      <c r="J128" s="35">
        <f t="shared" ref="J128:J129" si="64">B128-F128</f>
        <v>2264000</v>
      </c>
      <c r="K128" s="19">
        <f>F128/B128*100</f>
        <v>0</v>
      </c>
    </row>
    <row r="129" spans="1:13" ht="30.75" x14ac:dyDescent="0.2">
      <c r="A129" s="42" t="s">
        <v>138</v>
      </c>
      <c r="B129" s="35">
        <f t="shared" ref="B129:B161" si="65">C129+D129+E129</f>
        <v>9056140</v>
      </c>
      <c r="C129" s="35"/>
      <c r="D129" s="35">
        <v>9056140</v>
      </c>
      <c r="E129" s="35"/>
      <c r="F129" s="35">
        <f t="shared" si="55"/>
        <v>0</v>
      </c>
      <c r="G129" s="35"/>
      <c r="H129" s="35"/>
      <c r="I129" s="35"/>
      <c r="J129" s="35">
        <f t="shared" si="64"/>
        <v>9056140</v>
      </c>
      <c r="K129" s="19"/>
    </row>
    <row r="130" spans="1:13" ht="58.9" customHeight="1" x14ac:dyDescent="0.2">
      <c r="A130" s="44" t="s">
        <v>79</v>
      </c>
      <c r="B130" s="35">
        <f t="shared" si="65"/>
        <v>110870000</v>
      </c>
      <c r="C130" s="35">
        <f>C132</f>
        <v>0</v>
      </c>
      <c r="D130" s="35">
        <f t="shared" ref="D130:E130" si="66">D132</f>
        <v>110870000</v>
      </c>
      <c r="E130" s="35">
        <f t="shared" si="66"/>
        <v>0</v>
      </c>
      <c r="F130" s="35">
        <f t="shared" si="55"/>
        <v>0</v>
      </c>
      <c r="G130" s="35">
        <f>G132</f>
        <v>0</v>
      </c>
      <c r="H130" s="35">
        <f t="shared" ref="H130:I130" si="67">H132</f>
        <v>0</v>
      </c>
      <c r="I130" s="35">
        <f t="shared" si="67"/>
        <v>0</v>
      </c>
      <c r="J130" s="35">
        <f t="shared" si="37"/>
        <v>110870000</v>
      </c>
      <c r="K130" s="19">
        <f>F130/B130*100</f>
        <v>0</v>
      </c>
    </row>
    <row r="131" spans="1:13" ht="30.75" x14ac:dyDescent="0.2">
      <c r="A131" s="41" t="s">
        <v>19</v>
      </c>
      <c r="B131" s="35">
        <f t="shared" si="65"/>
        <v>0</v>
      </c>
      <c r="C131" s="35"/>
      <c r="D131" s="35"/>
      <c r="E131" s="35"/>
      <c r="F131" s="35">
        <f t="shared" si="55"/>
        <v>0</v>
      </c>
      <c r="G131" s="35"/>
      <c r="H131" s="35"/>
      <c r="I131" s="35"/>
      <c r="J131" s="35">
        <f t="shared" si="37"/>
        <v>0</v>
      </c>
      <c r="K131" s="19"/>
    </row>
    <row r="132" spans="1:13" ht="30.75" x14ac:dyDescent="0.2">
      <c r="A132" s="42" t="s">
        <v>87</v>
      </c>
      <c r="B132" s="35">
        <f t="shared" si="65"/>
        <v>110870000</v>
      </c>
      <c r="C132" s="35"/>
      <c r="D132" s="35">
        <v>110870000</v>
      </c>
      <c r="E132" s="35"/>
      <c r="F132" s="35"/>
      <c r="G132" s="35"/>
      <c r="H132" s="35"/>
      <c r="I132" s="35"/>
      <c r="J132" s="35">
        <f t="shared" si="37"/>
        <v>110870000</v>
      </c>
      <c r="K132" s="19">
        <f t="shared" ref="K132:K135" si="68">F132/B132*100</f>
        <v>0</v>
      </c>
    </row>
    <row r="133" spans="1:13" ht="30.75" x14ac:dyDescent="0.2">
      <c r="A133" s="52" t="s">
        <v>34</v>
      </c>
      <c r="B133" s="34">
        <f t="shared" si="65"/>
        <v>15098300</v>
      </c>
      <c r="C133" s="34">
        <f>C134</f>
        <v>0</v>
      </c>
      <c r="D133" s="76">
        <f t="shared" ref="D133:I133" si="69">D134</f>
        <v>0</v>
      </c>
      <c r="E133" s="76">
        <f t="shared" si="69"/>
        <v>15098300</v>
      </c>
      <c r="F133" s="35"/>
      <c r="G133" s="76">
        <f t="shared" si="69"/>
        <v>0</v>
      </c>
      <c r="H133" s="76">
        <f t="shared" si="69"/>
        <v>0</v>
      </c>
      <c r="I133" s="76">
        <f t="shared" si="69"/>
        <v>0</v>
      </c>
      <c r="J133" s="34">
        <f t="shared" si="37"/>
        <v>15098300</v>
      </c>
      <c r="K133" s="20">
        <f t="shared" si="68"/>
        <v>0</v>
      </c>
      <c r="L133" s="17"/>
      <c r="M133" s="3"/>
    </row>
    <row r="134" spans="1:13" ht="83.45" customHeight="1" x14ac:dyDescent="0.2">
      <c r="A134" s="39" t="s">
        <v>41</v>
      </c>
      <c r="B134" s="34">
        <f t="shared" si="65"/>
        <v>15098300</v>
      </c>
      <c r="C134" s="34">
        <f>C135+C138+C141+C144+C147+C150+C153+C156+C159</f>
        <v>0</v>
      </c>
      <c r="D134" s="76">
        <f t="shared" ref="D134:E134" si="70">D135+D138+D141+D144+D147+D150+D153+D156+D159</f>
        <v>0</v>
      </c>
      <c r="E134" s="76">
        <f t="shared" si="70"/>
        <v>15098300</v>
      </c>
      <c r="F134" s="76">
        <f t="shared" ref="F134:F143" si="71">G134+H134+I134</f>
        <v>0</v>
      </c>
      <c r="G134" s="76">
        <f t="shared" ref="G134" si="72">G135+G138+G141+G144+G147+G150+G153+G156+G159</f>
        <v>0</v>
      </c>
      <c r="H134" s="76">
        <f t="shared" ref="H134:I134" si="73">H135+H138+H141+H144+H147+H150+H153+H156+H159</f>
        <v>0</v>
      </c>
      <c r="I134" s="76">
        <f t="shared" si="73"/>
        <v>0</v>
      </c>
      <c r="J134" s="34">
        <f t="shared" si="37"/>
        <v>15098300</v>
      </c>
      <c r="K134" s="19">
        <f t="shared" si="68"/>
        <v>0</v>
      </c>
      <c r="L134" s="17"/>
      <c r="M134" s="3"/>
    </row>
    <row r="135" spans="1:13" ht="52.5" x14ac:dyDescent="0.2">
      <c r="A135" s="53" t="s">
        <v>49</v>
      </c>
      <c r="B135" s="35">
        <f t="shared" si="65"/>
        <v>5400000</v>
      </c>
      <c r="C135" s="35">
        <f>C137</f>
        <v>0</v>
      </c>
      <c r="D135" s="35">
        <f>D137</f>
        <v>0</v>
      </c>
      <c r="E135" s="35">
        <f>E137</f>
        <v>5400000</v>
      </c>
      <c r="F135" s="35">
        <f t="shared" si="71"/>
        <v>0</v>
      </c>
      <c r="G135" s="35">
        <f>G137</f>
        <v>0</v>
      </c>
      <c r="H135" s="35">
        <f>H137</f>
        <v>0</v>
      </c>
      <c r="I135" s="35">
        <f>I137</f>
        <v>0</v>
      </c>
      <c r="J135" s="35">
        <f t="shared" si="37"/>
        <v>5400000</v>
      </c>
      <c r="K135" s="19">
        <f t="shared" si="68"/>
        <v>0</v>
      </c>
      <c r="L135" s="17"/>
      <c r="M135" s="3"/>
    </row>
    <row r="136" spans="1:13" ht="30.75" x14ac:dyDescent="0.2">
      <c r="A136" s="54" t="s">
        <v>19</v>
      </c>
      <c r="B136" s="34">
        <f t="shared" si="65"/>
        <v>0</v>
      </c>
      <c r="C136" s="35"/>
      <c r="D136" s="35"/>
      <c r="E136" s="35"/>
      <c r="F136" s="34">
        <f t="shared" si="71"/>
        <v>0</v>
      </c>
      <c r="G136" s="35"/>
      <c r="H136" s="35"/>
      <c r="I136" s="35"/>
      <c r="J136" s="34">
        <f t="shared" si="37"/>
        <v>0</v>
      </c>
      <c r="K136" s="19"/>
      <c r="L136" s="17"/>
      <c r="M136" s="3"/>
    </row>
    <row r="137" spans="1:13" ht="51" x14ac:dyDescent="0.2">
      <c r="A137" s="47" t="s">
        <v>59</v>
      </c>
      <c r="B137" s="35">
        <f t="shared" si="65"/>
        <v>5400000</v>
      </c>
      <c r="C137" s="35"/>
      <c r="D137" s="35"/>
      <c r="E137" s="35">
        <v>5400000</v>
      </c>
      <c r="F137" s="35">
        <f t="shared" si="71"/>
        <v>0</v>
      </c>
      <c r="G137" s="35"/>
      <c r="H137" s="35"/>
      <c r="I137" s="35"/>
      <c r="J137" s="35">
        <f t="shared" si="37"/>
        <v>5400000</v>
      </c>
      <c r="K137" s="19">
        <f>F137/B137*100</f>
        <v>0</v>
      </c>
      <c r="L137" s="17"/>
      <c r="M137" s="3"/>
    </row>
    <row r="138" spans="1:13" ht="131.25" x14ac:dyDescent="0.2">
      <c r="A138" s="44" t="s">
        <v>140</v>
      </c>
      <c r="B138" s="35">
        <f t="shared" si="65"/>
        <v>200000</v>
      </c>
      <c r="C138" s="35">
        <f>C140</f>
        <v>0</v>
      </c>
      <c r="D138" s="35">
        <f t="shared" ref="D138:E138" si="74">D140</f>
        <v>0</v>
      </c>
      <c r="E138" s="35">
        <f t="shared" si="74"/>
        <v>200000</v>
      </c>
      <c r="F138" s="35">
        <f t="shared" ref="F138:F140" si="75">G138+H138+I138</f>
        <v>0</v>
      </c>
      <c r="G138" s="35">
        <f>G140</f>
        <v>0</v>
      </c>
      <c r="H138" s="35">
        <f t="shared" ref="H138:I138" si="76">H140</f>
        <v>0</v>
      </c>
      <c r="I138" s="35">
        <f t="shared" si="76"/>
        <v>0</v>
      </c>
      <c r="J138" s="35">
        <f t="shared" ref="J138:J140" si="77">B138-F138</f>
        <v>200000</v>
      </c>
      <c r="K138" s="19">
        <f>F138/B138*100</f>
        <v>0</v>
      </c>
      <c r="L138" s="17"/>
      <c r="M138" s="3"/>
    </row>
    <row r="139" spans="1:13" ht="30.75" x14ac:dyDescent="0.2">
      <c r="A139" s="41" t="s">
        <v>19</v>
      </c>
      <c r="B139" s="35">
        <f t="shared" si="65"/>
        <v>0</v>
      </c>
      <c r="C139" s="35"/>
      <c r="D139" s="35"/>
      <c r="E139" s="35"/>
      <c r="F139" s="35">
        <f t="shared" si="75"/>
        <v>0</v>
      </c>
      <c r="G139" s="35"/>
      <c r="H139" s="35"/>
      <c r="I139" s="35"/>
      <c r="J139" s="35">
        <f t="shared" si="77"/>
        <v>0</v>
      </c>
      <c r="K139" s="19"/>
      <c r="L139" s="17"/>
      <c r="M139" s="3"/>
    </row>
    <row r="140" spans="1:13" ht="51" customHeight="1" x14ac:dyDescent="0.2">
      <c r="A140" s="42" t="s">
        <v>139</v>
      </c>
      <c r="B140" s="35">
        <f t="shared" si="65"/>
        <v>200000</v>
      </c>
      <c r="C140" s="35"/>
      <c r="D140" s="35"/>
      <c r="E140" s="35">
        <v>200000</v>
      </c>
      <c r="F140" s="35">
        <f t="shared" si="75"/>
        <v>0</v>
      </c>
      <c r="G140" s="35"/>
      <c r="H140" s="35"/>
      <c r="I140" s="35"/>
      <c r="J140" s="35">
        <f t="shared" si="77"/>
        <v>200000</v>
      </c>
      <c r="K140" s="19">
        <f>F140/B140*100</f>
        <v>0</v>
      </c>
      <c r="L140" s="17"/>
      <c r="M140" s="3"/>
    </row>
    <row r="141" spans="1:13" ht="78.75" x14ac:dyDescent="0.2">
      <c r="A141" s="44" t="s">
        <v>141</v>
      </c>
      <c r="B141" s="35">
        <f t="shared" si="65"/>
        <v>200000</v>
      </c>
      <c r="C141" s="35">
        <f>C143</f>
        <v>0</v>
      </c>
      <c r="D141" s="35">
        <f t="shared" ref="D141:E141" si="78">D143</f>
        <v>0</v>
      </c>
      <c r="E141" s="35">
        <f t="shared" si="78"/>
        <v>200000</v>
      </c>
      <c r="F141" s="35">
        <f t="shared" si="71"/>
        <v>0</v>
      </c>
      <c r="G141" s="35">
        <f>G143</f>
        <v>0</v>
      </c>
      <c r="H141" s="35">
        <f t="shared" ref="H141:I141" si="79">H143</f>
        <v>0</v>
      </c>
      <c r="I141" s="35">
        <f t="shared" si="79"/>
        <v>0</v>
      </c>
      <c r="J141" s="35">
        <f t="shared" si="37"/>
        <v>200000</v>
      </c>
      <c r="K141" s="19">
        <f>F141/B141*100</f>
        <v>0</v>
      </c>
      <c r="L141" s="17"/>
      <c r="M141" s="3"/>
    </row>
    <row r="142" spans="1:13" ht="30.75" x14ac:dyDescent="0.2">
      <c r="A142" s="41" t="s">
        <v>19</v>
      </c>
      <c r="B142" s="35">
        <f t="shared" si="65"/>
        <v>0</v>
      </c>
      <c r="C142" s="35"/>
      <c r="D142" s="35"/>
      <c r="E142" s="35"/>
      <c r="F142" s="35">
        <f t="shared" si="71"/>
        <v>0</v>
      </c>
      <c r="G142" s="35"/>
      <c r="H142" s="35"/>
      <c r="I142" s="35"/>
      <c r="J142" s="35">
        <f t="shared" si="37"/>
        <v>0</v>
      </c>
      <c r="K142" s="19"/>
      <c r="L142" s="17"/>
      <c r="M142" s="3"/>
    </row>
    <row r="143" spans="1:13" ht="51" x14ac:dyDescent="0.2">
      <c r="A143" s="42" t="s">
        <v>142</v>
      </c>
      <c r="B143" s="35">
        <f t="shared" si="65"/>
        <v>200000</v>
      </c>
      <c r="C143" s="35"/>
      <c r="D143" s="35"/>
      <c r="E143" s="35">
        <v>200000</v>
      </c>
      <c r="F143" s="35">
        <f t="shared" si="71"/>
        <v>0</v>
      </c>
      <c r="G143" s="35"/>
      <c r="H143" s="35"/>
      <c r="I143" s="35"/>
      <c r="J143" s="35">
        <f t="shared" si="37"/>
        <v>200000</v>
      </c>
      <c r="K143" s="19">
        <f>F143/B143*100</f>
        <v>0</v>
      </c>
      <c r="L143" s="17"/>
      <c r="M143" s="3"/>
    </row>
    <row r="144" spans="1:13" ht="78.75" x14ac:dyDescent="0.2">
      <c r="A144" s="44" t="s">
        <v>143</v>
      </c>
      <c r="B144" s="35">
        <f t="shared" si="65"/>
        <v>200000</v>
      </c>
      <c r="C144" s="35">
        <f>C146</f>
        <v>0</v>
      </c>
      <c r="D144" s="35">
        <f t="shared" ref="D144:E144" si="80">D146</f>
        <v>0</v>
      </c>
      <c r="E144" s="35">
        <f t="shared" si="80"/>
        <v>200000</v>
      </c>
      <c r="F144" s="35">
        <f t="shared" ref="F144:F161" si="81">G144+H144+I144</f>
        <v>0</v>
      </c>
      <c r="G144" s="35">
        <f>G146</f>
        <v>0</v>
      </c>
      <c r="H144" s="35">
        <f t="shared" ref="H144:I144" si="82">H146</f>
        <v>0</v>
      </c>
      <c r="I144" s="35">
        <f t="shared" si="82"/>
        <v>0</v>
      </c>
      <c r="J144" s="35">
        <f t="shared" ref="J144:J161" si="83">B144-F144</f>
        <v>200000</v>
      </c>
      <c r="K144" s="19">
        <f>F144/B144*100</f>
        <v>0</v>
      </c>
      <c r="L144" s="17"/>
      <c r="M144" s="3"/>
    </row>
    <row r="145" spans="1:13" ht="30.75" x14ac:dyDescent="0.2">
      <c r="A145" s="41" t="s">
        <v>19</v>
      </c>
      <c r="B145" s="35">
        <f t="shared" si="65"/>
        <v>0</v>
      </c>
      <c r="C145" s="35"/>
      <c r="D145" s="35"/>
      <c r="E145" s="35"/>
      <c r="F145" s="35">
        <f t="shared" si="81"/>
        <v>0</v>
      </c>
      <c r="G145" s="35"/>
      <c r="H145" s="35"/>
      <c r="I145" s="35"/>
      <c r="J145" s="35">
        <f t="shared" si="83"/>
        <v>0</v>
      </c>
      <c r="K145" s="19"/>
      <c r="L145" s="17"/>
      <c r="M145" s="3"/>
    </row>
    <row r="146" spans="1:13" ht="51" x14ac:dyDescent="0.2">
      <c r="A146" s="42" t="s">
        <v>144</v>
      </c>
      <c r="B146" s="35">
        <f t="shared" si="65"/>
        <v>200000</v>
      </c>
      <c r="C146" s="35"/>
      <c r="D146" s="35"/>
      <c r="E146" s="35">
        <v>200000</v>
      </c>
      <c r="F146" s="35">
        <f t="shared" si="81"/>
        <v>0</v>
      </c>
      <c r="G146" s="35"/>
      <c r="H146" s="35"/>
      <c r="I146" s="35"/>
      <c r="J146" s="35">
        <f t="shared" si="83"/>
        <v>200000</v>
      </c>
      <c r="K146" s="19">
        <f>F146/B146*100</f>
        <v>0</v>
      </c>
      <c r="L146" s="17"/>
      <c r="M146" s="3"/>
    </row>
    <row r="147" spans="1:13" ht="105" x14ac:dyDescent="0.2">
      <c r="A147" s="44" t="s">
        <v>189</v>
      </c>
      <c r="B147" s="35">
        <f t="shared" si="65"/>
        <v>200000</v>
      </c>
      <c r="C147" s="35">
        <f>C149</f>
        <v>0</v>
      </c>
      <c r="D147" s="35">
        <f t="shared" ref="D147:E147" si="84">D149</f>
        <v>0</v>
      </c>
      <c r="E147" s="35">
        <f t="shared" si="84"/>
        <v>200000</v>
      </c>
      <c r="F147" s="35">
        <f t="shared" si="81"/>
        <v>0</v>
      </c>
      <c r="G147" s="35">
        <f>G149</f>
        <v>0</v>
      </c>
      <c r="H147" s="35">
        <f t="shared" ref="H147:I147" si="85">H149</f>
        <v>0</v>
      </c>
      <c r="I147" s="35">
        <f t="shared" si="85"/>
        <v>0</v>
      </c>
      <c r="J147" s="35">
        <f t="shared" si="83"/>
        <v>200000</v>
      </c>
      <c r="K147" s="19">
        <f>F147/B147*100</f>
        <v>0</v>
      </c>
      <c r="L147" s="17"/>
      <c r="M147" s="3"/>
    </row>
    <row r="148" spans="1:13" ht="30.75" x14ac:dyDescent="0.2">
      <c r="A148" s="41" t="s">
        <v>19</v>
      </c>
      <c r="B148" s="35">
        <f t="shared" si="65"/>
        <v>0</v>
      </c>
      <c r="C148" s="35"/>
      <c r="D148" s="35"/>
      <c r="E148" s="35"/>
      <c r="F148" s="35">
        <f t="shared" si="81"/>
        <v>0</v>
      </c>
      <c r="G148" s="35"/>
      <c r="H148" s="35"/>
      <c r="I148" s="35"/>
      <c r="J148" s="35">
        <f t="shared" si="83"/>
        <v>0</v>
      </c>
      <c r="K148" s="19"/>
      <c r="L148" s="17"/>
      <c r="M148" s="3"/>
    </row>
    <row r="149" spans="1:13" ht="51" x14ac:dyDescent="0.2">
      <c r="A149" s="42" t="s">
        <v>145</v>
      </c>
      <c r="B149" s="35">
        <f t="shared" si="65"/>
        <v>200000</v>
      </c>
      <c r="C149" s="35"/>
      <c r="D149" s="35"/>
      <c r="E149" s="35">
        <v>200000</v>
      </c>
      <c r="F149" s="35">
        <f t="shared" si="81"/>
        <v>0</v>
      </c>
      <c r="G149" s="35"/>
      <c r="H149" s="35"/>
      <c r="I149" s="35"/>
      <c r="J149" s="35">
        <f t="shared" si="83"/>
        <v>200000</v>
      </c>
      <c r="K149" s="19">
        <f>F149/B149*100</f>
        <v>0</v>
      </c>
      <c r="L149" s="17"/>
      <c r="M149" s="3"/>
    </row>
    <row r="150" spans="1:13" ht="52.5" x14ac:dyDescent="0.2">
      <c r="A150" s="44" t="s">
        <v>146</v>
      </c>
      <c r="B150" s="35">
        <f t="shared" si="65"/>
        <v>1000000</v>
      </c>
      <c r="C150" s="35">
        <f>C152</f>
        <v>0</v>
      </c>
      <c r="D150" s="35">
        <f t="shared" ref="D150:E150" si="86">D152</f>
        <v>0</v>
      </c>
      <c r="E150" s="35">
        <f t="shared" si="86"/>
        <v>1000000</v>
      </c>
      <c r="F150" s="35">
        <f t="shared" si="81"/>
        <v>0</v>
      </c>
      <c r="G150" s="35">
        <f>G152</f>
        <v>0</v>
      </c>
      <c r="H150" s="35">
        <f t="shared" ref="H150:I150" si="87">H152</f>
        <v>0</v>
      </c>
      <c r="I150" s="35">
        <f t="shared" si="87"/>
        <v>0</v>
      </c>
      <c r="J150" s="35">
        <f t="shared" si="83"/>
        <v>1000000</v>
      </c>
      <c r="K150" s="19">
        <f>F150/B150*100</f>
        <v>0</v>
      </c>
      <c r="L150" s="17"/>
      <c r="M150" s="3"/>
    </row>
    <row r="151" spans="1:13" ht="30.75" x14ac:dyDescent="0.2">
      <c r="A151" s="41" t="s">
        <v>19</v>
      </c>
      <c r="B151" s="35">
        <f t="shared" si="65"/>
        <v>0</v>
      </c>
      <c r="C151" s="35"/>
      <c r="D151" s="35"/>
      <c r="E151" s="35"/>
      <c r="F151" s="35">
        <f t="shared" si="81"/>
        <v>0</v>
      </c>
      <c r="G151" s="35"/>
      <c r="H151" s="35"/>
      <c r="I151" s="35"/>
      <c r="J151" s="35">
        <f t="shared" si="83"/>
        <v>0</v>
      </c>
      <c r="K151" s="19"/>
      <c r="L151" s="17"/>
      <c r="M151" s="3"/>
    </row>
    <row r="152" spans="1:13" ht="51" x14ac:dyDescent="0.2">
      <c r="A152" s="42" t="s">
        <v>147</v>
      </c>
      <c r="B152" s="35">
        <f t="shared" si="65"/>
        <v>1000000</v>
      </c>
      <c r="C152" s="35"/>
      <c r="D152" s="35"/>
      <c r="E152" s="35">
        <v>1000000</v>
      </c>
      <c r="F152" s="35">
        <f t="shared" si="81"/>
        <v>0</v>
      </c>
      <c r="G152" s="35"/>
      <c r="H152" s="35"/>
      <c r="I152" s="35"/>
      <c r="J152" s="35">
        <f t="shared" si="83"/>
        <v>1000000</v>
      </c>
      <c r="K152" s="19">
        <f>F152/B152*100</f>
        <v>0</v>
      </c>
      <c r="L152" s="17"/>
      <c r="M152" s="3"/>
    </row>
    <row r="153" spans="1:13" ht="78.75" x14ac:dyDescent="0.2">
      <c r="A153" s="44" t="s">
        <v>148</v>
      </c>
      <c r="B153" s="35">
        <f t="shared" si="65"/>
        <v>5544200</v>
      </c>
      <c r="C153" s="35">
        <f>C155</f>
        <v>0</v>
      </c>
      <c r="D153" s="35">
        <f t="shared" ref="D153:E153" si="88">D155</f>
        <v>0</v>
      </c>
      <c r="E153" s="35">
        <f t="shared" si="88"/>
        <v>5544200</v>
      </c>
      <c r="F153" s="35">
        <f t="shared" si="81"/>
        <v>0</v>
      </c>
      <c r="G153" s="35">
        <f>G155</f>
        <v>0</v>
      </c>
      <c r="H153" s="35">
        <f t="shared" ref="H153:I153" si="89">H155</f>
        <v>0</v>
      </c>
      <c r="I153" s="35">
        <f t="shared" si="89"/>
        <v>0</v>
      </c>
      <c r="J153" s="35">
        <f t="shared" si="83"/>
        <v>5544200</v>
      </c>
      <c r="K153" s="19">
        <f>F153/B153*100</f>
        <v>0</v>
      </c>
      <c r="L153" s="17"/>
      <c r="M153" s="3"/>
    </row>
    <row r="154" spans="1:13" ht="30.75" x14ac:dyDescent="0.2">
      <c r="A154" s="41" t="s">
        <v>19</v>
      </c>
      <c r="B154" s="35">
        <f t="shared" si="65"/>
        <v>0</v>
      </c>
      <c r="C154" s="35"/>
      <c r="D154" s="35"/>
      <c r="E154" s="35"/>
      <c r="F154" s="35">
        <f t="shared" si="81"/>
        <v>0</v>
      </c>
      <c r="G154" s="35"/>
      <c r="H154" s="35"/>
      <c r="I154" s="35"/>
      <c r="J154" s="35">
        <f t="shared" si="83"/>
        <v>0</v>
      </c>
      <c r="K154" s="19"/>
      <c r="L154" s="17"/>
      <c r="M154" s="3"/>
    </row>
    <row r="155" spans="1:13" ht="62.45" customHeight="1" x14ac:dyDescent="0.2">
      <c r="A155" s="42" t="s">
        <v>149</v>
      </c>
      <c r="B155" s="35">
        <f t="shared" si="65"/>
        <v>5544200</v>
      </c>
      <c r="C155" s="35"/>
      <c r="D155" s="35"/>
      <c r="E155" s="35">
        <v>5544200</v>
      </c>
      <c r="F155" s="35">
        <f t="shared" si="81"/>
        <v>0</v>
      </c>
      <c r="G155" s="35"/>
      <c r="H155" s="35"/>
      <c r="I155" s="35"/>
      <c r="J155" s="35">
        <f t="shared" si="83"/>
        <v>5544200</v>
      </c>
      <c r="K155" s="19">
        <f>F155/B155*100</f>
        <v>0</v>
      </c>
      <c r="L155" s="17"/>
      <c r="M155" s="3"/>
    </row>
    <row r="156" spans="1:13" ht="78.75" x14ac:dyDescent="0.2">
      <c r="A156" s="44" t="s">
        <v>150</v>
      </c>
      <c r="B156" s="35">
        <f t="shared" si="65"/>
        <v>1712300</v>
      </c>
      <c r="C156" s="35">
        <f>C158</f>
        <v>0</v>
      </c>
      <c r="D156" s="35">
        <f t="shared" ref="D156:E156" si="90">D158</f>
        <v>0</v>
      </c>
      <c r="E156" s="35">
        <f t="shared" si="90"/>
        <v>1712300</v>
      </c>
      <c r="F156" s="35">
        <f t="shared" si="81"/>
        <v>0</v>
      </c>
      <c r="G156" s="35">
        <f>G158</f>
        <v>0</v>
      </c>
      <c r="H156" s="35">
        <f t="shared" ref="H156:I156" si="91">H158</f>
        <v>0</v>
      </c>
      <c r="I156" s="35">
        <f t="shared" si="91"/>
        <v>0</v>
      </c>
      <c r="J156" s="35">
        <f t="shared" si="83"/>
        <v>1712300</v>
      </c>
      <c r="K156" s="19">
        <f>F156/B156*100</f>
        <v>0</v>
      </c>
      <c r="L156" s="17"/>
      <c r="M156" s="3"/>
    </row>
    <row r="157" spans="1:13" ht="30.75" x14ac:dyDescent="0.2">
      <c r="A157" s="41" t="s">
        <v>19</v>
      </c>
      <c r="B157" s="35">
        <f t="shared" si="65"/>
        <v>0</v>
      </c>
      <c r="C157" s="35"/>
      <c r="D157" s="35"/>
      <c r="E157" s="35"/>
      <c r="F157" s="35">
        <f t="shared" si="81"/>
        <v>0</v>
      </c>
      <c r="G157" s="35"/>
      <c r="H157" s="35"/>
      <c r="I157" s="35"/>
      <c r="J157" s="35">
        <f t="shared" si="83"/>
        <v>0</v>
      </c>
      <c r="K157" s="19"/>
      <c r="L157" s="17"/>
      <c r="M157" s="3"/>
    </row>
    <row r="158" spans="1:13" ht="51" x14ac:dyDescent="0.2">
      <c r="A158" s="42" t="s">
        <v>151</v>
      </c>
      <c r="B158" s="35">
        <f t="shared" si="65"/>
        <v>1712300</v>
      </c>
      <c r="C158" s="35"/>
      <c r="D158" s="35"/>
      <c r="E158" s="35">
        <v>1712300</v>
      </c>
      <c r="F158" s="35">
        <f t="shared" si="81"/>
        <v>0</v>
      </c>
      <c r="G158" s="35"/>
      <c r="H158" s="35"/>
      <c r="I158" s="35"/>
      <c r="J158" s="35">
        <f t="shared" si="83"/>
        <v>1712300</v>
      </c>
      <c r="K158" s="19">
        <f>F158/B158*100</f>
        <v>0</v>
      </c>
      <c r="L158" s="17"/>
      <c r="M158" s="3"/>
    </row>
    <row r="159" spans="1:13" ht="105" x14ac:dyDescent="0.2">
      <c r="A159" s="44" t="s">
        <v>152</v>
      </c>
      <c r="B159" s="35">
        <f t="shared" si="65"/>
        <v>641800</v>
      </c>
      <c r="C159" s="35">
        <f>C161</f>
        <v>0</v>
      </c>
      <c r="D159" s="35">
        <f t="shared" ref="D159:E159" si="92">D161</f>
        <v>0</v>
      </c>
      <c r="E159" s="35">
        <f t="shared" si="92"/>
        <v>641800</v>
      </c>
      <c r="F159" s="35">
        <f t="shared" si="81"/>
        <v>0</v>
      </c>
      <c r="G159" s="35">
        <f>G161</f>
        <v>0</v>
      </c>
      <c r="H159" s="35">
        <f t="shared" ref="H159:I159" si="93">H161</f>
        <v>0</v>
      </c>
      <c r="I159" s="35">
        <f t="shared" si="93"/>
        <v>0</v>
      </c>
      <c r="J159" s="35">
        <f t="shared" si="83"/>
        <v>641800</v>
      </c>
      <c r="K159" s="19">
        <f>F159/B159*100</f>
        <v>0</v>
      </c>
      <c r="L159" s="17"/>
      <c r="M159" s="3"/>
    </row>
    <row r="160" spans="1:13" ht="30.75" x14ac:dyDescent="0.2">
      <c r="A160" s="41" t="s">
        <v>19</v>
      </c>
      <c r="B160" s="35">
        <f t="shared" si="65"/>
        <v>0</v>
      </c>
      <c r="C160" s="35"/>
      <c r="D160" s="35"/>
      <c r="E160" s="35"/>
      <c r="F160" s="35">
        <f t="shared" si="81"/>
        <v>0</v>
      </c>
      <c r="G160" s="35"/>
      <c r="H160" s="35"/>
      <c r="I160" s="35"/>
      <c r="J160" s="35">
        <f t="shared" si="83"/>
        <v>0</v>
      </c>
      <c r="K160" s="19"/>
      <c r="L160" s="17"/>
      <c r="M160" s="3"/>
    </row>
    <row r="161" spans="1:13" ht="51" x14ac:dyDescent="0.2">
      <c r="A161" s="42" t="s">
        <v>153</v>
      </c>
      <c r="B161" s="35">
        <f t="shared" si="65"/>
        <v>641800</v>
      </c>
      <c r="C161" s="35"/>
      <c r="D161" s="35"/>
      <c r="E161" s="35">
        <v>641800</v>
      </c>
      <c r="F161" s="35">
        <f t="shared" si="81"/>
        <v>0</v>
      </c>
      <c r="G161" s="35"/>
      <c r="H161" s="35"/>
      <c r="I161" s="35"/>
      <c r="J161" s="35">
        <f t="shared" si="83"/>
        <v>641800</v>
      </c>
      <c r="K161" s="19">
        <f>F161/B161*100</f>
        <v>0</v>
      </c>
      <c r="L161" s="17"/>
      <c r="M161" s="3"/>
    </row>
    <row r="162" spans="1:13" ht="30" x14ac:dyDescent="0.2">
      <c r="A162" s="56" t="s">
        <v>33</v>
      </c>
      <c r="B162" s="32">
        <f t="shared" ref="B162:I163" si="94">B163</f>
        <v>268839400</v>
      </c>
      <c r="C162" s="32">
        <f t="shared" si="94"/>
        <v>246865700</v>
      </c>
      <c r="D162" s="32">
        <f t="shared" si="94"/>
        <v>1994900</v>
      </c>
      <c r="E162" s="32">
        <f t="shared" si="94"/>
        <v>19978800</v>
      </c>
      <c r="F162" s="32">
        <f t="shared" si="94"/>
        <v>0</v>
      </c>
      <c r="G162" s="32">
        <f t="shared" si="94"/>
        <v>0</v>
      </c>
      <c r="H162" s="32">
        <f t="shared" si="94"/>
        <v>0</v>
      </c>
      <c r="I162" s="32">
        <f t="shared" si="94"/>
        <v>0</v>
      </c>
      <c r="J162" s="32">
        <f t="shared" ref="J162:J165" si="95">B162-F162</f>
        <v>268839400</v>
      </c>
      <c r="K162" s="18">
        <f>F162/B162*100</f>
        <v>0</v>
      </c>
      <c r="L162" s="17"/>
      <c r="M162" s="3"/>
    </row>
    <row r="163" spans="1:13" ht="51" x14ac:dyDescent="0.2">
      <c r="A163" s="68" t="s">
        <v>31</v>
      </c>
      <c r="B163" s="34">
        <f>C163+D163+E163</f>
        <v>268839400</v>
      </c>
      <c r="C163" s="34">
        <f>C164</f>
        <v>246865700</v>
      </c>
      <c r="D163" s="76">
        <f t="shared" si="94"/>
        <v>1994900</v>
      </c>
      <c r="E163" s="76">
        <f t="shared" si="94"/>
        <v>19978800</v>
      </c>
      <c r="F163" s="76">
        <f>G163+H163+I163</f>
        <v>0</v>
      </c>
      <c r="G163" s="76">
        <f t="shared" si="94"/>
        <v>0</v>
      </c>
      <c r="H163" s="76">
        <f t="shared" si="94"/>
        <v>0</v>
      </c>
      <c r="I163" s="76">
        <f t="shared" si="94"/>
        <v>0</v>
      </c>
      <c r="J163" s="34">
        <f t="shared" si="95"/>
        <v>268839400</v>
      </c>
      <c r="K163" s="20">
        <f>F163/B163*100</f>
        <v>0</v>
      </c>
      <c r="L163" s="17"/>
      <c r="M163" s="3"/>
    </row>
    <row r="164" spans="1:13" ht="80.45" customHeight="1" x14ac:dyDescent="0.2">
      <c r="A164" s="39" t="s">
        <v>41</v>
      </c>
      <c r="B164" s="34">
        <f>C164+D164+E164</f>
        <v>268839400</v>
      </c>
      <c r="C164" s="34">
        <f>C165+C172+C179+C182+C185</f>
        <v>246865700</v>
      </c>
      <c r="D164" s="34">
        <f>D165+D172+D179+D182+D185</f>
        <v>1994900</v>
      </c>
      <c r="E164" s="34">
        <f>E165+E172+E179+E182+E185</f>
        <v>19978800</v>
      </c>
      <c r="F164" s="34">
        <f t="shared" ref="F164:F172" si="96">G164+H164+I164</f>
        <v>0</v>
      </c>
      <c r="G164" s="34">
        <f>G165+G172+G179+G182+G185</f>
        <v>0</v>
      </c>
      <c r="H164" s="34">
        <f>H165+H172+H179+H182+H185</f>
        <v>0</v>
      </c>
      <c r="I164" s="34">
        <f>I165+I172+I179+I182+I185</f>
        <v>0</v>
      </c>
      <c r="J164" s="34">
        <f t="shared" si="95"/>
        <v>268839400</v>
      </c>
      <c r="K164" s="20">
        <f>F164/B164*100</f>
        <v>0</v>
      </c>
      <c r="L164" s="17"/>
      <c r="M164" s="3"/>
    </row>
    <row r="165" spans="1:13" ht="109.15" customHeight="1" x14ac:dyDescent="0.2">
      <c r="A165" s="43" t="s">
        <v>32</v>
      </c>
      <c r="B165" s="35">
        <f>C165+D165+E165</f>
        <v>18850600</v>
      </c>
      <c r="C165" s="35">
        <f>C167+C168+C169+C170+C171</f>
        <v>18486800</v>
      </c>
      <c r="D165" s="35">
        <f>D167+D168+D169+D170+D171</f>
        <v>149400</v>
      </c>
      <c r="E165" s="35">
        <f>E167+E168+E169+E170+E171</f>
        <v>214400</v>
      </c>
      <c r="F165" s="35">
        <f t="shared" si="96"/>
        <v>0</v>
      </c>
      <c r="G165" s="35">
        <f>G167+G168+G169+G170+G171</f>
        <v>0</v>
      </c>
      <c r="H165" s="35">
        <f>H167+H168+H169+H170+H171</f>
        <v>0</v>
      </c>
      <c r="I165" s="35">
        <f>I167+I168+I169+I170+I171</f>
        <v>0</v>
      </c>
      <c r="J165" s="35">
        <f t="shared" si="95"/>
        <v>18850600</v>
      </c>
      <c r="K165" s="19">
        <f>F165/B165*100</f>
        <v>0</v>
      </c>
      <c r="L165" s="17"/>
      <c r="M165" s="3"/>
    </row>
    <row r="166" spans="1:13" ht="30.75" x14ac:dyDescent="0.2">
      <c r="A166" s="54" t="s">
        <v>19</v>
      </c>
      <c r="B166" s="35"/>
      <c r="C166" s="35"/>
      <c r="D166" s="35"/>
      <c r="E166" s="35"/>
      <c r="F166" s="35">
        <f t="shared" si="96"/>
        <v>0</v>
      </c>
      <c r="G166" s="35"/>
      <c r="H166" s="35"/>
      <c r="I166" s="35"/>
      <c r="J166" s="35"/>
      <c r="K166" s="19"/>
      <c r="L166" s="17"/>
      <c r="M166" s="3"/>
    </row>
    <row r="167" spans="1:13" ht="52.5" x14ac:dyDescent="0.2">
      <c r="A167" s="57" t="s">
        <v>74</v>
      </c>
      <c r="B167" s="35">
        <f t="shared" ref="B167:B172" si="97">C167+D167+E167</f>
        <v>32200</v>
      </c>
      <c r="C167" s="35"/>
      <c r="D167" s="35"/>
      <c r="E167" s="35">
        <v>32200</v>
      </c>
      <c r="F167" s="35">
        <f t="shared" si="96"/>
        <v>0</v>
      </c>
      <c r="G167" s="35"/>
      <c r="H167" s="35"/>
      <c r="I167" s="35"/>
      <c r="J167" s="35">
        <f t="shared" ref="J167:J217" si="98">B167-F167</f>
        <v>32200</v>
      </c>
      <c r="K167" s="19">
        <f t="shared" ref="K167:K172" si="99">F167/B167*100</f>
        <v>0</v>
      </c>
      <c r="L167" s="17"/>
      <c r="M167" s="3"/>
    </row>
    <row r="168" spans="1:13" ht="52.5" x14ac:dyDescent="0.2">
      <c r="A168" s="57" t="s">
        <v>88</v>
      </c>
      <c r="B168" s="35">
        <f t="shared" si="97"/>
        <v>144900</v>
      </c>
      <c r="C168" s="35"/>
      <c r="D168" s="35"/>
      <c r="E168" s="35">
        <v>144900</v>
      </c>
      <c r="F168" s="35">
        <f t="shared" si="96"/>
        <v>0</v>
      </c>
      <c r="G168" s="35"/>
      <c r="H168" s="35"/>
      <c r="I168" s="35"/>
      <c r="J168" s="35">
        <f t="shared" si="98"/>
        <v>144900</v>
      </c>
      <c r="K168" s="19">
        <f t="shared" si="99"/>
        <v>0</v>
      </c>
      <c r="L168" s="17"/>
      <c r="M168" s="3"/>
    </row>
    <row r="169" spans="1:13" ht="51" x14ac:dyDescent="0.2">
      <c r="A169" s="47" t="s">
        <v>157</v>
      </c>
      <c r="B169" s="35">
        <f t="shared" si="97"/>
        <v>37300</v>
      </c>
      <c r="C169" s="35"/>
      <c r="D169" s="35"/>
      <c r="E169" s="35">
        <v>37300</v>
      </c>
      <c r="F169" s="35">
        <f t="shared" si="96"/>
        <v>0</v>
      </c>
      <c r="G169" s="35"/>
      <c r="H169" s="35"/>
      <c r="I169" s="35"/>
      <c r="J169" s="35">
        <f t="shared" si="98"/>
        <v>37300</v>
      </c>
      <c r="K169" s="19">
        <f t="shared" si="99"/>
        <v>0</v>
      </c>
      <c r="L169" s="17"/>
      <c r="M169" s="3"/>
    </row>
    <row r="170" spans="1:13" ht="51" x14ac:dyDescent="0.2">
      <c r="A170" s="47" t="s">
        <v>158</v>
      </c>
      <c r="B170" s="35">
        <f t="shared" si="97"/>
        <v>149400</v>
      </c>
      <c r="C170" s="35"/>
      <c r="D170" s="35">
        <v>149400</v>
      </c>
      <c r="E170" s="35"/>
      <c r="F170" s="35">
        <f t="shared" si="96"/>
        <v>0</v>
      </c>
      <c r="G170" s="35"/>
      <c r="H170" s="35"/>
      <c r="I170" s="35"/>
      <c r="J170" s="35">
        <f t="shared" si="98"/>
        <v>149400</v>
      </c>
      <c r="K170" s="19">
        <f t="shared" si="99"/>
        <v>0</v>
      </c>
      <c r="L170" s="17"/>
      <c r="M170" s="3"/>
    </row>
    <row r="171" spans="1:13" ht="51" x14ac:dyDescent="0.2">
      <c r="A171" s="47" t="s">
        <v>159</v>
      </c>
      <c r="B171" s="35">
        <f t="shared" si="97"/>
        <v>18486800</v>
      </c>
      <c r="C171" s="35">
        <v>18486800</v>
      </c>
      <c r="D171" s="35"/>
      <c r="E171" s="35"/>
      <c r="F171" s="35">
        <f t="shared" si="96"/>
        <v>0</v>
      </c>
      <c r="G171" s="35"/>
      <c r="H171" s="35"/>
      <c r="I171" s="35"/>
      <c r="J171" s="35">
        <f t="shared" si="98"/>
        <v>18486800</v>
      </c>
      <c r="K171" s="19">
        <f t="shared" si="99"/>
        <v>0</v>
      </c>
      <c r="L171" s="17"/>
      <c r="M171" s="3"/>
    </row>
    <row r="172" spans="1:13" ht="157.5" x14ac:dyDescent="0.2">
      <c r="A172" s="43" t="s">
        <v>154</v>
      </c>
      <c r="B172" s="35">
        <f t="shared" si="97"/>
        <v>232588800</v>
      </c>
      <c r="C172" s="35">
        <f>C174+C175+C176+C177+C178</f>
        <v>228378900</v>
      </c>
      <c r="D172" s="35">
        <f>D174+D175+D176+D177+D178</f>
        <v>1845500</v>
      </c>
      <c r="E172" s="35">
        <f>E174+E175+E176+E177+E178</f>
        <v>2364400</v>
      </c>
      <c r="F172" s="35">
        <f t="shared" si="96"/>
        <v>0</v>
      </c>
      <c r="G172" s="35">
        <f>G174+G175+G176+G177+G178</f>
        <v>0</v>
      </c>
      <c r="H172" s="35">
        <f>H174+H175+H176+H177+H178</f>
        <v>0</v>
      </c>
      <c r="I172" s="35">
        <f>I174+I175+I176+I177+I178</f>
        <v>0</v>
      </c>
      <c r="J172" s="35">
        <f t="shared" si="98"/>
        <v>232588800</v>
      </c>
      <c r="K172" s="19">
        <f t="shared" si="99"/>
        <v>0</v>
      </c>
      <c r="L172" s="17"/>
      <c r="M172" s="3"/>
    </row>
    <row r="173" spans="1:13" ht="30.75" x14ac:dyDescent="0.2">
      <c r="A173" s="54" t="s">
        <v>19</v>
      </c>
      <c r="B173" s="35"/>
      <c r="C173" s="35"/>
      <c r="D173" s="35"/>
      <c r="E173" s="35"/>
      <c r="F173" s="35"/>
      <c r="G173" s="35"/>
      <c r="H173" s="35"/>
      <c r="I173" s="35"/>
      <c r="J173" s="35">
        <f t="shared" si="98"/>
        <v>0</v>
      </c>
      <c r="K173" s="19"/>
      <c r="L173" s="17"/>
      <c r="M173" s="3"/>
    </row>
    <row r="174" spans="1:13" ht="52.5" x14ac:dyDescent="0.2">
      <c r="A174" s="57" t="s">
        <v>155</v>
      </c>
      <c r="B174" s="35">
        <f t="shared" ref="B174:B187" si="100">C174+D174+E174</f>
        <v>461200</v>
      </c>
      <c r="C174" s="35"/>
      <c r="D174" s="35"/>
      <c r="E174" s="35">
        <v>461200</v>
      </c>
      <c r="F174" s="35">
        <f t="shared" ref="F174:F187" si="101">G174+H174+I174</f>
        <v>0</v>
      </c>
      <c r="G174" s="35"/>
      <c r="H174" s="35"/>
      <c r="I174" s="35"/>
      <c r="J174" s="35">
        <f t="shared" si="98"/>
        <v>461200</v>
      </c>
      <c r="K174" s="19">
        <f t="shared" ref="K174:K179" si="102">F174/B174*100</f>
        <v>0</v>
      </c>
      <c r="L174" s="17"/>
      <c r="M174" s="3"/>
    </row>
    <row r="175" spans="1:13" ht="52.5" x14ac:dyDescent="0.2">
      <c r="A175" s="57" t="s">
        <v>156</v>
      </c>
      <c r="B175" s="35">
        <f t="shared" si="100"/>
        <v>1441800</v>
      </c>
      <c r="C175" s="35"/>
      <c r="D175" s="35"/>
      <c r="E175" s="35">
        <v>1441800</v>
      </c>
      <c r="F175" s="35">
        <f t="shared" si="101"/>
        <v>0</v>
      </c>
      <c r="G175" s="35"/>
      <c r="H175" s="35"/>
      <c r="I175" s="35"/>
      <c r="J175" s="35">
        <f t="shared" si="98"/>
        <v>1441800</v>
      </c>
      <c r="K175" s="19">
        <f t="shared" si="102"/>
        <v>0</v>
      </c>
      <c r="L175" s="17"/>
      <c r="M175" s="3"/>
    </row>
    <row r="176" spans="1:13" ht="51" x14ac:dyDescent="0.2">
      <c r="A176" s="47" t="s">
        <v>160</v>
      </c>
      <c r="B176" s="35">
        <f t="shared" si="100"/>
        <v>461400</v>
      </c>
      <c r="C176" s="35"/>
      <c r="D176" s="35"/>
      <c r="E176" s="35">
        <v>461400</v>
      </c>
      <c r="F176" s="35">
        <f t="shared" si="101"/>
        <v>0</v>
      </c>
      <c r="G176" s="35"/>
      <c r="H176" s="35"/>
      <c r="I176" s="35"/>
      <c r="J176" s="35">
        <f t="shared" si="98"/>
        <v>461400</v>
      </c>
      <c r="K176" s="19">
        <f t="shared" si="102"/>
        <v>0</v>
      </c>
      <c r="L176" s="17"/>
      <c r="M176" s="3"/>
    </row>
    <row r="177" spans="1:13" ht="51" x14ac:dyDescent="0.2">
      <c r="A177" s="47" t="s">
        <v>161</v>
      </c>
      <c r="B177" s="35">
        <f t="shared" si="100"/>
        <v>1845500</v>
      </c>
      <c r="C177" s="35"/>
      <c r="D177" s="35">
        <v>1845500</v>
      </c>
      <c r="E177" s="35"/>
      <c r="F177" s="35">
        <f t="shared" si="101"/>
        <v>0</v>
      </c>
      <c r="G177" s="35"/>
      <c r="H177" s="35"/>
      <c r="I177" s="35"/>
      <c r="J177" s="35">
        <f t="shared" si="98"/>
        <v>1845500</v>
      </c>
      <c r="K177" s="19">
        <f t="shared" si="102"/>
        <v>0</v>
      </c>
      <c r="L177" s="17"/>
      <c r="M177" s="3"/>
    </row>
    <row r="178" spans="1:13" ht="51" x14ac:dyDescent="0.2">
      <c r="A178" s="47" t="s">
        <v>162</v>
      </c>
      <c r="B178" s="35">
        <f t="shared" si="100"/>
        <v>228378900</v>
      </c>
      <c r="C178" s="35">
        <v>228378900</v>
      </c>
      <c r="D178" s="35"/>
      <c r="E178" s="35"/>
      <c r="F178" s="35">
        <f t="shared" si="101"/>
        <v>0</v>
      </c>
      <c r="G178" s="35"/>
      <c r="H178" s="35"/>
      <c r="I178" s="35"/>
      <c r="J178" s="35">
        <f t="shared" si="98"/>
        <v>228378900</v>
      </c>
      <c r="K178" s="19">
        <f t="shared" si="102"/>
        <v>0</v>
      </c>
      <c r="L178" s="17"/>
      <c r="M178" s="3"/>
    </row>
    <row r="179" spans="1:13" ht="78.75" x14ac:dyDescent="0.2">
      <c r="A179" s="53" t="s">
        <v>35</v>
      </c>
      <c r="B179" s="35">
        <f t="shared" si="100"/>
        <v>9400000</v>
      </c>
      <c r="C179" s="35">
        <f>C181</f>
        <v>0</v>
      </c>
      <c r="D179" s="35">
        <f>D181</f>
        <v>0</v>
      </c>
      <c r="E179" s="35">
        <f>E181</f>
        <v>9400000</v>
      </c>
      <c r="F179" s="35">
        <f t="shared" si="101"/>
        <v>0</v>
      </c>
      <c r="G179" s="35">
        <f>G181</f>
        <v>0</v>
      </c>
      <c r="H179" s="35">
        <f>H181</f>
        <v>0</v>
      </c>
      <c r="I179" s="35">
        <f>I181</f>
        <v>0</v>
      </c>
      <c r="J179" s="35">
        <f t="shared" si="98"/>
        <v>9400000</v>
      </c>
      <c r="K179" s="19">
        <f t="shared" si="102"/>
        <v>0</v>
      </c>
      <c r="L179" s="17"/>
      <c r="M179" s="3"/>
    </row>
    <row r="180" spans="1:13" ht="30.75" x14ac:dyDescent="0.2">
      <c r="A180" s="54" t="s">
        <v>19</v>
      </c>
      <c r="B180" s="35">
        <f t="shared" si="100"/>
        <v>0</v>
      </c>
      <c r="C180" s="35"/>
      <c r="D180" s="35"/>
      <c r="E180" s="35"/>
      <c r="F180" s="35">
        <f t="shared" si="101"/>
        <v>0</v>
      </c>
      <c r="G180" s="35"/>
      <c r="H180" s="35"/>
      <c r="I180" s="35"/>
      <c r="J180" s="35">
        <f t="shared" si="98"/>
        <v>0</v>
      </c>
      <c r="K180" s="19"/>
      <c r="L180" s="17"/>
      <c r="M180" s="3"/>
    </row>
    <row r="181" spans="1:13" ht="51" x14ac:dyDescent="0.2">
      <c r="A181" s="47" t="s">
        <v>163</v>
      </c>
      <c r="B181" s="35">
        <f t="shared" si="100"/>
        <v>9400000</v>
      </c>
      <c r="C181" s="35"/>
      <c r="D181" s="35"/>
      <c r="E181" s="35">
        <v>9400000</v>
      </c>
      <c r="F181" s="35">
        <f t="shared" si="101"/>
        <v>0</v>
      </c>
      <c r="G181" s="35"/>
      <c r="H181" s="35"/>
      <c r="I181" s="35"/>
      <c r="J181" s="35">
        <f t="shared" si="98"/>
        <v>9400000</v>
      </c>
      <c r="K181" s="19">
        <f>F181/B181*100</f>
        <v>0</v>
      </c>
      <c r="L181" s="17"/>
      <c r="M181" s="3"/>
    </row>
    <row r="182" spans="1:13" ht="81.599999999999994" customHeight="1" x14ac:dyDescent="0.2">
      <c r="A182" s="53" t="s">
        <v>89</v>
      </c>
      <c r="B182" s="35">
        <f t="shared" si="100"/>
        <v>4000000</v>
      </c>
      <c r="C182" s="35">
        <f>C184</f>
        <v>0</v>
      </c>
      <c r="D182" s="35">
        <f>D184</f>
        <v>0</v>
      </c>
      <c r="E182" s="35">
        <f>E184</f>
        <v>4000000</v>
      </c>
      <c r="F182" s="35">
        <f t="shared" si="101"/>
        <v>0</v>
      </c>
      <c r="G182" s="35">
        <f>G184</f>
        <v>0</v>
      </c>
      <c r="H182" s="35">
        <f>H184</f>
        <v>0</v>
      </c>
      <c r="I182" s="35">
        <f>I184</f>
        <v>0</v>
      </c>
      <c r="J182" s="35">
        <f t="shared" si="98"/>
        <v>4000000</v>
      </c>
      <c r="K182" s="19">
        <f>F182/B182*100</f>
        <v>0</v>
      </c>
      <c r="L182" s="17"/>
      <c r="M182" s="3"/>
    </row>
    <row r="183" spans="1:13" ht="30.75" x14ac:dyDescent="0.2">
      <c r="A183" s="54" t="s">
        <v>19</v>
      </c>
      <c r="B183" s="35">
        <f t="shared" si="100"/>
        <v>0</v>
      </c>
      <c r="C183" s="35"/>
      <c r="D183" s="35"/>
      <c r="E183" s="35"/>
      <c r="F183" s="35">
        <f t="shared" si="101"/>
        <v>0</v>
      </c>
      <c r="G183" s="35"/>
      <c r="H183" s="35"/>
      <c r="I183" s="35"/>
      <c r="J183" s="35">
        <f t="shared" si="98"/>
        <v>0</v>
      </c>
      <c r="K183" s="19"/>
      <c r="L183" s="17"/>
      <c r="M183" s="3"/>
    </row>
    <row r="184" spans="1:13" ht="51" x14ac:dyDescent="0.2">
      <c r="A184" s="47" t="s">
        <v>60</v>
      </c>
      <c r="B184" s="35">
        <f t="shared" si="100"/>
        <v>4000000</v>
      </c>
      <c r="C184" s="35"/>
      <c r="D184" s="35"/>
      <c r="E184" s="35">
        <v>4000000</v>
      </c>
      <c r="F184" s="35">
        <f t="shared" si="101"/>
        <v>0</v>
      </c>
      <c r="G184" s="35"/>
      <c r="H184" s="35"/>
      <c r="I184" s="35"/>
      <c r="J184" s="35">
        <f t="shared" si="98"/>
        <v>4000000</v>
      </c>
      <c r="K184" s="19">
        <f>F184/B184*100</f>
        <v>0</v>
      </c>
      <c r="L184" s="17"/>
      <c r="M184" s="3"/>
    </row>
    <row r="185" spans="1:13" ht="78.75" x14ac:dyDescent="0.2">
      <c r="A185" s="53" t="s">
        <v>45</v>
      </c>
      <c r="B185" s="35">
        <f t="shared" si="100"/>
        <v>4000000</v>
      </c>
      <c r="C185" s="35">
        <f>C187</f>
        <v>0</v>
      </c>
      <c r="D185" s="35">
        <f>D187</f>
        <v>0</v>
      </c>
      <c r="E185" s="35">
        <f>E187</f>
        <v>4000000</v>
      </c>
      <c r="F185" s="35">
        <f t="shared" si="101"/>
        <v>0</v>
      </c>
      <c r="G185" s="35">
        <f>G187</f>
        <v>0</v>
      </c>
      <c r="H185" s="35">
        <f>H187</f>
        <v>0</v>
      </c>
      <c r="I185" s="35">
        <f>I187</f>
        <v>0</v>
      </c>
      <c r="J185" s="35">
        <f t="shared" si="98"/>
        <v>4000000</v>
      </c>
      <c r="K185" s="19">
        <f>F185/B185*100</f>
        <v>0</v>
      </c>
      <c r="L185" s="17"/>
      <c r="M185" s="3"/>
    </row>
    <row r="186" spans="1:13" ht="30.75" x14ac:dyDescent="0.2">
      <c r="A186" s="54" t="s">
        <v>19</v>
      </c>
      <c r="B186" s="35">
        <f t="shared" si="100"/>
        <v>0</v>
      </c>
      <c r="C186" s="35"/>
      <c r="D186" s="35"/>
      <c r="E186" s="35"/>
      <c r="F186" s="35">
        <f t="shared" si="101"/>
        <v>0</v>
      </c>
      <c r="G186" s="35"/>
      <c r="H186" s="35"/>
      <c r="I186" s="35"/>
      <c r="J186" s="35">
        <f t="shared" si="98"/>
        <v>0</v>
      </c>
      <c r="K186" s="19"/>
      <c r="L186" s="17"/>
      <c r="M186" s="3"/>
    </row>
    <row r="187" spans="1:13" ht="51" x14ac:dyDescent="0.2">
      <c r="A187" s="47" t="s">
        <v>61</v>
      </c>
      <c r="B187" s="35">
        <f t="shared" si="100"/>
        <v>4000000</v>
      </c>
      <c r="C187" s="35"/>
      <c r="D187" s="35"/>
      <c r="E187" s="35">
        <v>4000000</v>
      </c>
      <c r="F187" s="35">
        <f t="shared" si="101"/>
        <v>0</v>
      </c>
      <c r="G187" s="35"/>
      <c r="H187" s="35"/>
      <c r="I187" s="35"/>
      <c r="J187" s="35">
        <f t="shared" si="98"/>
        <v>4000000</v>
      </c>
      <c r="K187" s="19">
        <f>F187/B187*100</f>
        <v>0</v>
      </c>
      <c r="L187" s="17"/>
      <c r="M187" s="3"/>
    </row>
    <row r="188" spans="1:13" ht="32.25" customHeight="1" x14ac:dyDescent="0.2">
      <c r="A188" s="37" t="s">
        <v>8</v>
      </c>
      <c r="B188" s="32">
        <f t="shared" ref="B188:I188" si="103">B189+B224</f>
        <v>1296281703.1500001</v>
      </c>
      <c r="C188" s="32">
        <f t="shared" si="103"/>
        <v>1119572668.3</v>
      </c>
      <c r="D188" s="32">
        <f t="shared" si="103"/>
        <v>7222034.8499999996</v>
      </c>
      <c r="E188" s="32">
        <f t="shared" si="103"/>
        <v>169487000</v>
      </c>
      <c r="F188" s="32">
        <f t="shared" si="103"/>
        <v>0</v>
      </c>
      <c r="G188" s="32">
        <f t="shared" si="103"/>
        <v>0</v>
      </c>
      <c r="H188" s="32">
        <f t="shared" si="103"/>
        <v>0</v>
      </c>
      <c r="I188" s="32">
        <f t="shared" si="103"/>
        <v>0</v>
      </c>
      <c r="J188" s="32">
        <f t="shared" si="98"/>
        <v>1296281703.1500001</v>
      </c>
      <c r="K188" s="18">
        <f t="shared" ref="K188:K190" si="104">F188/B188*100</f>
        <v>0</v>
      </c>
    </row>
    <row r="189" spans="1:13" ht="26.25" customHeight="1" x14ac:dyDescent="0.2">
      <c r="A189" s="50" t="s">
        <v>6</v>
      </c>
      <c r="B189" s="33">
        <f t="shared" ref="B189:B220" si="105">C189+D189+E189</f>
        <v>773042590.14999998</v>
      </c>
      <c r="C189" s="33">
        <f>C190</f>
        <v>602258968.29999995</v>
      </c>
      <c r="D189" s="33">
        <f>D190</f>
        <v>3041721.8499999996</v>
      </c>
      <c r="E189" s="33">
        <f>E190</f>
        <v>167741900</v>
      </c>
      <c r="F189" s="33">
        <f t="shared" ref="F189:F224" si="106">G189+H189+I189</f>
        <v>0</v>
      </c>
      <c r="G189" s="33">
        <f>G190</f>
        <v>0</v>
      </c>
      <c r="H189" s="33">
        <f>H190</f>
        <v>0</v>
      </c>
      <c r="I189" s="33">
        <f>I190</f>
        <v>0</v>
      </c>
      <c r="J189" s="34">
        <f t="shared" si="98"/>
        <v>773042590.14999998</v>
      </c>
      <c r="K189" s="20">
        <f t="shared" si="104"/>
        <v>0</v>
      </c>
    </row>
    <row r="190" spans="1:13" ht="76.5" x14ac:dyDescent="0.2">
      <c r="A190" s="16" t="s">
        <v>42</v>
      </c>
      <c r="B190" s="33">
        <f t="shared" si="105"/>
        <v>773042590.14999998</v>
      </c>
      <c r="C190" s="33">
        <f>C191+++C195+C200+C206+C213+C219</f>
        <v>602258968.29999995</v>
      </c>
      <c r="D190" s="33">
        <f t="shared" ref="D190:E190" si="107">D191+++D195+D200+D206+D213+D219</f>
        <v>3041721.8499999996</v>
      </c>
      <c r="E190" s="33">
        <f t="shared" si="107"/>
        <v>167741900</v>
      </c>
      <c r="F190" s="33">
        <f t="shared" si="106"/>
        <v>0</v>
      </c>
      <c r="G190" s="33">
        <f>G191+++G195+G200+G206+G213</f>
        <v>0</v>
      </c>
      <c r="H190" s="33">
        <f t="shared" ref="H190:I190" si="108">H191+++H195+H200+H206+H213</f>
        <v>0</v>
      </c>
      <c r="I190" s="33">
        <f t="shared" si="108"/>
        <v>0</v>
      </c>
      <c r="J190" s="34">
        <f>B190-F190</f>
        <v>773042590.14999998</v>
      </c>
      <c r="K190" s="20">
        <f t="shared" si="104"/>
        <v>0</v>
      </c>
    </row>
    <row r="191" spans="1:13" ht="52.5" x14ac:dyDescent="0.2">
      <c r="A191" s="44" t="s">
        <v>46</v>
      </c>
      <c r="B191" s="35">
        <f t="shared" si="105"/>
        <v>91941900</v>
      </c>
      <c r="C191" s="35">
        <f>C193+C194</f>
        <v>0</v>
      </c>
      <c r="D191" s="35">
        <f t="shared" ref="D191:E191" si="109">D193+D194</f>
        <v>0</v>
      </c>
      <c r="E191" s="35">
        <f t="shared" si="109"/>
        <v>91941900</v>
      </c>
      <c r="F191" s="35">
        <f t="shared" si="106"/>
        <v>0</v>
      </c>
      <c r="G191" s="35">
        <f>G193+G194</f>
        <v>0</v>
      </c>
      <c r="H191" s="35">
        <f t="shared" ref="H191:I191" si="110">H193+H194</f>
        <v>0</v>
      </c>
      <c r="I191" s="35">
        <f t="shared" si="110"/>
        <v>0</v>
      </c>
      <c r="J191" s="35">
        <f t="shared" si="98"/>
        <v>91941900</v>
      </c>
      <c r="K191" s="19">
        <f>F191/B191*100</f>
        <v>0</v>
      </c>
    </row>
    <row r="192" spans="1:13" ht="34.15" customHeight="1" x14ac:dyDescent="0.2">
      <c r="A192" s="41" t="s">
        <v>19</v>
      </c>
      <c r="B192" s="35">
        <f t="shared" si="105"/>
        <v>0</v>
      </c>
      <c r="C192" s="35"/>
      <c r="D192" s="35"/>
      <c r="E192" s="35"/>
      <c r="F192" s="35">
        <f t="shared" si="106"/>
        <v>0</v>
      </c>
      <c r="G192" s="35"/>
      <c r="H192" s="35"/>
      <c r="I192" s="35"/>
      <c r="J192" s="34">
        <f t="shared" si="98"/>
        <v>0</v>
      </c>
      <c r="K192" s="19"/>
    </row>
    <row r="193" spans="1:11" ht="51" x14ac:dyDescent="0.2">
      <c r="A193" s="42" t="s">
        <v>62</v>
      </c>
      <c r="B193" s="35">
        <f t="shared" si="105"/>
        <v>360000</v>
      </c>
      <c r="C193" s="35"/>
      <c r="D193" s="35"/>
      <c r="E193" s="35">
        <v>360000</v>
      </c>
      <c r="F193" s="35">
        <f t="shared" si="106"/>
        <v>0</v>
      </c>
      <c r="G193" s="35"/>
      <c r="H193" s="35"/>
      <c r="I193" s="35"/>
      <c r="J193" s="35">
        <f t="shared" si="98"/>
        <v>360000</v>
      </c>
      <c r="K193" s="19">
        <f>F193/B193*100</f>
        <v>0</v>
      </c>
    </row>
    <row r="194" spans="1:11" ht="30.75" x14ac:dyDescent="0.2">
      <c r="A194" s="42" t="s">
        <v>164</v>
      </c>
      <c r="B194" s="35">
        <f t="shared" si="105"/>
        <v>91581900</v>
      </c>
      <c r="C194" s="35"/>
      <c r="D194" s="35"/>
      <c r="E194" s="35">
        <v>91581900</v>
      </c>
      <c r="F194" s="35">
        <f t="shared" si="106"/>
        <v>0</v>
      </c>
      <c r="G194" s="35"/>
      <c r="H194" s="35"/>
      <c r="I194" s="35"/>
      <c r="J194" s="35">
        <f t="shared" si="98"/>
        <v>91581900</v>
      </c>
      <c r="K194" s="19">
        <f>F194/B194*100</f>
        <v>0</v>
      </c>
    </row>
    <row r="195" spans="1:11" ht="131.25" x14ac:dyDescent="0.2">
      <c r="A195" s="44" t="s">
        <v>47</v>
      </c>
      <c r="B195" s="35">
        <f t="shared" si="105"/>
        <v>159975735</v>
      </c>
      <c r="C195" s="35">
        <f>C197+C198+C199</f>
        <v>158408170</v>
      </c>
      <c r="D195" s="35">
        <f t="shared" ref="D195:I195" si="111">D197+D198+D199</f>
        <v>783765</v>
      </c>
      <c r="E195" s="35">
        <f t="shared" si="111"/>
        <v>783800</v>
      </c>
      <c r="F195" s="35">
        <f t="shared" si="106"/>
        <v>0</v>
      </c>
      <c r="G195" s="35">
        <f t="shared" si="111"/>
        <v>0</v>
      </c>
      <c r="H195" s="35">
        <f t="shared" si="111"/>
        <v>0</v>
      </c>
      <c r="I195" s="35">
        <f t="shared" si="111"/>
        <v>0</v>
      </c>
      <c r="J195" s="35">
        <f t="shared" si="98"/>
        <v>159975735</v>
      </c>
      <c r="K195" s="19">
        <f>F195/B195*100</f>
        <v>0</v>
      </c>
    </row>
    <row r="196" spans="1:11" ht="31.15" customHeight="1" x14ac:dyDescent="0.2">
      <c r="A196" s="41" t="s">
        <v>19</v>
      </c>
      <c r="B196" s="35">
        <f t="shared" si="105"/>
        <v>0</v>
      </c>
      <c r="C196" s="35"/>
      <c r="D196" s="35"/>
      <c r="E196" s="35"/>
      <c r="F196" s="35">
        <f t="shared" si="106"/>
        <v>0</v>
      </c>
      <c r="G196" s="35"/>
      <c r="H196" s="35"/>
      <c r="I196" s="35"/>
      <c r="J196" s="34">
        <f t="shared" si="98"/>
        <v>0</v>
      </c>
      <c r="K196" s="19"/>
    </row>
    <row r="197" spans="1:11" ht="51" x14ac:dyDescent="0.2">
      <c r="A197" s="42" t="s">
        <v>171</v>
      </c>
      <c r="B197" s="35">
        <f t="shared" si="105"/>
        <v>783800</v>
      </c>
      <c r="C197" s="35"/>
      <c r="D197" s="35"/>
      <c r="E197" s="35">
        <v>783800</v>
      </c>
      <c r="F197" s="35">
        <f t="shared" si="106"/>
        <v>0</v>
      </c>
      <c r="G197" s="35"/>
      <c r="H197" s="35"/>
      <c r="I197" s="35"/>
      <c r="J197" s="35">
        <f t="shared" si="98"/>
        <v>783800</v>
      </c>
      <c r="K197" s="19">
        <f t="shared" ref="K197:K200" si="112">F197/B197*100</f>
        <v>0</v>
      </c>
    </row>
    <row r="198" spans="1:11" ht="51" x14ac:dyDescent="0.2">
      <c r="A198" s="42" t="s">
        <v>165</v>
      </c>
      <c r="B198" s="35">
        <f t="shared" si="105"/>
        <v>783765</v>
      </c>
      <c r="C198" s="35"/>
      <c r="D198" s="35">
        <v>783765</v>
      </c>
      <c r="E198" s="35"/>
      <c r="F198" s="35">
        <f t="shared" si="106"/>
        <v>0</v>
      </c>
      <c r="G198" s="35"/>
      <c r="H198" s="35"/>
      <c r="I198" s="35"/>
      <c r="J198" s="35">
        <f t="shared" si="98"/>
        <v>783765</v>
      </c>
      <c r="K198" s="19">
        <f t="shared" si="112"/>
        <v>0</v>
      </c>
    </row>
    <row r="199" spans="1:11" ht="51" x14ac:dyDescent="0.2">
      <c r="A199" s="42" t="s">
        <v>166</v>
      </c>
      <c r="B199" s="35">
        <f t="shared" si="105"/>
        <v>158408170</v>
      </c>
      <c r="C199" s="35">
        <v>158408170</v>
      </c>
      <c r="D199" s="35"/>
      <c r="E199" s="35"/>
      <c r="F199" s="35">
        <f t="shared" si="106"/>
        <v>0</v>
      </c>
      <c r="G199" s="35"/>
      <c r="H199" s="35"/>
      <c r="I199" s="35"/>
      <c r="J199" s="35">
        <f t="shared" si="98"/>
        <v>158408170</v>
      </c>
      <c r="K199" s="19">
        <f t="shared" si="112"/>
        <v>0</v>
      </c>
    </row>
    <row r="200" spans="1:11" ht="105" x14ac:dyDescent="0.2">
      <c r="A200" s="44" t="s">
        <v>48</v>
      </c>
      <c r="B200" s="35">
        <f t="shared" si="105"/>
        <v>122854805.61999999</v>
      </c>
      <c r="C200" s="35">
        <f>C202+C203+C204+C205</f>
        <v>121467861.23999999</v>
      </c>
      <c r="D200" s="35">
        <f>D202+D203+D204+D205</f>
        <v>623444.38</v>
      </c>
      <c r="E200" s="35">
        <f>E202+E203+E204+E205</f>
        <v>763500</v>
      </c>
      <c r="F200" s="35">
        <f t="shared" si="106"/>
        <v>0</v>
      </c>
      <c r="G200" s="35">
        <f>G202+G203+G204+G205</f>
        <v>0</v>
      </c>
      <c r="H200" s="35">
        <f>H202+H203+H204+H205</f>
        <v>0</v>
      </c>
      <c r="I200" s="35">
        <f>I202+I203+I204+I205</f>
        <v>0</v>
      </c>
      <c r="J200" s="35">
        <f t="shared" si="98"/>
        <v>122854805.61999999</v>
      </c>
      <c r="K200" s="19">
        <f t="shared" si="112"/>
        <v>0</v>
      </c>
    </row>
    <row r="201" spans="1:11" ht="31.15" customHeight="1" x14ac:dyDescent="0.2">
      <c r="A201" s="41" t="s">
        <v>19</v>
      </c>
      <c r="B201" s="35">
        <f t="shared" si="105"/>
        <v>0</v>
      </c>
      <c r="C201" s="35"/>
      <c r="D201" s="35"/>
      <c r="E201" s="35"/>
      <c r="F201" s="35">
        <f t="shared" si="106"/>
        <v>0</v>
      </c>
      <c r="G201" s="35"/>
      <c r="H201" s="35"/>
      <c r="I201" s="35"/>
      <c r="J201" s="34">
        <f t="shared" si="98"/>
        <v>0</v>
      </c>
      <c r="K201" s="19"/>
    </row>
    <row r="202" spans="1:11" ht="51" x14ac:dyDescent="0.2">
      <c r="A202" s="42" t="s">
        <v>63</v>
      </c>
      <c r="B202" s="35">
        <f t="shared" si="105"/>
        <v>140000</v>
      </c>
      <c r="C202" s="35"/>
      <c r="D202" s="35"/>
      <c r="E202" s="35">
        <v>140000</v>
      </c>
      <c r="F202" s="35">
        <f t="shared" si="106"/>
        <v>0</v>
      </c>
      <c r="G202" s="35"/>
      <c r="H202" s="35"/>
      <c r="I202" s="35"/>
      <c r="J202" s="35">
        <f t="shared" si="98"/>
        <v>140000</v>
      </c>
      <c r="K202" s="19">
        <f>F202/B202*100</f>
        <v>0</v>
      </c>
    </row>
    <row r="203" spans="1:11" ht="51" x14ac:dyDescent="0.2">
      <c r="A203" s="42" t="s">
        <v>172</v>
      </c>
      <c r="B203" s="35">
        <f t="shared" si="105"/>
        <v>623500</v>
      </c>
      <c r="C203" s="35"/>
      <c r="D203" s="35"/>
      <c r="E203" s="35">
        <v>623500</v>
      </c>
      <c r="F203" s="35">
        <f t="shared" si="106"/>
        <v>0</v>
      </c>
      <c r="G203" s="35"/>
      <c r="H203" s="35"/>
      <c r="I203" s="35"/>
      <c r="J203" s="35">
        <f t="shared" si="98"/>
        <v>623500</v>
      </c>
      <c r="K203" s="19">
        <f>F203/B203*100</f>
        <v>0</v>
      </c>
    </row>
    <row r="204" spans="1:11" ht="51" x14ac:dyDescent="0.2">
      <c r="A204" s="42" t="s">
        <v>167</v>
      </c>
      <c r="B204" s="35">
        <f t="shared" si="105"/>
        <v>623444.38</v>
      </c>
      <c r="C204" s="35"/>
      <c r="D204" s="35">
        <v>623444.38</v>
      </c>
      <c r="E204" s="35"/>
      <c r="F204" s="35">
        <f t="shared" si="106"/>
        <v>0</v>
      </c>
      <c r="G204" s="35"/>
      <c r="H204" s="35"/>
      <c r="I204" s="35"/>
      <c r="J204" s="35">
        <f t="shared" si="98"/>
        <v>623444.38</v>
      </c>
      <c r="K204" s="19">
        <f>F204/B204*100</f>
        <v>0</v>
      </c>
    </row>
    <row r="205" spans="1:11" ht="51" x14ac:dyDescent="0.2">
      <c r="A205" s="42" t="s">
        <v>168</v>
      </c>
      <c r="B205" s="35">
        <f t="shared" si="105"/>
        <v>121467861.23999999</v>
      </c>
      <c r="C205" s="35">
        <v>121467861.23999999</v>
      </c>
      <c r="D205" s="35"/>
      <c r="E205" s="35"/>
      <c r="F205" s="35">
        <f t="shared" si="106"/>
        <v>0</v>
      </c>
      <c r="G205" s="35"/>
      <c r="H205" s="35"/>
      <c r="I205" s="35"/>
      <c r="J205" s="35">
        <f t="shared" si="98"/>
        <v>121467861.23999999</v>
      </c>
      <c r="K205" s="19">
        <f>F205/B205*100</f>
        <v>0</v>
      </c>
    </row>
    <row r="206" spans="1:11" ht="76.900000000000006" customHeight="1" x14ac:dyDescent="0.2">
      <c r="A206" s="44" t="s">
        <v>70</v>
      </c>
      <c r="B206" s="35">
        <f t="shared" si="105"/>
        <v>230465753.53</v>
      </c>
      <c r="C206" s="35">
        <f>C208+C209+C210+C211+C212</f>
        <v>156642177.06</v>
      </c>
      <c r="D206" s="35">
        <f t="shared" ref="D206:E206" si="113">D208+D209+D210+D211+D212</f>
        <v>792676.47</v>
      </c>
      <c r="E206" s="35">
        <f t="shared" si="113"/>
        <v>73030900</v>
      </c>
      <c r="F206" s="35">
        <f t="shared" si="106"/>
        <v>0</v>
      </c>
      <c r="G206" s="35">
        <f>G208+G209+G210+G211+G212</f>
        <v>0</v>
      </c>
      <c r="H206" s="35">
        <f t="shared" ref="H206:I206" si="114">H208+H209+H210+H211+H212</f>
        <v>0</v>
      </c>
      <c r="I206" s="35">
        <f t="shared" si="114"/>
        <v>0</v>
      </c>
      <c r="J206" s="35">
        <f t="shared" si="98"/>
        <v>230465753.53</v>
      </c>
      <c r="K206" s="19">
        <f>F206/B206*100</f>
        <v>0</v>
      </c>
    </row>
    <row r="207" spans="1:11" ht="30.75" x14ac:dyDescent="0.2">
      <c r="A207" s="41" t="s">
        <v>21</v>
      </c>
      <c r="B207" s="35">
        <f t="shared" si="105"/>
        <v>0</v>
      </c>
      <c r="C207" s="35"/>
      <c r="D207" s="35"/>
      <c r="E207" s="35"/>
      <c r="F207" s="35">
        <f t="shared" si="106"/>
        <v>0</v>
      </c>
      <c r="G207" s="35"/>
      <c r="H207" s="35"/>
      <c r="I207" s="35"/>
      <c r="J207" s="35">
        <f t="shared" si="98"/>
        <v>0</v>
      </c>
      <c r="K207" s="19"/>
    </row>
    <row r="208" spans="1:11" ht="51" x14ac:dyDescent="0.2">
      <c r="A208" s="42" t="s">
        <v>65</v>
      </c>
      <c r="B208" s="35">
        <f t="shared" si="105"/>
        <v>380000</v>
      </c>
      <c r="C208" s="35"/>
      <c r="D208" s="35"/>
      <c r="E208" s="35">
        <v>380000</v>
      </c>
      <c r="F208" s="35">
        <f t="shared" si="106"/>
        <v>0</v>
      </c>
      <c r="G208" s="35"/>
      <c r="H208" s="35"/>
      <c r="I208" s="35"/>
      <c r="J208" s="35">
        <f t="shared" si="98"/>
        <v>380000</v>
      </c>
      <c r="K208" s="19">
        <f t="shared" ref="K208:K213" si="115">F208/B208*100</f>
        <v>0</v>
      </c>
    </row>
    <row r="209" spans="1:11" ht="30.75" x14ac:dyDescent="0.2">
      <c r="A209" s="42" t="s">
        <v>175</v>
      </c>
      <c r="B209" s="35">
        <f t="shared" si="105"/>
        <v>71858300</v>
      </c>
      <c r="C209" s="35"/>
      <c r="D209" s="35"/>
      <c r="E209" s="35">
        <v>71858300</v>
      </c>
      <c r="F209" s="35">
        <f t="shared" si="106"/>
        <v>0</v>
      </c>
      <c r="G209" s="35"/>
      <c r="H209" s="35"/>
      <c r="I209" s="35"/>
      <c r="J209" s="35">
        <f t="shared" si="98"/>
        <v>71858300</v>
      </c>
      <c r="K209" s="19">
        <f t="shared" si="115"/>
        <v>0</v>
      </c>
    </row>
    <row r="210" spans="1:11" ht="51" x14ac:dyDescent="0.2">
      <c r="A210" s="42" t="s">
        <v>173</v>
      </c>
      <c r="B210" s="35">
        <f t="shared" si="105"/>
        <v>792600</v>
      </c>
      <c r="C210" s="35"/>
      <c r="D210" s="35"/>
      <c r="E210" s="35">
        <v>792600</v>
      </c>
      <c r="F210" s="35">
        <f t="shared" si="106"/>
        <v>0</v>
      </c>
      <c r="G210" s="35"/>
      <c r="H210" s="35"/>
      <c r="I210" s="35"/>
      <c r="J210" s="35">
        <f t="shared" si="98"/>
        <v>792600</v>
      </c>
      <c r="K210" s="19">
        <f t="shared" si="115"/>
        <v>0</v>
      </c>
    </row>
    <row r="211" spans="1:11" ht="51" x14ac:dyDescent="0.2">
      <c r="A211" s="42" t="s">
        <v>169</v>
      </c>
      <c r="B211" s="35">
        <f t="shared" si="105"/>
        <v>792676.47</v>
      </c>
      <c r="C211" s="35"/>
      <c r="D211" s="35">
        <v>792676.47</v>
      </c>
      <c r="E211" s="35"/>
      <c r="F211" s="35">
        <f t="shared" si="106"/>
        <v>0</v>
      </c>
      <c r="G211" s="35"/>
      <c r="H211" s="35"/>
      <c r="I211" s="35"/>
      <c r="J211" s="35">
        <f t="shared" si="98"/>
        <v>792676.47</v>
      </c>
      <c r="K211" s="19">
        <f t="shared" si="115"/>
        <v>0</v>
      </c>
    </row>
    <row r="212" spans="1:11" ht="51" x14ac:dyDescent="0.2">
      <c r="A212" s="42" t="s">
        <v>170</v>
      </c>
      <c r="B212" s="35">
        <f t="shared" si="105"/>
        <v>156642177.06</v>
      </c>
      <c r="C212" s="35">
        <v>156642177.06</v>
      </c>
      <c r="D212" s="35"/>
      <c r="E212" s="35"/>
      <c r="F212" s="35">
        <f t="shared" si="106"/>
        <v>0</v>
      </c>
      <c r="G212" s="35"/>
      <c r="H212" s="35"/>
      <c r="I212" s="35"/>
      <c r="J212" s="35">
        <f t="shared" si="98"/>
        <v>156642177.06</v>
      </c>
      <c r="K212" s="19">
        <f t="shared" si="115"/>
        <v>0</v>
      </c>
    </row>
    <row r="213" spans="1:11" ht="79.150000000000006" customHeight="1" x14ac:dyDescent="0.2">
      <c r="A213" s="44" t="s">
        <v>71</v>
      </c>
      <c r="B213" s="35">
        <f t="shared" si="105"/>
        <v>137819101</v>
      </c>
      <c r="C213" s="35">
        <f>C215+C216+C217+C218</f>
        <v>136064700</v>
      </c>
      <c r="D213" s="35">
        <f t="shared" ref="D213:E213" si="116">D215+D216+D217+D218</f>
        <v>687201</v>
      </c>
      <c r="E213" s="35">
        <f t="shared" si="116"/>
        <v>1067200</v>
      </c>
      <c r="F213" s="35">
        <f t="shared" si="106"/>
        <v>0</v>
      </c>
      <c r="G213" s="35">
        <f>G215+G216+G217+G218</f>
        <v>0</v>
      </c>
      <c r="H213" s="35">
        <f t="shared" ref="H213:I213" si="117">H215+H216+H217+H218</f>
        <v>0</v>
      </c>
      <c r="I213" s="35">
        <f t="shared" si="117"/>
        <v>0</v>
      </c>
      <c r="J213" s="35">
        <f t="shared" si="98"/>
        <v>137819101</v>
      </c>
      <c r="K213" s="19">
        <f t="shared" si="115"/>
        <v>0</v>
      </c>
    </row>
    <row r="214" spans="1:11" ht="30.75" x14ac:dyDescent="0.2">
      <c r="A214" s="41" t="s">
        <v>21</v>
      </c>
      <c r="B214" s="35">
        <f t="shared" si="105"/>
        <v>0</v>
      </c>
      <c r="C214" s="35"/>
      <c r="D214" s="35"/>
      <c r="E214" s="35"/>
      <c r="F214" s="35">
        <f t="shared" si="106"/>
        <v>0</v>
      </c>
      <c r="G214" s="35"/>
      <c r="H214" s="35"/>
      <c r="I214" s="35"/>
      <c r="J214" s="35">
        <f t="shared" si="98"/>
        <v>0</v>
      </c>
      <c r="K214" s="19"/>
    </row>
    <row r="215" spans="1:11" ht="51" x14ac:dyDescent="0.2">
      <c r="A215" s="42" t="s">
        <v>64</v>
      </c>
      <c r="B215" s="35">
        <f t="shared" si="105"/>
        <v>380000</v>
      </c>
      <c r="C215" s="35"/>
      <c r="D215" s="35"/>
      <c r="E215" s="35">
        <v>380000</v>
      </c>
      <c r="F215" s="35">
        <f t="shared" si="106"/>
        <v>0</v>
      </c>
      <c r="G215" s="35"/>
      <c r="H215" s="35"/>
      <c r="I215" s="35"/>
      <c r="J215" s="35">
        <f t="shared" si="98"/>
        <v>380000</v>
      </c>
      <c r="K215" s="19">
        <f t="shared" ref="K215:K224" si="118">F215/B215*100</f>
        <v>0</v>
      </c>
    </row>
    <row r="216" spans="1:11" ht="51" x14ac:dyDescent="0.2">
      <c r="A216" s="42" t="s">
        <v>174</v>
      </c>
      <c r="B216" s="35">
        <f t="shared" si="105"/>
        <v>687200</v>
      </c>
      <c r="C216" s="35"/>
      <c r="D216" s="35"/>
      <c r="E216" s="35">
        <v>687200</v>
      </c>
      <c r="F216" s="35">
        <f t="shared" si="106"/>
        <v>0</v>
      </c>
      <c r="G216" s="35"/>
      <c r="H216" s="35"/>
      <c r="I216" s="35"/>
      <c r="J216" s="35">
        <f t="shared" si="98"/>
        <v>687200</v>
      </c>
      <c r="K216" s="19">
        <f t="shared" si="118"/>
        <v>0</v>
      </c>
    </row>
    <row r="217" spans="1:11" ht="51" x14ac:dyDescent="0.2">
      <c r="A217" s="42" t="s">
        <v>176</v>
      </c>
      <c r="B217" s="35">
        <f t="shared" si="105"/>
        <v>687201</v>
      </c>
      <c r="C217" s="35"/>
      <c r="D217" s="35">
        <v>687201</v>
      </c>
      <c r="E217" s="35"/>
      <c r="F217" s="35">
        <f t="shared" si="106"/>
        <v>0</v>
      </c>
      <c r="G217" s="35"/>
      <c r="H217" s="35"/>
      <c r="I217" s="35"/>
      <c r="J217" s="35">
        <f t="shared" si="98"/>
        <v>687201</v>
      </c>
      <c r="K217" s="19">
        <f t="shared" si="118"/>
        <v>0</v>
      </c>
    </row>
    <row r="218" spans="1:11" ht="51" x14ac:dyDescent="0.2">
      <c r="A218" s="42" t="s">
        <v>177</v>
      </c>
      <c r="B218" s="35">
        <f t="shared" si="105"/>
        <v>136064700</v>
      </c>
      <c r="C218" s="35">
        <v>136064700</v>
      </c>
      <c r="D218" s="35"/>
      <c r="E218" s="35"/>
      <c r="F218" s="35">
        <f t="shared" si="106"/>
        <v>0</v>
      </c>
      <c r="G218" s="35"/>
      <c r="H218" s="35"/>
      <c r="I218" s="35"/>
      <c r="J218" s="35">
        <f t="shared" ref="J218:J224" si="119">B218-F218</f>
        <v>136064700</v>
      </c>
      <c r="K218" s="19">
        <f t="shared" si="118"/>
        <v>0</v>
      </c>
    </row>
    <row r="219" spans="1:11" ht="131.25" x14ac:dyDescent="0.2">
      <c r="A219" s="44" t="s">
        <v>68</v>
      </c>
      <c r="B219" s="35">
        <f t="shared" si="105"/>
        <v>29985295</v>
      </c>
      <c r="C219" s="35">
        <f>C221+C222+C223</f>
        <v>29676060</v>
      </c>
      <c r="D219" s="35">
        <f t="shared" ref="D219:E219" si="120">D221+D222+D223</f>
        <v>154635</v>
      </c>
      <c r="E219" s="35">
        <f t="shared" si="120"/>
        <v>154600</v>
      </c>
      <c r="F219" s="35">
        <f t="shared" ref="F219:F223" si="121">G219+H219+I219</f>
        <v>0</v>
      </c>
      <c r="G219" s="35">
        <f>G221+G222+G223</f>
        <v>0</v>
      </c>
      <c r="H219" s="35">
        <f t="shared" ref="H219:I219" si="122">H221+H222+H223</f>
        <v>0</v>
      </c>
      <c r="I219" s="35">
        <f t="shared" si="122"/>
        <v>0</v>
      </c>
      <c r="J219" s="35">
        <f t="shared" si="119"/>
        <v>29985295</v>
      </c>
      <c r="K219" s="19"/>
    </row>
    <row r="220" spans="1:11" ht="30.75" x14ac:dyDescent="0.2">
      <c r="A220" s="41" t="s">
        <v>21</v>
      </c>
      <c r="B220" s="35">
        <f t="shared" si="105"/>
        <v>0</v>
      </c>
      <c r="C220" s="35"/>
      <c r="D220" s="35"/>
      <c r="E220" s="35"/>
      <c r="F220" s="35">
        <f t="shared" si="121"/>
        <v>0</v>
      </c>
      <c r="G220" s="35"/>
      <c r="H220" s="35"/>
      <c r="I220" s="35"/>
      <c r="J220" s="35">
        <f t="shared" si="119"/>
        <v>0</v>
      </c>
      <c r="K220" s="19"/>
    </row>
    <row r="221" spans="1:11" ht="51" x14ac:dyDescent="0.2">
      <c r="A221" s="42" t="s">
        <v>178</v>
      </c>
      <c r="B221" s="35">
        <f t="shared" ref="B221:B238" si="123">C221+D221+E221</f>
        <v>154600</v>
      </c>
      <c r="C221" s="35"/>
      <c r="D221" s="35"/>
      <c r="E221" s="35">
        <v>154600</v>
      </c>
      <c r="F221" s="35">
        <f t="shared" si="121"/>
        <v>0</v>
      </c>
      <c r="G221" s="35"/>
      <c r="H221" s="35"/>
      <c r="I221" s="35"/>
      <c r="J221" s="35">
        <f t="shared" si="119"/>
        <v>154600</v>
      </c>
      <c r="K221" s="19"/>
    </row>
    <row r="222" spans="1:11" ht="51" x14ac:dyDescent="0.2">
      <c r="A222" s="42" t="s">
        <v>179</v>
      </c>
      <c r="B222" s="35">
        <f t="shared" si="123"/>
        <v>154635</v>
      </c>
      <c r="C222" s="35"/>
      <c r="D222" s="35">
        <v>154635</v>
      </c>
      <c r="E222" s="35"/>
      <c r="F222" s="35">
        <f t="shared" si="121"/>
        <v>0</v>
      </c>
      <c r="G222" s="35"/>
      <c r="H222" s="35"/>
      <c r="I222" s="35"/>
      <c r="J222" s="35">
        <f t="shared" si="119"/>
        <v>154635</v>
      </c>
      <c r="K222" s="19"/>
    </row>
    <row r="223" spans="1:11" ht="51" x14ac:dyDescent="0.2">
      <c r="A223" s="42" t="s">
        <v>180</v>
      </c>
      <c r="B223" s="35">
        <f t="shared" si="123"/>
        <v>29676060</v>
      </c>
      <c r="C223" s="35">
        <v>29676060</v>
      </c>
      <c r="D223" s="35"/>
      <c r="E223" s="35"/>
      <c r="F223" s="35">
        <f t="shared" si="121"/>
        <v>0</v>
      </c>
      <c r="G223" s="35"/>
      <c r="H223" s="35"/>
      <c r="I223" s="35"/>
      <c r="J223" s="35">
        <f t="shared" si="119"/>
        <v>29676060</v>
      </c>
      <c r="K223" s="19"/>
    </row>
    <row r="224" spans="1:11" ht="38.450000000000003" customHeight="1" x14ac:dyDescent="0.2">
      <c r="A224" s="16" t="s">
        <v>12</v>
      </c>
      <c r="B224" s="34">
        <f t="shared" si="123"/>
        <v>523239113</v>
      </c>
      <c r="C224" s="34">
        <f>C225</f>
        <v>517313700</v>
      </c>
      <c r="D224" s="76">
        <f t="shared" ref="D224:E224" si="124">D225</f>
        <v>4180313</v>
      </c>
      <c r="E224" s="76">
        <f t="shared" si="124"/>
        <v>1745100</v>
      </c>
      <c r="F224" s="34">
        <f t="shared" si="106"/>
        <v>0</v>
      </c>
      <c r="G224" s="34">
        <f>G225</f>
        <v>0</v>
      </c>
      <c r="H224" s="76">
        <f t="shared" ref="H224:I224" si="125">H225</f>
        <v>0</v>
      </c>
      <c r="I224" s="76">
        <f t="shared" si="125"/>
        <v>0</v>
      </c>
      <c r="J224" s="34">
        <f t="shared" si="119"/>
        <v>523239113</v>
      </c>
      <c r="K224" s="20">
        <f t="shared" si="118"/>
        <v>0</v>
      </c>
    </row>
    <row r="225" spans="1:16" ht="82.15" customHeight="1" x14ac:dyDescent="0.2">
      <c r="A225" s="16" t="s">
        <v>42</v>
      </c>
      <c r="B225" s="34">
        <f t="shared" si="123"/>
        <v>523239113</v>
      </c>
      <c r="C225" s="34">
        <f>C226</f>
        <v>517313700</v>
      </c>
      <c r="D225" s="76">
        <f t="shared" ref="D225:E225" si="126">D226</f>
        <v>4180313</v>
      </c>
      <c r="E225" s="76">
        <f t="shared" si="126"/>
        <v>1745100</v>
      </c>
      <c r="F225" s="34">
        <f t="shared" ref="F225:F238" si="127">G225+H225+I225</f>
        <v>0</v>
      </c>
      <c r="G225" s="34">
        <f>G226</f>
        <v>0</v>
      </c>
      <c r="H225" s="76">
        <f t="shared" ref="H225:I225" si="128">H226</f>
        <v>0</v>
      </c>
      <c r="I225" s="76">
        <f t="shared" si="128"/>
        <v>0</v>
      </c>
      <c r="J225" s="34">
        <f t="shared" ref="J225:J239" si="129">B225-F225</f>
        <v>523239113</v>
      </c>
      <c r="K225" s="20">
        <f>F225/B225*100</f>
        <v>0</v>
      </c>
    </row>
    <row r="226" spans="1:16" ht="78.75" x14ac:dyDescent="0.2">
      <c r="A226" s="58" t="s">
        <v>69</v>
      </c>
      <c r="B226" s="35">
        <f t="shared" si="123"/>
        <v>523239113</v>
      </c>
      <c r="C226" s="35">
        <f>C228+C229+C230+C231</f>
        <v>517313700</v>
      </c>
      <c r="D226" s="35">
        <f t="shared" ref="D226:E226" si="130">D228+D229+D230+D231</f>
        <v>4180313</v>
      </c>
      <c r="E226" s="35">
        <f t="shared" si="130"/>
        <v>1745100</v>
      </c>
      <c r="F226" s="35">
        <f t="shared" si="127"/>
        <v>0</v>
      </c>
      <c r="G226" s="35">
        <f>G228+G229+G230+G231</f>
        <v>0</v>
      </c>
      <c r="H226" s="35">
        <f t="shared" ref="H226:I226" si="131">H228+H229+H230+H231</f>
        <v>0</v>
      </c>
      <c r="I226" s="35">
        <f t="shared" si="131"/>
        <v>0</v>
      </c>
      <c r="J226" s="35">
        <f t="shared" si="129"/>
        <v>523239113</v>
      </c>
      <c r="K226" s="19">
        <f>F226/B226*100</f>
        <v>0</v>
      </c>
      <c r="L226" s="10"/>
      <c r="M226" s="10"/>
      <c r="N226" s="10"/>
      <c r="O226" s="10"/>
      <c r="P226" s="10"/>
    </row>
    <row r="227" spans="1:16" ht="30.75" x14ac:dyDescent="0.2">
      <c r="A227" s="59" t="s">
        <v>19</v>
      </c>
      <c r="B227" s="35">
        <f t="shared" si="123"/>
        <v>0</v>
      </c>
      <c r="C227" s="35"/>
      <c r="D227" s="35"/>
      <c r="E227" s="35"/>
      <c r="F227" s="35">
        <f t="shared" si="127"/>
        <v>0</v>
      </c>
      <c r="G227" s="35"/>
      <c r="H227" s="35"/>
      <c r="I227" s="35"/>
      <c r="J227" s="35">
        <f t="shared" si="129"/>
        <v>0</v>
      </c>
      <c r="K227" s="19"/>
      <c r="L227" s="10"/>
      <c r="M227" s="10"/>
      <c r="N227" s="10"/>
      <c r="O227" s="10"/>
      <c r="P227" s="10"/>
    </row>
    <row r="228" spans="1:16" ht="51" x14ac:dyDescent="0.2">
      <c r="A228" s="42" t="s">
        <v>66</v>
      </c>
      <c r="B228" s="35">
        <f t="shared" si="123"/>
        <v>700000</v>
      </c>
      <c r="C228" s="35"/>
      <c r="D228" s="35"/>
      <c r="E228" s="35">
        <v>700000</v>
      </c>
      <c r="F228" s="35">
        <f t="shared" si="127"/>
        <v>0</v>
      </c>
      <c r="G228" s="35"/>
      <c r="H228" s="35"/>
      <c r="I228" s="35"/>
      <c r="J228" s="35">
        <f t="shared" si="129"/>
        <v>700000</v>
      </c>
      <c r="K228" s="19">
        <f t="shared" ref="K228:K235" si="132">F228/B228*100</f>
        <v>0</v>
      </c>
      <c r="L228" s="10"/>
      <c r="M228" s="10"/>
      <c r="N228" s="10"/>
      <c r="O228" s="10"/>
      <c r="P228" s="10"/>
    </row>
    <row r="229" spans="1:16" ht="51" x14ac:dyDescent="0.2">
      <c r="A229" s="42" t="s">
        <v>181</v>
      </c>
      <c r="B229" s="35">
        <f t="shared" si="123"/>
        <v>1045100</v>
      </c>
      <c r="C229" s="35"/>
      <c r="D229" s="35"/>
      <c r="E229" s="35">
        <v>1045100</v>
      </c>
      <c r="F229" s="35">
        <f t="shared" si="127"/>
        <v>0</v>
      </c>
      <c r="G229" s="35"/>
      <c r="H229" s="35"/>
      <c r="I229" s="35"/>
      <c r="J229" s="35">
        <f t="shared" si="129"/>
        <v>1045100</v>
      </c>
      <c r="K229" s="19">
        <f t="shared" si="132"/>
        <v>0</v>
      </c>
      <c r="L229" s="10"/>
      <c r="M229" s="10"/>
      <c r="N229" s="10"/>
      <c r="O229" s="10"/>
      <c r="P229" s="10"/>
    </row>
    <row r="230" spans="1:16" ht="51" x14ac:dyDescent="0.2">
      <c r="A230" s="42" t="s">
        <v>183</v>
      </c>
      <c r="B230" s="35">
        <f t="shared" si="123"/>
        <v>4180313</v>
      </c>
      <c r="C230" s="35"/>
      <c r="D230" s="35">
        <v>4180313</v>
      </c>
      <c r="E230" s="35"/>
      <c r="F230" s="35">
        <f t="shared" si="127"/>
        <v>0</v>
      </c>
      <c r="G230" s="35"/>
      <c r="H230" s="35"/>
      <c r="I230" s="35"/>
      <c r="J230" s="35">
        <f t="shared" si="129"/>
        <v>4180313</v>
      </c>
      <c r="K230" s="19">
        <f t="shared" si="132"/>
        <v>0</v>
      </c>
      <c r="L230" s="10"/>
      <c r="M230" s="10"/>
      <c r="N230" s="10"/>
      <c r="O230" s="10"/>
      <c r="P230" s="10"/>
    </row>
    <row r="231" spans="1:16" ht="51" x14ac:dyDescent="0.2">
      <c r="A231" s="42" t="s">
        <v>182</v>
      </c>
      <c r="B231" s="35">
        <f t="shared" si="123"/>
        <v>517313700</v>
      </c>
      <c r="C231" s="35">
        <v>517313700</v>
      </c>
      <c r="D231" s="35"/>
      <c r="E231" s="35"/>
      <c r="F231" s="35">
        <f t="shared" si="127"/>
        <v>0</v>
      </c>
      <c r="G231" s="35"/>
      <c r="H231" s="35"/>
      <c r="I231" s="35"/>
      <c r="J231" s="35">
        <f t="shared" si="129"/>
        <v>517313700</v>
      </c>
      <c r="K231" s="19">
        <f t="shared" si="132"/>
        <v>0</v>
      </c>
      <c r="L231" s="10"/>
      <c r="M231" s="10"/>
      <c r="N231" s="10"/>
      <c r="O231" s="10"/>
      <c r="P231" s="10"/>
    </row>
    <row r="232" spans="1:16" ht="30" x14ac:dyDescent="0.2">
      <c r="A232" s="70" t="s">
        <v>72</v>
      </c>
      <c r="B232" s="32">
        <f t="shared" si="123"/>
        <v>6250000</v>
      </c>
      <c r="C232" s="32"/>
      <c r="D232" s="32">
        <f t="shared" ref="C232:E234" si="133">D233</f>
        <v>5000000</v>
      </c>
      <c r="E232" s="32">
        <f t="shared" si="133"/>
        <v>1250000</v>
      </c>
      <c r="F232" s="32">
        <f t="shared" si="127"/>
        <v>0</v>
      </c>
      <c r="G232" s="32">
        <f t="shared" ref="G232:I234" si="134">G233</f>
        <v>0</v>
      </c>
      <c r="H232" s="32">
        <f t="shared" si="134"/>
        <v>0</v>
      </c>
      <c r="I232" s="32">
        <f t="shared" si="134"/>
        <v>0</v>
      </c>
      <c r="J232" s="32">
        <f t="shared" si="129"/>
        <v>6250000</v>
      </c>
      <c r="K232" s="18">
        <f t="shared" si="132"/>
        <v>0</v>
      </c>
      <c r="L232" s="10"/>
      <c r="M232" s="10"/>
      <c r="N232" s="10"/>
      <c r="O232" s="10"/>
      <c r="P232" s="10"/>
    </row>
    <row r="233" spans="1:16" ht="30.75" x14ac:dyDescent="0.2">
      <c r="A233" s="67" t="s">
        <v>73</v>
      </c>
      <c r="B233" s="35">
        <f t="shared" si="123"/>
        <v>6250000</v>
      </c>
      <c r="C233" s="35">
        <f t="shared" si="133"/>
        <v>0</v>
      </c>
      <c r="D233" s="35">
        <f t="shared" si="133"/>
        <v>5000000</v>
      </c>
      <c r="E233" s="35">
        <f t="shared" si="133"/>
        <v>1250000</v>
      </c>
      <c r="F233" s="35">
        <f t="shared" si="127"/>
        <v>0</v>
      </c>
      <c r="G233" s="35">
        <f t="shared" si="134"/>
        <v>0</v>
      </c>
      <c r="H233" s="35">
        <f t="shared" si="134"/>
        <v>0</v>
      </c>
      <c r="I233" s="35">
        <f t="shared" si="134"/>
        <v>0</v>
      </c>
      <c r="J233" s="35">
        <f t="shared" si="129"/>
        <v>6250000</v>
      </c>
      <c r="K233" s="19">
        <f t="shared" si="132"/>
        <v>0</v>
      </c>
      <c r="L233" s="10"/>
      <c r="M233" s="10"/>
      <c r="N233" s="10"/>
      <c r="O233" s="10"/>
      <c r="P233" s="10"/>
    </row>
    <row r="234" spans="1:16" ht="76.5" x14ac:dyDescent="0.2">
      <c r="A234" s="68" t="s">
        <v>42</v>
      </c>
      <c r="B234" s="35">
        <f t="shared" si="123"/>
        <v>6250000</v>
      </c>
      <c r="C234" s="35">
        <f t="shared" si="133"/>
        <v>0</v>
      </c>
      <c r="D234" s="35">
        <f t="shared" si="133"/>
        <v>5000000</v>
      </c>
      <c r="E234" s="35">
        <f t="shared" si="133"/>
        <v>1250000</v>
      </c>
      <c r="F234" s="35">
        <f t="shared" si="127"/>
        <v>0</v>
      </c>
      <c r="G234" s="35">
        <f t="shared" si="134"/>
        <v>0</v>
      </c>
      <c r="H234" s="35">
        <f t="shared" si="134"/>
        <v>0</v>
      </c>
      <c r="I234" s="35">
        <f t="shared" si="134"/>
        <v>0</v>
      </c>
      <c r="J234" s="35">
        <f t="shared" si="129"/>
        <v>6250000</v>
      </c>
      <c r="K234" s="19">
        <f t="shared" si="132"/>
        <v>0</v>
      </c>
      <c r="L234" s="10"/>
      <c r="M234" s="10"/>
      <c r="N234" s="10"/>
      <c r="O234" s="10"/>
      <c r="P234" s="10"/>
    </row>
    <row r="235" spans="1:16" ht="78.75" x14ac:dyDescent="0.2">
      <c r="A235" s="53" t="s">
        <v>184</v>
      </c>
      <c r="B235" s="35">
        <f t="shared" si="123"/>
        <v>6250000</v>
      </c>
      <c r="C235" s="35">
        <f>C237+C238</f>
        <v>0</v>
      </c>
      <c r="D235" s="35">
        <f t="shared" ref="D235:E235" si="135">D237+D238</f>
        <v>5000000</v>
      </c>
      <c r="E235" s="35">
        <f t="shared" si="135"/>
        <v>1250000</v>
      </c>
      <c r="F235" s="35">
        <f t="shared" si="127"/>
        <v>0</v>
      </c>
      <c r="G235" s="35">
        <f>G237+G238</f>
        <v>0</v>
      </c>
      <c r="H235" s="35">
        <f t="shared" ref="H235:I235" si="136">H237+H238</f>
        <v>0</v>
      </c>
      <c r="I235" s="35">
        <f t="shared" si="136"/>
        <v>0</v>
      </c>
      <c r="J235" s="35">
        <f t="shared" si="129"/>
        <v>6250000</v>
      </c>
      <c r="K235" s="19">
        <f t="shared" si="132"/>
        <v>0</v>
      </c>
      <c r="L235" s="10"/>
      <c r="M235" s="10"/>
      <c r="N235" s="10"/>
      <c r="O235" s="10"/>
      <c r="P235" s="10"/>
    </row>
    <row r="236" spans="1:16" ht="30.75" x14ac:dyDescent="0.2">
      <c r="A236" s="59" t="s">
        <v>19</v>
      </c>
      <c r="B236" s="35">
        <f t="shared" si="123"/>
        <v>0</v>
      </c>
      <c r="C236" s="35"/>
      <c r="D236" s="35"/>
      <c r="E236" s="35"/>
      <c r="F236" s="35">
        <f t="shared" si="127"/>
        <v>0</v>
      </c>
      <c r="G236" s="35"/>
      <c r="H236" s="35"/>
      <c r="I236" s="35"/>
      <c r="J236" s="35">
        <f t="shared" si="129"/>
        <v>0</v>
      </c>
      <c r="K236" s="19"/>
      <c r="L236" s="10"/>
      <c r="M236" s="10"/>
      <c r="N236" s="10"/>
      <c r="O236" s="10"/>
      <c r="P236" s="10"/>
    </row>
    <row r="237" spans="1:16" ht="51" x14ac:dyDescent="0.2">
      <c r="A237" s="42" t="s">
        <v>185</v>
      </c>
      <c r="B237" s="35">
        <f t="shared" si="123"/>
        <v>1250000</v>
      </c>
      <c r="C237" s="35"/>
      <c r="D237" s="35"/>
      <c r="E237" s="35">
        <v>1250000</v>
      </c>
      <c r="F237" s="35">
        <f t="shared" si="127"/>
        <v>0</v>
      </c>
      <c r="G237" s="35"/>
      <c r="H237" s="35"/>
      <c r="I237" s="35"/>
      <c r="J237" s="35">
        <f t="shared" si="129"/>
        <v>1250000</v>
      </c>
      <c r="K237" s="19">
        <f>F237/B237*100</f>
        <v>0</v>
      </c>
      <c r="L237" s="10"/>
      <c r="M237" s="10"/>
      <c r="N237" s="10"/>
      <c r="O237" s="10"/>
      <c r="P237" s="10"/>
    </row>
    <row r="238" spans="1:16" ht="51" x14ac:dyDescent="0.2">
      <c r="A238" s="42" t="s">
        <v>186</v>
      </c>
      <c r="B238" s="35">
        <f t="shared" si="123"/>
        <v>5000000</v>
      </c>
      <c r="C238" s="35"/>
      <c r="D238" s="35">
        <v>5000000</v>
      </c>
      <c r="E238" s="35"/>
      <c r="F238" s="35">
        <f t="shared" si="127"/>
        <v>0</v>
      </c>
      <c r="G238" s="35"/>
      <c r="H238" s="35"/>
      <c r="I238" s="35"/>
      <c r="J238" s="35">
        <f t="shared" si="129"/>
        <v>5000000</v>
      </c>
      <c r="K238" s="19">
        <f>F238/B238*100</f>
        <v>0</v>
      </c>
      <c r="L238" s="10"/>
      <c r="M238" s="10"/>
      <c r="N238" s="10"/>
      <c r="O238" s="10"/>
      <c r="P238" s="10"/>
    </row>
    <row r="239" spans="1:16" s="4" customFormat="1" ht="61.15" customHeight="1" x14ac:dyDescent="0.25">
      <c r="A239" s="49" t="s">
        <v>27</v>
      </c>
      <c r="B239" s="32">
        <f>B9+B90+B162+B188+B232</f>
        <v>3197295603.1500001</v>
      </c>
      <c r="C239" s="32">
        <f>C9+C90+C162+C188+C232</f>
        <v>2235186968.3000002</v>
      </c>
      <c r="D239" s="32">
        <f t="shared" ref="D239:I239" si="137">D9+D90+D162+D188+D232</f>
        <v>578515934.85000002</v>
      </c>
      <c r="E239" s="32">
        <f t="shared" si="137"/>
        <v>383592700</v>
      </c>
      <c r="F239" s="32">
        <f t="shared" si="137"/>
        <v>0</v>
      </c>
      <c r="G239" s="32">
        <f t="shared" si="137"/>
        <v>0</v>
      </c>
      <c r="H239" s="32">
        <f t="shared" si="137"/>
        <v>0</v>
      </c>
      <c r="I239" s="32">
        <f t="shared" si="137"/>
        <v>0</v>
      </c>
      <c r="J239" s="32">
        <f t="shared" si="129"/>
        <v>3197295603.1500001</v>
      </c>
      <c r="K239" s="21">
        <f>F239/B239*100</f>
        <v>0</v>
      </c>
    </row>
    <row r="240" spans="1:16" ht="19.899999999999999" customHeight="1" x14ac:dyDescent="0.4">
      <c r="A240" s="8"/>
      <c r="B240" s="11"/>
      <c r="C240" s="8"/>
      <c r="D240" s="8"/>
      <c r="E240" s="12"/>
      <c r="F240" s="12"/>
      <c r="G240" s="30"/>
      <c r="H240" s="30"/>
      <c r="I240" s="30"/>
      <c r="J240" s="8"/>
      <c r="K240" s="8"/>
    </row>
    <row r="241" spans="1:11" ht="13.9" customHeight="1" x14ac:dyDescent="0.4">
      <c r="A241" s="9"/>
      <c r="B241" s="15"/>
      <c r="C241" s="8"/>
      <c r="D241" s="8"/>
      <c r="E241" s="8"/>
      <c r="F241" s="30"/>
      <c r="G241" s="30"/>
      <c r="H241" s="30"/>
      <c r="I241" s="30"/>
      <c r="J241" s="8"/>
      <c r="K241" s="8"/>
    </row>
    <row r="242" spans="1:11" ht="24.75" customHeight="1" x14ac:dyDescent="0.2">
      <c r="A242" s="8"/>
      <c r="B242" s="94" t="s">
        <v>1</v>
      </c>
      <c r="C242" s="94" t="s">
        <v>15</v>
      </c>
      <c r="D242" s="94" t="s">
        <v>14</v>
      </c>
      <c r="E242" s="96" t="s">
        <v>16</v>
      </c>
      <c r="F242" s="97"/>
      <c r="G242" s="8"/>
      <c r="H242" s="8"/>
      <c r="I242" s="8"/>
      <c r="J242" s="8"/>
      <c r="K242" s="8"/>
    </row>
    <row r="243" spans="1:11" ht="23.25" customHeight="1" x14ac:dyDescent="0.2">
      <c r="A243" s="8"/>
      <c r="B243" s="95"/>
      <c r="C243" s="95"/>
      <c r="D243" s="95"/>
      <c r="E243" s="60" t="s">
        <v>17</v>
      </c>
      <c r="F243" s="60" t="s">
        <v>18</v>
      </c>
      <c r="G243" s="8"/>
      <c r="H243" s="8"/>
      <c r="I243" s="8"/>
      <c r="J243" s="8"/>
      <c r="K243" s="8"/>
    </row>
    <row r="244" spans="1:11" ht="28.9" customHeight="1" x14ac:dyDescent="0.4">
      <c r="A244" s="8"/>
      <c r="B244" s="61"/>
      <c r="C244" s="71">
        <f>B239</f>
        <v>3197295603.1500001</v>
      </c>
      <c r="D244" s="71">
        <f>F239</f>
        <v>0</v>
      </c>
      <c r="E244" s="71">
        <f>C244-D244</f>
        <v>3197295603.1500001</v>
      </c>
      <c r="F244" s="72">
        <f>D244/C244*100</f>
        <v>0</v>
      </c>
      <c r="G244" s="8"/>
      <c r="H244" s="8"/>
      <c r="I244" s="8"/>
      <c r="J244" s="8"/>
      <c r="K244" s="8"/>
    </row>
    <row r="245" spans="1:11" ht="24.6" customHeight="1" x14ac:dyDescent="0.4">
      <c r="A245" s="8"/>
      <c r="B245" s="61" t="s">
        <v>19</v>
      </c>
      <c r="C245" s="71"/>
      <c r="D245" s="71"/>
      <c r="E245" s="71"/>
      <c r="F245" s="72"/>
      <c r="G245" s="8"/>
      <c r="H245" s="8"/>
      <c r="I245" s="8"/>
      <c r="J245" s="8"/>
      <c r="K245" s="8"/>
    </row>
    <row r="246" spans="1:11" ht="30.6" customHeight="1" x14ac:dyDescent="0.4">
      <c r="A246" s="8"/>
      <c r="B246" s="62" t="s">
        <v>3</v>
      </c>
      <c r="C246" s="73">
        <f>C239</f>
        <v>2235186968.3000002</v>
      </c>
      <c r="D246" s="71">
        <f>G239</f>
        <v>0</v>
      </c>
      <c r="E246" s="71">
        <f>C246-D246</f>
        <v>2235186968.3000002</v>
      </c>
      <c r="F246" s="72">
        <f>D246/C246*100</f>
        <v>0</v>
      </c>
      <c r="G246" s="8"/>
      <c r="H246" s="8"/>
      <c r="I246" s="8"/>
      <c r="J246" s="8"/>
      <c r="K246" s="8"/>
    </row>
    <row r="247" spans="1:11" ht="30" customHeight="1" x14ac:dyDescent="0.4">
      <c r="B247" s="62" t="s">
        <v>4</v>
      </c>
      <c r="C247" s="73">
        <f>D239</f>
        <v>578515934.85000002</v>
      </c>
      <c r="D247" s="71">
        <f>H239</f>
        <v>0</v>
      </c>
      <c r="E247" s="71">
        <f>C247-D247</f>
        <v>578515934.85000002</v>
      </c>
      <c r="F247" s="72">
        <f>D247/C247*100</f>
        <v>0</v>
      </c>
      <c r="G247" s="8"/>
      <c r="H247" s="8"/>
      <c r="I247" s="8"/>
      <c r="J247" s="8"/>
      <c r="K247" s="8"/>
    </row>
    <row r="248" spans="1:11" ht="30" customHeight="1" x14ac:dyDescent="0.4">
      <c r="A248" s="5"/>
      <c r="B248" s="62" t="s">
        <v>5</v>
      </c>
      <c r="C248" s="73">
        <f>E239</f>
        <v>383592700</v>
      </c>
      <c r="D248" s="71">
        <f>I239</f>
        <v>0</v>
      </c>
      <c r="E248" s="71">
        <f>C248-D248</f>
        <v>383592700</v>
      </c>
      <c r="F248" s="72">
        <f>D248/C248*100</f>
        <v>0</v>
      </c>
      <c r="G248" s="8"/>
      <c r="H248" s="8"/>
      <c r="I248" s="8"/>
      <c r="J248" s="8"/>
      <c r="K248" s="8"/>
    </row>
    <row r="249" spans="1:11" ht="27.75" x14ac:dyDescent="0.4">
      <c r="A249" s="22" t="s">
        <v>93</v>
      </c>
      <c r="E249" s="90"/>
      <c r="F249" s="90"/>
    </row>
    <row r="250" spans="1:11" ht="61.9" customHeight="1" x14ac:dyDescent="0.4">
      <c r="A250" s="22" t="s">
        <v>94</v>
      </c>
      <c r="B250" s="22"/>
      <c r="C250" s="22"/>
      <c r="D250" s="22"/>
      <c r="E250" s="23" t="s">
        <v>30</v>
      </c>
      <c r="F250" s="31"/>
    </row>
    <row r="251" spans="1:11" ht="89.45" customHeight="1" x14ac:dyDescent="0.4">
      <c r="A251" s="63" t="s">
        <v>28</v>
      </c>
      <c r="B251" s="8"/>
      <c r="C251" s="8"/>
      <c r="D251" s="8"/>
      <c r="E251" s="12"/>
      <c r="F251" s="6"/>
    </row>
    <row r="252" spans="1:11" ht="34.9" customHeight="1" x14ac:dyDescent="0.35">
      <c r="E252" s="24"/>
    </row>
    <row r="254" spans="1:11" ht="39.6" customHeight="1" x14ac:dyDescent="0.4">
      <c r="B254" s="27"/>
      <c r="C254" s="28"/>
      <c r="D254" s="28"/>
      <c r="E254" s="28"/>
      <c r="F254" s="29"/>
      <c r="G254" s="28"/>
      <c r="H254" s="28"/>
      <c r="I254" s="28"/>
      <c r="J254" s="3"/>
    </row>
    <row r="255" spans="1:11" ht="27.75" x14ac:dyDescent="0.4">
      <c r="B255" s="27"/>
      <c r="C255" s="28"/>
      <c r="D255" s="28"/>
      <c r="E255" s="28"/>
      <c r="F255" s="29"/>
      <c r="G255" s="28"/>
      <c r="H255" s="28"/>
      <c r="I255" s="28"/>
      <c r="J255" s="3"/>
    </row>
    <row r="256" spans="1:11" ht="27.75" x14ac:dyDescent="0.4">
      <c r="B256" s="27"/>
      <c r="C256" s="28"/>
      <c r="D256" s="28"/>
      <c r="E256" s="28"/>
      <c r="F256" s="29"/>
      <c r="G256" s="28"/>
      <c r="H256" s="28"/>
      <c r="I256" s="28"/>
      <c r="J256" s="3"/>
    </row>
    <row r="257" spans="2:10" ht="27.75" x14ac:dyDescent="0.4">
      <c r="B257" s="27"/>
      <c r="C257" s="28"/>
      <c r="D257" s="28"/>
      <c r="E257" s="28"/>
      <c r="F257" s="29"/>
      <c r="G257" s="28"/>
      <c r="H257" s="28"/>
      <c r="I257" s="28"/>
      <c r="J257" s="3"/>
    </row>
    <row r="258" spans="2:10" ht="27.75" x14ac:dyDescent="0.4">
      <c r="B258" s="27"/>
      <c r="C258" s="28"/>
      <c r="D258" s="28"/>
      <c r="E258" s="28"/>
      <c r="F258" s="29"/>
      <c r="G258" s="28"/>
      <c r="H258" s="28"/>
      <c r="I258" s="28"/>
      <c r="J258" s="3"/>
    </row>
    <row r="259" spans="2:10" ht="27.75" x14ac:dyDescent="0.4">
      <c r="B259" s="27"/>
      <c r="C259" s="28"/>
      <c r="D259" s="28"/>
      <c r="E259" s="28"/>
      <c r="F259" s="29"/>
      <c r="G259" s="28"/>
      <c r="H259" s="28"/>
      <c r="I259" s="28"/>
      <c r="J259" s="3"/>
    </row>
    <row r="260" spans="2:10" ht="27.75" x14ac:dyDescent="0.4">
      <c r="B260" s="27"/>
      <c r="C260" s="26"/>
      <c r="D260" s="26"/>
      <c r="E260" s="26"/>
      <c r="F260" s="29"/>
      <c r="G260" s="26"/>
      <c r="H260" s="26"/>
      <c r="I260" s="26"/>
      <c r="J260" s="3"/>
    </row>
    <row r="261" spans="2:10" ht="27.75" x14ac:dyDescent="0.4">
      <c r="B261" s="27">
        <f>C261+D261+E261</f>
        <v>0</v>
      </c>
      <c r="C261" s="26"/>
      <c r="D261" s="26"/>
      <c r="E261" s="26"/>
      <c r="F261" s="29">
        <f>G261+H261+I261</f>
        <v>0</v>
      </c>
      <c r="G261" s="26"/>
      <c r="H261" s="26"/>
      <c r="I261" s="26"/>
      <c r="J261" s="3"/>
    </row>
    <row r="262" spans="2:10" ht="27.75" x14ac:dyDescent="0.4">
      <c r="B262" s="27">
        <f>C262+D262+E262</f>
        <v>0</v>
      </c>
      <c r="C262" s="26"/>
      <c r="D262" s="26"/>
      <c r="E262" s="26"/>
      <c r="F262" s="29">
        <f>G262+H262+I262</f>
        <v>0</v>
      </c>
      <c r="G262" s="26"/>
      <c r="H262" s="26"/>
      <c r="I262" s="26"/>
      <c r="J262" s="3"/>
    </row>
    <row r="263" spans="2:10" ht="27.75" x14ac:dyDescent="0.4">
      <c r="B263" s="27">
        <f>C263+D263+E263</f>
        <v>0</v>
      </c>
      <c r="C263" s="26"/>
      <c r="D263" s="26"/>
      <c r="E263" s="26"/>
      <c r="F263" s="29">
        <f>G263+H263+I263</f>
        <v>0</v>
      </c>
      <c r="G263" s="26"/>
      <c r="H263" s="26"/>
      <c r="I263" s="26"/>
      <c r="J263" s="3"/>
    </row>
    <row r="264" spans="2:10" ht="27.75" x14ac:dyDescent="0.4">
      <c r="B264" s="27">
        <f>C264+D264+E264</f>
        <v>0</v>
      </c>
      <c r="C264" s="26"/>
      <c r="D264" s="26"/>
      <c r="E264" s="26"/>
      <c r="F264" s="29">
        <f>G264+H264+I264</f>
        <v>0</v>
      </c>
      <c r="G264" s="26"/>
      <c r="H264" s="26"/>
      <c r="I264" s="26"/>
      <c r="J264" s="3"/>
    </row>
    <row r="265" spans="2:10" ht="25.5" x14ac:dyDescent="0.35">
      <c r="B265" s="26"/>
      <c r="C265" s="26"/>
      <c r="D265" s="26"/>
      <c r="E265" s="26"/>
      <c r="F265" s="26"/>
      <c r="G265" s="26"/>
      <c r="H265" s="26"/>
      <c r="I265" s="26"/>
      <c r="J265" s="3"/>
    </row>
    <row r="266" spans="2:10" ht="25.5" x14ac:dyDescent="0.35">
      <c r="B266" s="26"/>
      <c r="C266" s="26"/>
      <c r="D266" s="26"/>
      <c r="E266" s="26"/>
      <c r="F266" s="26"/>
      <c r="G266" s="26"/>
      <c r="H266" s="26"/>
      <c r="I266" s="26"/>
      <c r="J266" s="3"/>
    </row>
    <row r="267" spans="2:10" ht="25.5" x14ac:dyDescent="0.35">
      <c r="B267" s="26"/>
      <c r="C267" s="26"/>
      <c r="D267" s="26"/>
      <c r="E267" s="26"/>
      <c r="F267" s="26"/>
      <c r="G267" s="26"/>
      <c r="H267" s="26"/>
      <c r="I267" s="26"/>
      <c r="J267" s="3"/>
    </row>
    <row r="268" spans="2:10" ht="25.5" x14ac:dyDescent="0.35">
      <c r="B268" s="26"/>
      <c r="C268" s="26"/>
      <c r="D268" s="26"/>
      <c r="E268" s="26"/>
      <c r="F268" s="26"/>
      <c r="G268" s="26"/>
      <c r="H268" s="26"/>
      <c r="I268" s="26"/>
      <c r="J268" s="3"/>
    </row>
    <row r="269" spans="2:10" ht="25.5" x14ac:dyDescent="0.35">
      <c r="B269" s="26"/>
      <c r="C269" s="26"/>
      <c r="D269" s="26"/>
      <c r="E269" s="26"/>
      <c r="F269" s="26"/>
      <c r="G269" s="26"/>
      <c r="H269" s="26"/>
      <c r="I269" s="26"/>
      <c r="J269" s="3"/>
    </row>
    <row r="270" spans="2:10" ht="25.5" x14ac:dyDescent="0.35">
      <c r="B270" s="25"/>
      <c r="C270" s="25"/>
      <c r="D270" s="25"/>
      <c r="E270" s="25"/>
      <c r="F270" s="25"/>
      <c r="G270" s="25"/>
      <c r="H270" s="25"/>
      <c r="I270" s="25"/>
    </row>
    <row r="271" spans="2:10" ht="25.5" x14ac:dyDescent="0.35">
      <c r="B271" s="25"/>
      <c r="C271" s="25"/>
      <c r="D271" s="25"/>
      <c r="E271" s="25"/>
      <c r="F271" s="25"/>
      <c r="G271" s="25"/>
      <c r="H271" s="25"/>
      <c r="I271" s="25"/>
    </row>
    <row r="272" spans="2:10" ht="25.5" x14ac:dyDescent="0.35">
      <c r="B272" s="25"/>
      <c r="C272" s="25"/>
      <c r="D272" s="25"/>
      <c r="E272" s="25"/>
      <c r="F272" s="25"/>
      <c r="G272" s="25"/>
      <c r="H272" s="25"/>
      <c r="I272" s="25"/>
    </row>
    <row r="273" spans="2:9" ht="25.5" x14ac:dyDescent="0.35">
      <c r="B273" s="25"/>
      <c r="C273" s="25"/>
      <c r="D273" s="25"/>
      <c r="E273" s="25"/>
      <c r="F273" s="25"/>
      <c r="G273" s="25"/>
      <c r="H273" s="25"/>
      <c r="I273" s="25"/>
    </row>
    <row r="274" spans="2:9" ht="25.5" x14ac:dyDescent="0.35">
      <c r="B274" s="25"/>
      <c r="C274" s="25"/>
      <c r="D274" s="25"/>
      <c r="E274" s="25"/>
      <c r="F274" s="25"/>
      <c r="G274" s="25"/>
      <c r="H274" s="25"/>
      <c r="I274" s="25"/>
    </row>
    <row r="275" spans="2:9" ht="25.5" x14ac:dyDescent="0.35">
      <c r="B275" s="25"/>
      <c r="C275" s="25"/>
      <c r="D275" s="25"/>
      <c r="E275" s="25"/>
      <c r="F275" s="25"/>
      <c r="G275" s="25"/>
      <c r="H275" s="25"/>
      <c r="I275" s="25"/>
    </row>
  </sheetData>
  <autoFilter ref="B1:B275"/>
  <mergeCells count="17">
    <mergeCell ref="E249:F249"/>
    <mergeCell ref="F6:F7"/>
    <mergeCell ref="G6:I6"/>
    <mergeCell ref="B242:B243"/>
    <mergeCell ref="C242:C243"/>
    <mergeCell ref="D242:D243"/>
    <mergeCell ref="E242:F242"/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>&amp;R&amp;"Arial Cyr,полужирный"&amp;18Страница &amp;P</oddHeader>
  </headerFooter>
  <rowBreaks count="2" manualBreakCount="2">
    <brk id="201" max="10" man="1"/>
    <brk id="2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01.02.2021г. (руб)</vt:lpstr>
      <vt:lpstr>'на 01.02.2021г. (руб)'!Заголовки_для_печати</vt:lpstr>
      <vt:lpstr>'на 01.02.2021г. (руб)'!Область_печати</vt:lpstr>
    </vt:vector>
  </TitlesOfParts>
  <Company>gorfin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ivs-3</cp:lastModifiedBy>
  <cp:lastPrinted>2021-02-08T11:55:31Z</cp:lastPrinted>
  <dcterms:created xsi:type="dcterms:W3CDTF">2007-01-23T06:19:47Z</dcterms:created>
  <dcterms:modified xsi:type="dcterms:W3CDTF">2021-02-08T11:59:42Z</dcterms:modified>
</cp:coreProperties>
</file>