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<sst xmlns="http://schemas.openxmlformats.org/spreadsheetml/2006/main" count="109" uniqueCount="46">
  <si>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</si>
  <si>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</si>
  <si>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</si>
  <si>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</si>
  <si>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</si>
  <si>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</si>
  <si>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</si>
  <si>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</si>
  <si>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</si>
  <si>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</si>
  <si>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</si>
  <si>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</si>
  <si>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</si>
  <si>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</si>
  <si>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</si>
  <si>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</si>
  <si>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</si>
  <si>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</si>
  <si>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</si>
  <si>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</si>
  <si>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</si>
  <si>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</si>
  <si>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</si>
  <si>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</si>
  <si>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</si>
  <si>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</si>
  <si>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</si>
  <si>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</si>
  <si>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</si>
  <si>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</si>
  <si>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</si>
  <si>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</si>
  <si>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</si>
  <si>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</si>
  <si>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</si>
  <si>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</si>
  <si>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</si>
  <si>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</si>
  <si>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</si>
  <si>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</si>
  <si>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</si>
  <si>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</si>
  <si>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</si>
  <si>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</si>
  <si>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</si>
  <si>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августа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</si>
</sst>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left" vertical="center" wrapText="1"/>
      <protection/>
    </xf>
    <xf numFmtId="0" fontId="13" fillId="0" borderId="18" xfId="53" applyFont="1" applyFill="1" applyBorder="1" applyAlignment="1">
      <alignment horizontal="left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7" xfId="54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1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20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AY1" activePane="topRight" state="frozen"/>
      <selection pane="topLeft" activeCell="A1" sqref="A1"/>
      <selection pane="topRight" activeCell="BI26" sqref="BI26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3" width="9.140625" style="13" customWidth="1"/>
    <col min="34" max="34" width="21.7109375" style="13" bestFit="1" customWidth="1"/>
    <col min="35" max="36" width="9.140625" style="13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1" t="s">
        <v>0</v>
      </c>
      <c r="S1" s="41"/>
      <c r="T1" s="4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2" t="s">
        <v>45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28" t="s">
        <v>21</v>
      </c>
      <c r="B4" s="52" t="s">
        <v>1</v>
      </c>
      <c r="C4" s="26" t="s">
        <v>2</v>
      </c>
      <c r="D4" s="27"/>
      <c r="E4" s="28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5" t="s">
        <v>4</v>
      </c>
      <c r="AT4" s="56"/>
      <c r="AU4" s="57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26" t="s">
        <v>5</v>
      </c>
      <c r="BL4" s="27"/>
      <c r="BM4" s="28"/>
      <c r="BN4" s="20"/>
      <c r="BO4" s="20"/>
    </row>
    <row r="5" spans="1:67" ht="15" customHeight="1">
      <c r="A5" s="45"/>
      <c r="B5" s="53"/>
      <c r="C5" s="43"/>
      <c r="D5" s="44"/>
      <c r="E5" s="45"/>
      <c r="F5" s="48" t="s">
        <v>6</v>
      </c>
      <c r="G5" s="48"/>
      <c r="H5" s="48"/>
      <c r="I5" s="32" t="s">
        <v>7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8"/>
      <c r="AT5" s="59"/>
      <c r="AU5" s="60"/>
      <c r="AV5" s="64" t="s">
        <v>12</v>
      </c>
      <c r="AW5" s="65"/>
      <c r="AX5" s="65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48" t="s">
        <v>15</v>
      </c>
      <c r="BI5" s="48"/>
      <c r="BJ5" s="48"/>
      <c r="BK5" s="43"/>
      <c r="BL5" s="44"/>
      <c r="BM5" s="45"/>
      <c r="BN5" s="20"/>
      <c r="BO5" s="20"/>
    </row>
    <row r="6" spans="1:67" ht="15" customHeight="1">
      <c r="A6" s="45"/>
      <c r="B6" s="53"/>
      <c r="C6" s="43"/>
      <c r="D6" s="44"/>
      <c r="E6" s="45"/>
      <c r="F6" s="48"/>
      <c r="G6" s="48"/>
      <c r="H6" s="48"/>
      <c r="I6" s="26" t="s">
        <v>9</v>
      </c>
      <c r="J6" s="27"/>
      <c r="K6" s="28"/>
      <c r="L6" s="26" t="s">
        <v>10</v>
      </c>
      <c r="M6" s="27"/>
      <c r="N6" s="28"/>
      <c r="O6" s="26" t="s">
        <v>23</v>
      </c>
      <c r="P6" s="27"/>
      <c r="Q6" s="28"/>
      <c r="R6" s="26" t="s">
        <v>11</v>
      </c>
      <c r="S6" s="27"/>
      <c r="T6" s="28"/>
      <c r="U6" s="26" t="s">
        <v>22</v>
      </c>
      <c r="V6" s="27"/>
      <c r="W6" s="28"/>
      <c r="X6" s="26" t="s">
        <v>24</v>
      </c>
      <c r="Y6" s="27"/>
      <c r="Z6" s="28"/>
      <c r="AA6" s="26" t="s">
        <v>28</v>
      </c>
      <c r="AB6" s="27"/>
      <c r="AC6" s="28"/>
      <c r="AD6" s="35" t="s">
        <v>29</v>
      </c>
      <c r="AE6" s="36"/>
      <c r="AF6" s="37"/>
      <c r="AG6" s="26" t="s">
        <v>27</v>
      </c>
      <c r="AH6" s="27"/>
      <c r="AI6" s="28"/>
      <c r="AJ6" s="48"/>
      <c r="AK6" s="48"/>
      <c r="AL6" s="48"/>
      <c r="AM6" s="26" t="s">
        <v>25</v>
      </c>
      <c r="AN6" s="27"/>
      <c r="AO6" s="28"/>
      <c r="AP6" s="26" t="s">
        <v>26</v>
      </c>
      <c r="AQ6" s="27"/>
      <c r="AR6" s="28"/>
      <c r="AS6" s="58"/>
      <c r="AT6" s="59"/>
      <c r="AU6" s="60"/>
      <c r="AV6" s="66"/>
      <c r="AW6" s="67"/>
      <c r="AX6" s="67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3"/>
      <c r="BL6" s="44"/>
      <c r="BM6" s="45"/>
      <c r="BN6" s="20"/>
      <c r="BO6" s="20"/>
    </row>
    <row r="7" spans="1:67" ht="168" customHeight="1">
      <c r="A7" s="45"/>
      <c r="B7" s="53"/>
      <c r="C7" s="29"/>
      <c r="D7" s="30"/>
      <c r="E7" s="31"/>
      <c r="F7" s="48"/>
      <c r="G7" s="48"/>
      <c r="H7" s="48"/>
      <c r="I7" s="29"/>
      <c r="J7" s="30"/>
      <c r="K7" s="31"/>
      <c r="L7" s="29"/>
      <c r="M7" s="30"/>
      <c r="N7" s="31"/>
      <c r="O7" s="29"/>
      <c r="P7" s="30"/>
      <c r="Q7" s="31"/>
      <c r="R7" s="29"/>
      <c r="S7" s="30"/>
      <c r="T7" s="31"/>
      <c r="U7" s="29"/>
      <c r="V7" s="30"/>
      <c r="W7" s="31"/>
      <c r="X7" s="29"/>
      <c r="Y7" s="30"/>
      <c r="Z7" s="31"/>
      <c r="AA7" s="29"/>
      <c r="AB7" s="30"/>
      <c r="AC7" s="31"/>
      <c r="AD7" s="38"/>
      <c r="AE7" s="39"/>
      <c r="AF7" s="40"/>
      <c r="AG7" s="29"/>
      <c r="AH7" s="30"/>
      <c r="AI7" s="31"/>
      <c r="AJ7" s="48"/>
      <c r="AK7" s="48"/>
      <c r="AL7" s="48"/>
      <c r="AM7" s="29"/>
      <c r="AN7" s="30"/>
      <c r="AO7" s="31"/>
      <c r="AP7" s="29"/>
      <c r="AQ7" s="30"/>
      <c r="AR7" s="31"/>
      <c r="AS7" s="61"/>
      <c r="AT7" s="62"/>
      <c r="AU7" s="63"/>
      <c r="AV7" s="68"/>
      <c r="AW7" s="69"/>
      <c r="AX7" s="69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29"/>
      <c r="BL7" s="30"/>
      <c r="BM7" s="31"/>
      <c r="BN7" s="20"/>
      <c r="BO7" s="20"/>
    </row>
    <row r="8" spans="1:67" ht="33.75">
      <c r="A8" s="31"/>
      <c r="B8" s="5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10439.5</v>
      </c>
      <c r="D10" s="9">
        <f aca="true" t="shared" si="1" ref="D10:D22">G10+AK10</f>
        <v>1865.3</v>
      </c>
      <c r="E10" s="2">
        <f>D10/C10*100</f>
        <v>17.867713970975622</v>
      </c>
      <c r="F10" s="2">
        <v>1178</v>
      </c>
      <c r="G10" s="2">
        <v>398.2</v>
      </c>
      <c r="H10" s="2">
        <f>G10/F10*100</f>
        <v>33.803056027164686</v>
      </c>
      <c r="I10" s="2">
        <v>60</v>
      </c>
      <c r="J10" s="2">
        <v>26.2</v>
      </c>
      <c r="K10" s="2">
        <f aca="true" t="shared" si="2" ref="K10:K23">J10/I10*100</f>
        <v>43.666666666666664</v>
      </c>
      <c r="L10" s="2">
        <v>10</v>
      </c>
      <c r="M10" s="2">
        <v>43.9</v>
      </c>
      <c r="N10" s="2">
        <f>M10/L10*100</f>
        <v>438.99999999999994</v>
      </c>
      <c r="O10" s="2">
        <v>100</v>
      </c>
      <c r="P10" s="2">
        <v>9.4</v>
      </c>
      <c r="Q10" s="2">
        <f>P10/O10*100</f>
        <v>9.4</v>
      </c>
      <c r="R10" s="2">
        <v>278</v>
      </c>
      <c r="S10" s="2">
        <v>19.3</v>
      </c>
      <c r="T10" s="2">
        <f>S10/R10*100</f>
        <v>6.942446043165468</v>
      </c>
      <c r="U10" s="2"/>
      <c r="V10" s="2"/>
      <c r="W10" s="2" t="e">
        <f>V10/U10*100</f>
        <v>#DIV/0!</v>
      </c>
      <c r="X10" s="2">
        <v>285</v>
      </c>
      <c r="Y10" s="2">
        <v>89.8</v>
      </c>
      <c r="Z10" s="2">
        <f>Y10/X10*100</f>
        <v>31.508771929824558</v>
      </c>
      <c r="AA10" s="2">
        <v>43</v>
      </c>
      <c r="AB10" s="2">
        <v>24.5</v>
      </c>
      <c r="AC10" s="2">
        <f>AB10/AA10*100</f>
        <v>56.97674418604651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9261.5</v>
      </c>
      <c r="AK10" s="2">
        <v>1467.1</v>
      </c>
      <c r="AL10" s="2">
        <f>AK10/AJ10*100</f>
        <v>15.840846515143333</v>
      </c>
      <c r="AM10" s="2">
        <v>2085</v>
      </c>
      <c r="AN10" s="2">
        <v>1216.3</v>
      </c>
      <c r="AO10" s="2">
        <f>AN10/AM10*100</f>
        <v>58.33573141486811</v>
      </c>
      <c r="AP10" s="2">
        <v>360</v>
      </c>
      <c r="AQ10" s="2">
        <v>150</v>
      </c>
      <c r="AR10" s="2">
        <f>AQ10/AP10*100</f>
        <v>41.66666666666667</v>
      </c>
      <c r="AS10" s="21">
        <v>10813</v>
      </c>
      <c r="AT10" s="2">
        <v>1944.7</v>
      </c>
      <c r="AU10" s="2">
        <f>AT10/AS10*100</f>
        <v>17.98483307130306</v>
      </c>
      <c r="AV10" s="22">
        <v>1344</v>
      </c>
      <c r="AW10" s="2">
        <v>806.9</v>
      </c>
      <c r="AX10" s="2">
        <f>AW10/AV10*100</f>
        <v>60.03720238095238</v>
      </c>
      <c r="AY10" s="22">
        <v>1100.4</v>
      </c>
      <c r="AZ10" s="2">
        <v>690.9</v>
      </c>
      <c r="BA10" s="2">
        <f aca="true" t="shared" si="3" ref="BA10:BA23">AZ10/AY10*100</f>
        <v>62.78625954198473</v>
      </c>
      <c r="BB10" s="2">
        <v>1490.8</v>
      </c>
      <c r="BC10" s="2">
        <v>162.1</v>
      </c>
      <c r="BD10" s="2">
        <f>BC10/BB10*100</f>
        <v>10.873356587067347</v>
      </c>
      <c r="BE10" s="22">
        <v>6926.3</v>
      </c>
      <c r="BF10" s="2">
        <v>465.1</v>
      </c>
      <c r="BG10" s="2">
        <f>BF10/BE10*100</f>
        <v>6.714984912579588</v>
      </c>
      <c r="BH10" s="22">
        <v>907.9</v>
      </c>
      <c r="BI10" s="2">
        <v>458.4</v>
      </c>
      <c r="BJ10" s="2">
        <f>BI10/BH10*100</f>
        <v>50.49014208613283</v>
      </c>
      <c r="BK10" s="21">
        <f aca="true" t="shared" si="4" ref="BK10:BK22">C10-AS10</f>
        <v>-373.5</v>
      </c>
      <c r="BL10" s="21">
        <f aca="true" t="shared" si="5" ref="BL10:BL22">D10-AT10</f>
        <v>-79.40000000000009</v>
      </c>
      <c r="BM10" s="2">
        <f>BL10/BK10*100</f>
        <v>21.258366800535498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7982.1</v>
      </c>
      <c r="D11" s="9">
        <f t="shared" si="1"/>
        <v>1545.6999999999998</v>
      </c>
      <c r="E11" s="2">
        <f aca="true" t="shared" si="6" ref="E11:E22">D11/C11*100</f>
        <v>19.364578243820546</v>
      </c>
      <c r="F11" s="2">
        <v>1245.8</v>
      </c>
      <c r="G11" s="2">
        <v>548.4</v>
      </c>
      <c r="H11" s="2">
        <f aca="true" t="shared" si="7" ref="H11:H23">G11/F11*100</f>
        <v>44.01990688714079</v>
      </c>
      <c r="I11" s="2">
        <v>20</v>
      </c>
      <c r="J11" s="2">
        <v>15.5</v>
      </c>
      <c r="K11" s="2">
        <f t="shared" si="2"/>
        <v>77.5</v>
      </c>
      <c r="L11" s="2">
        <v>0</v>
      </c>
      <c r="M11" s="2">
        <v>0</v>
      </c>
      <c r="N11" s="2" t="e">
        <f aca="true" t="shared" si="8" ref="N11:N23">M11/L11*100</f>
        <v>#DIV/0!</v>
      </c>
      <c r="O11" s="2">
        <v>135</v>
      </c>
      <c r="P11" s="2">
        <v>3</v>
      </c>
      <c r="Q11" s="2">
        <f aca="true" t="shared" si="9" ref="Q11:Q22">P11/O11*100</f>
        <v>2.2222222222222223</v>
      </c>
      <c r="R11" s="2">
        <v>207</v>
      </c>
      <c r="S11" s="2">
        <v>14.7</v>
      </c>
      <c r="T11" s="2">
        <f>S11/R11*100</f>
        <v>7.101449275362319</v>
      </c>
      <c r="U11" s="2"/>
      <c r="V11" s="2"/>
      <c r="W11" s="2" t="e">
        <f aca="true" t="shared" si="10" ref="W11:W22">V11/U11*100</f>
        <v>#DIV/0!</v>
      </c>
      <c r="X11" s="2">
        <v>245.9</v>
      </c>
      <c r="Y11" s="2">
        <v>30</v>
      </c>
      <c r="Z11" s="2">
        <f aca="true" t="shared" si="11" ref="Z11:Z22">Y11/X11*100</f>
        <v>12.20008133387556</v>
      </c>
      <c r="AA11" s="2">
        <v>27</v>
      </c>
      <c r="AB11" s="2">
        <v>15.3</v>
      </c>
      <c r="AC11" s="2">
        <f aca="true" t="shared" si="12" ref="AC11:AC22">AB11/AA11*100</f>
        <v>56.666666666666664</v>
      </c>
      <c r="AD11" s="2"/>
      <c r="AE11" s="2"/>
      <c r="AF11" s="2" t="e">
        <f aca="true" t="shared" si="13" ref="AF11:AF24">AE11/AD11*100</f>
        <v>#DIV/0!</v>
      </c>
      <c r="AG11" s="2">
        <v>3</v>
      </c>
      <c r="AH11" s="2">
        <v>0</v>
      </c>
      <c r="AI11" s="2">
        <f aca="true" t="shared" si="14" ref="AI11:AI24">AH11/AG11*100</f>
        <v>0</v>
      </c>
      <c r="AJ11" s="2">
        <v>6736.3</v>
      </c>
      <c r="AK11" s="2">
        <v>997.3</v>
      </c>
      <c r="AL11" s="2">
        <f aca="true" t="shared" si="15" ref="AL11:AL22">AK11/AJ11*100</f>
        <v>14.804863203835932</v>
      </c>
      <c r="AM11" s="2">
        <v>1105</v>
      </c>
      <c r="AN11" s="2">
        <v>644.7</v>
      </c>
      <c r="AO11" s="2">
        <f aca="true" t="shared" si="16" ref="AO11:AO22">AN11/AM11*100</f>
        <v>58.34389140271493</v>
      </c>
      <c r="AP11" s="2">
        <v>100</v>
      </c>
      <c r="AQ11" s="2">
        <v>100</v>
      </c>
      <c r="AR11" s="2">
        <f aca="true" t="shared" si="17" ref="AR11:AR22">AQ11/AP11*100</f>
        <v>100</v>
      </c>
      <c r="AS11" s="21">
        <v>8125.2</v>
      </c>
      <c r="AT11" s="2">
        <v>1450.8</v>
      </c>
      <c r="AU11" s="2">
        <f aca="true" t="shared" si="18" ref="AU11:AU22">AT11/AS11*100</f>
        <v>17.855560478511297</v>
      </c>
      <c r="AV11" s="23">
        <v>1209</v>
      </c>
      <c r="AW11" s="2">
        <v>642.4</v>
      </c>
      <c r="AX11" s="2">
        <f aca="true" t="shared" si="19" ref="AX11:AX22">AW11/AV11*100</f>
        <v>53.13482216708023</v>
      </c>
      <c r="AY11" s="22">
        <v>918.8</v>
      </c>
      <c r="AZ11" s="2">
        <v>513.1</v>
      </c>
      <c r="BA11" s="2">
        <f t="shared" si="3"/>
        <v>55.84457988680889</v>
      </c>
      <c r="BB11" s="2">
        <v>1378.9</v>
      </c>
      <c r="BC11" s="2">
        <v>59.3</v>
      </c>
      <c r="BD11" s="2">
        <f>BC11/BB11*100</f>
        <v>4.30052940749873</v>
      </c>
      <c r="BE11" s="22">
        <v>4114.3</v>
      </c>
      <c r="BF11" s="2">
        <v>437</v>
      </c>
      <c r="BG11" s="2">
        <f aca="true" t="shared" si="20" ref="BG11:BG22">BF11/BE11*100</f>
        <v>10.62149089760105</v>
      </c>
      <c r="BH11" s="22">
        <v>1332.9</v>
      </c>
      <c r="BI11" s="2">
        <v>264.5</v>
      </c>
      <c r="BJ11" s="2">
        <f aca="true" t="shared" si="21" ref="BJ11:BJ20">BI11/BH11*100</f>
        <v>19.843949283517144</v>
      </c>
      <c r="BK11" s="21">
        <f t="shared" si="4"/>
        <v>-143.09999999999945</v>
      </c>
      <c r="BL11" s="21">
        <f t="shared" si="5"/>
        <v>94.89999999999986</v>
      </c>
      <c r="BM11" s="2">
        <f aca="true" t="shared" si="22" ref="BM11:BM22">BL11/BK11*100</f>
        <v>-66.31726065688346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7705.9</v>
      </c>
      <c r="D12" s="9">
        <f t="shared" si="1"/>
        <v>1166.3999999999999</v>
      </c>
      <c r="E12" s="2">
        <f t="shared" si="6"/>
        <v>15.136453885983467</v>
      </c>
      <c r="F12" s="2">
        <v>537.7</v>
      </c>
      <c r="G12" s="2">
        <v>155.6</v>
      </c>
      <c r="H12" s="2">
        <f t="shared" si="7"/>
        <v>28.93806955551422</v>
      </c>
      <c r="I12" s="2">
        <v>19</v>
      </c>
      <c r="J12" s="2">
        <v>11</v>
      </c>
      <c r="K12" s="2">
        <f t="shared" si="2"/>
        <v>57.89473684210527</v>
      </c>
      <c r="L12" s="2">
        <v>14</v>
      </c>
      <c r="M12" s="2">
        <v>-12.9</v>
      </c>
      <c r="N12" s="2">
        <f t="shared" si="8"/>
        <v>-92.14285714285715</v>
      </c>
      <c r="O12" s="2">
        <v>20</v>
      </c>
      <c r="P12" s="2">
        <v>0.2</v>
      </c>
      <c r="Q12" s="2">
        <f t="shared" si="9"/>
        <v>1</v>
      </c>
      <c r="R12" s="18">
        <v>113</v>
      </c>
      <c r="S12" s="2">
        <v>7.4</v>
      </c>
      <c r="T12" s="2">
        <f aca="true" t="shared" si="23" ref="T12:T22">S12/R12*100</f>
        <v>6.548672566371681</v>
      </c>
      <c r="U12" s="2"/>
      <c r="V12" s="2"/>
      <c r="W12" s="2" t="e">
        <f t="shared" si="10"/>
        <v>#DIV/0!</v>
      </c>
      <c r="X12" s="2">
        <v>81.4</v>
      </c>
      <c r="Y12" s="2">
        <v>0</v>
      </c>
      <c r="Z12" s="2">
        <f t="shared" si="11"/>
        <v>0</v>
      </c>
      <c r="AA12" s="2">
        <v>6.5</v>
      </c>
      <c r="AB12" s="2">
        <v>5.4</v>
      </c>
      <c r="AC12" s="2">
        <f t="shared" si="12"/>
        <v>83.07692307692308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7168.2</v>
      </c>
      <c r="AK12" s="2">
        <v>1010.8</v>
      </c>
      <c r="AL12" s="2">
        <f t="shared" si="15"/>
        <v>14.101169052202783</v>
      </c>
      <c r="AM12" s="2">
        <v>590.5</v>
      </c>
      <c r="AN12" s="2">
        <v>315.4</v>
      </c>
      <c r="AO12" s="2">
        <f t="shared" si="16"/>
        <v>53.41236240474174</v>
      </c>
      <c r="AP12" s="2">
        <v>550</v>
      </c>
      <c r="AQ12" s="2">
        <v>350</v>
      </c>
      <c r="AR12" s="2">
        <f t="shared" si="17"/>
        <v>63.63636363636363</v>
      </c>
      <c r="AS12" s="2">
        <v>8263.2</v>
      </c>
      <c r="AT12" s="2">
        <v>1283.3</v>
      </c>
      <c r="AU12" s="2">
        <f t="shared" si="18"/>
        <v>15.530303030303028</v>
      </c>
      <c r="AV12" s="23">
        <v>1038.5</v>
      </c>
      <c r="AW12" s="2">
        <v>499.9</v>
      </c>
      <c r="AX12" s="2">
        <f t="shared" si="19"/>
        <v>48.136735676456425</v>
      </c>
      <c r="AY12" s="22">
        <v>826.2</v>
      </c>
      <c r="AZ12" s="2">
        <v>400.8</v>
      </c>
      <c r="BA12" s="2">
        <f t="shared" si="3"/>
        <v>48.51125635439361</v>
      </c>
      <c r="BB12" s="2">
        <v>723.3</v>
      </c>
      <c r="BC12" s="2">
        <v>76.8</v>
      </c>
      <c r="BD12" s="2">
        <f aca="true" t="shared" si="24" ref="BD12:BD22">BC12/BB12*100</f>
        <v>10.618000829531315</v>
      </c>
      <c r="BE12" s="22">
        <v>3680.7</v>
      </c>
      <c r="BF12" s="2">
        <v>407.1</v>
      </c>
      <c r="BG12" s="2">
        <f t="shared" si="20"/>
        <v>11.060396120303205</v>
      </c>
      <c r="BH12" s="22">
        <v>2730.8</v>
      </c>
      <c r="BI12" s="2">
        <v>250.1</v>
      </c>
      <c r="BJ12" s="2">
        <f t="shared" si="21"/>
        <v>9.158488355060786</v>
      </c>
      <c r="BK12" s="21">
        <f t="shared" si="4"/>
        <v>-557.3000000000011</v>
      </c>
      <c r="BL12" s="21">
        <f t="shared" si="5"/>
        <v>-116.90000000000009</v>
      </c>
      <c r="BM12" s="2">
        <f t="shared" si="22"/>
        <v>20.976134936299992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6586.9</v>
      </c>
      <c r="D13" s="9">
        <f t="shared" si="1"/>
        <v>2906.7999999999997</v>
      </c>
      <c r="E13" s="2">
        <f t="shared" si="6"/>
        <v>44.13001563709788</v>
      </c>
      <c r="F13" s="2">
        <v>1255.9</v>
      </c>
      <c r="G13" s="2">
        <v>436.6</v>
      </c>
      <c r="H13" s="2">
        <f t="shared" si="7"/>
        <v>34.763914324388885</v>
      </c>
      <c r="I13" s="2">
        <v>52</v>
      </c>
      <c r="J13" s="2">
        <v>24</v>
      </c>
      <c r="K13" s="2">
        <f t="shared" si="2"/>
        <v>46.15384615384615</v>
      </c>
      <c r="L13" s="2">
        <v>45</v>
      </c>
      <c r="M13" s="2">
        <v>60</v>
      </c>
      <c r="N13" s="2">
        <f t="shared" si="8"/>
        <v>133.33333333333331</v>
      </c>
      <c r="O13" s="2">
        <v>172.7</v>
      </c>
      <c r="P13" s="2">
        <v>7.6</v>
      </c>
      <c r="Q13" s="2">
        <f t="shared" si="9"/>
        <v>4.400694846554719</v>
      </c>
      <c r="R13" s="2">
        <v>282</v>
      </c>
      <c r="S13" s="2">
        <v>51.1</v>
      </c>
      <c r="T13" s="2">
        <f t="shared" si="23"/>
        <v>18.120567375886527</v>
      </c>
      <c r="U13" s="2"/>
      <c r="V13" s="2"/>
      <c r="W13" s="2" t="e">
        <f t="shared" si="10"/>
        <v>#DIV/0!</v>
      </c>
      <c r="X13" s="2">
        <v>305</v>
      </c>
      <c r="Y13" s="2">
        <v>90.9</v>
      </c>
      <c r="Z13" s="2">
        <f t="shared" si="11"/>
        <v>29.803278688524593</v>
      </c>
      <c r="AA13" s="2">
        <v>5</v>
      </c>
      <c r="AB13" s="2">
        <v>2.9</v>
      </c>
      <c r="AC13" s="2">
        <f t="shared" si="12"/>
        <v>57.99999999999999</v>
      </c>
      <c r="AD13" s="2"/>
      <c r="AE13" s="2"/>
      <c r="AF13" s="2" t="e">
        <f t="shared" si="13"/>
        <v>#DIV/0!</v>
      </c>
      <c r="AG13" s="2">
        <v>3.6</v>
      </c>
      <c r="AH13" s="2"/>
      <c r="AI13" s="2">
        <f t="shared" si="14"/>
        <v>0</v>
      </c>
      <c r="AJ13" s="2">
        <v>5331</v>
      </c>
      <c r="AK13" s="2">
        <v>2470.2</v>
      </c>
      <c r="AL13" s="2">
        <f t="shared" si="15"/>
        <v>46.336522228474955</v>
      </c>
      <c r="AM13" s="2">
        <v>1570</v>
      </c>
      <c r="AN13" s="2">
        <v>916</v>
      </c>
      <c r="AO13" s="2">
        <f t="shared" si="16"/>
        <v>58.34394904458598</v>
      </c>
      <c r="AP13" s="2">
        <v>70</v>
      </c>
      <c r="AQ13" s="2">
        <v>70</v>
      </c>
      <c r="AR13" s="2">
        <f t="shared" si="17"/>
        <v>100</v>
      </c>
      <c r="AS13" s="2">
        <v>7329.5</v>
      </c>
      <c r="AT13" s="2">
        <v>2708</v>
      </c>
      <c r="AU13" s="2">
        <f t="shared" si="18"/>
        <v>36.94658571526025</v>
      </c>
      <c r="AV13" s="23">
        <v>1191.9</v>
      </c>
      <c r="AW13" s="2">
        <v>608</v>
      </c>
      <c r="AX13" s="2">
        <f t="shared" si="19"/>
        <v>51.01099085493749</v>
      </c>
      <c r="AY13" s="22">
        <v>963.8</v>
      </c>
      <c r="AZ13" s="2">
        <v>501.1</v>
      </c>
      <c r="BA13" s="2">
        <f t="shared" si="3"/>
        <v>51.992114546586436</v>
      </c>
      <c r="BB13" s="2">
        <v>1978.1</v>
      </c>
      <c r="BC13" s="2">
        <v>416</v>
      </c>
      <c r="BD13" s="2">
        <f t="shared" si="24"/>
        <v>21.030281583337548</v>
      </c>
      <c r="BE13" s="22">
        <v>1823</v>
      </c>
      <c r="BF13" s="2">
        <v>172.4</v>
      </c>
      <c r="BG13" s="2">
        <f t="shared" si="20"/>
        <v>9.45693911135491</v>
      </c>
      <c r="BH13" s="22">
        <v>2244.5</v>
      </c>
      <c r="BI13" s="2">
        <v>1461.5</v>
      </c>
      <c r="BJ13" s="2">
        <f t="shared" si="21"/>
        <v>65.11472488304744</v>
      </c>
      <c r="BK13" s="21">
        <f t="shared" si="4"/>
        <v>-742.6000000000004</v>
      </c>
      <c r="BL13" s="21">
        <f t="shared" si="5"/>
        <v>198.79999999999973</v>
      </c>
      <c r="BM13" s="2">
        <f>BL13/BK13*100</f>
        <v>-26.770805278750288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4554.5</v>
      </c>
      <c r="D14" s="9">
        <f t="shared" si="1"/>
        <v>2490.7000000000003</v>
      </c>
      <c r="E14" s="2">
        <f t="shared" si="6"/>
        <v>54.68657371830059</v>
      </c>
      <c r="F14" s="2">
        <v>973.4</v>
      </c>
      <c r="G14" s="2">
        <v>385.3</v>
      </c>
      <c r="H14" s="2">
        <f t="shared" si="7"/>
        <v>39.582905280460245</v>
      </c>
      <c r="I14" s="2">
        <v>38</v>
      </c>
      <c r="J14" s="2">
        <v>23.4</v>
      </c>
      <c r="K14" s="2">
        <f t="shared" si="2"/>
        <v>61.57894736842104</v>
      </c>
      <c r="L14" s="2">
        <v>0</v>
      </c>
      <c r="M14" s="2">
        <v>0</v>
      </c>
      <c r="N14" s="2" t="e">
        <f t="shared" si="8"/>
        <v>#DIV/0!</v>
      </c>
      <c r="O14" s="2">
        <v>150</v>
      </c>
      <c r="P14" s="2">
        <v>2.1</v>
      </c>
      <c r="Q14" s="2">
        <f t="shared" si="9"/>
        <v>1.4000000000000001</v>
      </c>
      <c r="R14" s="2">
        <v>75</v>
      </c>
      <c r="S14" s="2">
        <v>5.4</v>
      </c>
      <c r="T14" s="2">
        <f t="shared" si="23"/>
        <v>7.200000000000001</v>
      </c>
      <c r="U14" s="2"/>
      <c r="V14" s="2"/>
      <c r="W14" s="2" t="e">
        <f t="shared" si="10"/>
        <v>#DIV/0!</v>
      </c>
      <c r="X14" s="2">
        <v>18.25</v>
      </c>
      <c r="Y14" s="2">
        <v>0</v>
      </c>
      <c r="Z14" s="2">
        <f t="shared" si="11"/>
        <v>0</v>
      </c>
      <c r="AA14" s="2">
        <v>22</v>
      </c>
      <c r="AB14" s="2">
        <v>12.2</v>
      </c>
      <c r="AC14" s="2">
        <f t="shared" si="12"/>
        <v>55.45454545454545</v>
      </c>
      <c r="AD14" s="2"/>
      <c r="AE14" s="2"/>
      <c r="AF14" s="2" t="e">
        <f t="shared" si="13"/>
        <v>#DIV/0!</v>
      </c>
      <c r="AG14" s="2">
        <v>13.15</v>
      </c>
      <c r="AH14" s="2">
        <v>0</v>
      </c>
      <c r="AI14" s="2">
        <f t="shared" si="14"/>
        <v>0</v>
      </c>
      <c r="AJ14" s="2">
        <v>3581.1</v>
      </c>
      <c r="AK14" s="2">
        <v>2105.4</v>
      </c>
      <c r="AL14" s="2">
        <f t="shared" si="15"/>
        <v>58.791991287593206</v>
      </c>
      <c r="AM14" s="2">
        <v>1524</v>
      </c>
      <c r="AN14" s="2">
        <v>918.2</v>
      </c>
      <c r="AO14" s="2">
        <f t="shared" si="16"/>
        <v>60.249343832021</v>
      </c>
      <c r="AP14" s="2">
        <v>529</v>
      </c>
      <c r="AQ14" s="2">
        <v>466.5</v>
      </c>
      <c r="AR14" s="2">
        <f t="shared" si="17"/>
        <v>88.18525519848771</v>
      </c>
      <c r="AS14" s="2">
        <v>4821.6</v>
      </c>
      <c r="AT14" s="2">
        <v>2704.3</v>
      </c>
      <c r="AU14" s="2">
        <f t="shared" si="18"/>
        <v>56.08719097395055</v>
      </c>
      <c r="AV14" s="23">
        <v>1458.5</v>
      </c>
      <c r="AW14" s="2">
        <v>836.3</v>
      </c>
      <c r="AX14" s="2">
        <f t="shared" si="19"/>
        <v>57.33973260198834</v>
      </c>
      <c r="AY14" s="22">
        <v>1191.1</v>
      </c>
      <c r="AZ14" s="2">
        <v>659.4</v>
      </c>
      <c r="BA14" s="2">
        <f t="shared" si="3"/>
        <v>55.360591050289656</v>
      </c>
      <c r="BB14" s="2">
        <v>1768.9</v>
      </c>
      <c r="BC14" s="2">
        <v>906.8</v>
      </c>
      <c r="BD14" s="2">
        <f t="shared" si="24"/>
        <v>51.26349708858612</v>
      </c>
      <c r="BE14" s="22">
        <v>556.9</v>
      </c>
      <c r="BF14" s="2">
        <v>235.6</v>
      </c>
      <c r="BG14" s="2">
        <f t="shared" si="20"/>
        <v>42.3056203986353</v>
      </c>
      <c r="BH14" s="22">
        <v>552.7</v>
      </c>
      <c r="BI14" s="2">
        <v>316.2</v>
      </c>
      <c r="BJ14" s="2">
        <f t="shared" si="21"/>
        <v>57.210059706893425</v>
      </c>
      <c r="BK14" s="21">
        <f t="shared" si="4"/>
        <v>-267.10000000000036</v>
      </c>
      <c r="BL14" s="21">
        <f t="shared" si="5"/>
        <v>-213.5999999999999</v>
      </c>
      <c r="BM14" s="2">
        <f t="shared" si="22"/>
        <v>79.97004867090963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37871.6</v>
      </c>
      <c r="D15" s="9">
        <f t="shared" si="1"/>
        <v>7167.3</v>
      </c>
      <c r="E15" s="2">
        <f t="shared" si="6"/>
        <v>18.925263257955834</v>
      </c>
      <c r="F15" s="2">
        <v>17979</v>
      </c>
      <c r="G15" s="2">
        <v>6830.6</v>
      </c>
      <c r="H15" s="2">
        <f t="shared" si="7"/>
        <v>37.99210189665722</v>
      </c>
      <c r="I15" s="2">
        <v>6650</v>
      </c>
      <c r="J15" s="2">
        <v>3583.9</v>
      </c>
      <c r="K15" s="2">
        <f t="shared" si="2"/>
        <v>53.89323308270677</v>
      </c>
      <c r="L15" s="2">
        <v>15</v>
      </c>
      <c r="M15" s="2">
        <v>1.7</v>
      </c>
      <c r="N15" s="2">
        <f t="shared" si="8"/>
        <v>11.333333333333332</v>
      </c>
      <c r="O15" s="2">
        <v>1150</v>
      </c>
      <c r="P15" s="2">
        <v>147.3</v>
      </c>
      <c r="Q15" s="2">
        <f t="shared" si="9"/>
        <v>12.808695652173915</v>
      </c>
      <c r="R15" s="2">
        <v>4400</v>
      </c>
      <c r="S15" s="2">
        <v>1376.4</v>
      </c>
      <c r="T15" s="2">
        <f t="shared" si="23"/>
        <v>31.28181818181818</v>
      </c>
      <c r="U15" s="2">
        <v>300</v>
      </c>
      <c r="V15" s="2">
        <v>52.1</v>
      </c>
      <c r="W15" s="2">
        <f t="shared" si="10"/>
        <v>17.366666666666667</v>
      </c>
      <c r="X15" s="2">
        <v>0</v>
      </c>
      <c r="Y15" s="2">
        <v>-100</v>
      </c>
      <c r="Z15" s="2" t="e">
        <f t="shared" si="11"/>
        <v>#DIV/0!</v>
      </c>
      <c r="AA15" s="2">
        <v>310</v>
      </c>
      <c r="AB15" s="2">
        <v>200.6</v>
      </c>
      <c r="AC15" s="2">
        <f t="shared" si="12"/>
        <v>64.70967741935483</v>
      </c>
      <c r="AD15" s="2"/>
      <c r="AE15" s="2"/>
      <c r="AF15" s="2" t="e">
        <f t="shared" si="13"/>
        <v>#DIV/0!</v>
      </c>
      <c r="AG15" s="2">
        <v>600</v>
      </c>
      <c r="AH15" s="2">
        <v>275.4</v>
      </c>
      <c r="AI15" s="2">
        <f t="shared" si="14"/>
        <v>45.9</v>
      </c>
      <c r="AJ15" s="2">
        <v>19892.6</v>
      </c>
      <c r="AK15" s="2">
        <v>336.7</v>
      </c>
      <c r="AL15" s="2">
        <f t="shared" si="15"/>
        <v>1.6925892040256174</v>
      </c>
      <c r="AM15" s="2"/>
      <c r="AN15" s="2"/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41537.6</v>
      </c>
      <c r="AT15" s="2">
        <v>8388.8</v>
      </c>
      <c r="AU15" s="2">
        <f t="shared" si="18"/>
        <v>20.195678132583488</v>
      </c>
      <c r="AV15" s="23">
        <v>5695.4</v>
      </c>
      <c r="AW15" s="2">
        <v>2303.3</v>
      </c>
      <c r="AX15" s="2">
        <f t="shared" si="19"/>
        <v>40.44140885626998</v>
      </c>
      <c r="AY15" s="22">
        <v>3560.7</v>
      </c>
      <c r="AZ15" s="2">
        <v>1482.7</v>
      </c>
      <c r="BA15" s="2">
        <f t="shared" si="3"/>
        <v>41.64068862864044</v>
      </c>
      <c r="BB15" s="2">
        <v>5858.6</v>
      </c>
      <c r="BC15" s="2">
        <v>1716.3</v>
      </c>
      <c r="BD15" s="2">
        <f t="shared" si="24"/>
        <v>29.295394804219438</v>
      </c>
      <c r="BE15" s="22">
        <v>27862.2</v>
      </c>
      <c r="BF15" s="2">
        <v>3899.3</v>
      </c>
      <c r="BG15" s="2">
        <f t="shared" si="20"/>
        <v>13.994946558419652</v>
      </c>
      <c r="BH15" s="22">
        <v>1053.8</v>
      </c>
      <c r="BI15" s="2">
        <v>451.9</v>
      </c>
      <c r="BJ15" s="2">
        <f t="shared" si="21"/>
        <v>42.88289998102107</v>
      </c>
      <c r="BK15" s="21">
        <f t="shared" si="4"/>
        <v>-3666</v>
      </c>
      <c r="BL15" s="21">
        <f t="shared" si="5"/>
        <v>-1221.499999999999</v>
      </c>
      <c r="BM15" s="2">
        <f t="shared" si="22"/>
        <v>33.31969448990723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5822.900000000001</v>
      </c>
      <c r="D16" s="9">
        <f t="shared" si="1"/>
        <v>1595.4</v>
      </c>
      <c r="E16" s="2">
        <f t="shared" si="6"/>
        <v>27.398718851431415</v>
      </c>
      <c r="F16" s="2">
        <v>973.1</v>
      </c>
      <c r="G16" s="2">
        <v>378.5</v>
      </c>
      <c r="H16" s="2">
        <f t="shared" si="7"/>
        <v>38.89631075942863</v>
      </c>
      <c r="I16" s="2">
        <v>7</v>
      </c>
      <c r="J16" s="2">
        <v>3.9</v>
      </c>
      <c r="K16" s="2">
        <f t="shared" si="2"/>
        <v>55.714285714285715</v>
      </c>
      <c r="L16" s="2">
        <v>10</v>
      </c>
      <c r="M16" s="2">
        <v>5.6</v>
      </c>
      <c r="N16" s="2">
        <f t="shared" si="8"/>
        <v>55.99999999999999</v>
      </c>
      <c r="O16" s="2">
        <v>35</v>
      </c>
      <c r="P16" s="2">
        <v>0.3</v>
      </c>
      <c r="Q16" s="2">
        <f t="shared" si="9"/>
        <v>0.8571428571428572</v>
      </c>
      <c r="R16" s="2">
        <v>110</v>
      </c>
      <c r="S16" s="2">
        <v>3.5</v>
      </c>
      <c r="T16" s="2">
        <f t="shared" si="23"/>
        <v>3.1818181818181817</v>
      </c>
      <c r="U16" s="2"/>
      <c r="V16" s="2"/>
      <c r="W16" s="2" t="e">
        <f t="shared" si="10"/>
        <v>#DIV/0!</v>
      </c>
      <c r="X16" s="2">
        <v>366.3</v>
      </c>
      <c r="Y16" s="2">
        <v>152.3</v>
      </c>
      <c r="Z16" s="2">
        <f t="shared" si="11"/>
        <v>41.57794157794158</v>
      </c>
      <c r="AA16" s="2">
        <v>13</v>
      </c>
      <c r="AB16" s="2">
        <v>7.7</v>
      </c>
      <c r="AC16" s="2">
        <f t="shared" si="12"/>
        <v>59.23076923076923</v>
      </c>
      <c r="AD16" s="2"/>
      <c r="AE16" s="2"/>
      <c r="AF16" s="2" t="e">
        <f t="shared" si="13"/>
        <v>#DIV/0!</v>
      </c>
      <c r="AG16" s="2">
        <v>3.1</v>
      </c>
      <c r="AH16" s="2">
        <v>0</v>
      </c>
      <c r="AI16" s="2">
        <f t="shared" si="14"/>
        <v>0</v>
      </c>
      <c r="AJ16" s="2">
        <v>4849.8</v>
      </c>
      <c r="AK16" s="2">
        <v>1216.9</v>
      </c>
      <c r="AL16" s="2">
        <f t="shared" si="15"/>
        <v>25.091756361087057</v>
      </c>
      <c r="AM16" s="2">
        <v>737</v>
      </c>
      <c r="AN16" s="2">
        <v>429.9</v>
      </c>
      <c r="AO16" s="2">
        <f t="shared" si="16"/>
        <v>58.33107191316146</v>
      </c>
      <c r="AP16" s="2">
        <v>800</v>
      </c>
      <c r="AQ16" s="2">
        <v>529.4</v>
      </c>
      <c r="AR16" s="2">
        <f t="shared" si="17"/>
        <v>66.175</v>
      </c>
      <c r="AS16" s="2">
        <v>6200.7</v>
      </c>
      <c r="AT16" s="2">
        <v>1566.1</v>
      </c>
      <c r="AU16" s="2">
        <f t="shared" si="18"/>
        <v>25.256825842243618</v>
      </c>
      <c r="AV16" s="23">
        <v>1298.7</v>
      </c>
      <c r="AW16" s="2">
        <v>653.9</v>
      </c>
      <c r="AX16" s="2">
        <f t="shared" si="19"/>
        <v>50.35035035035035</v>
      </c>
      <c r="AY16" s="22">
        <v>876.9</v>
      </c>
      <c r="AZ16" s="2">
        <v>406.9</v>
      </c>
      <c r="BA16" s="2">
        <f t="shared" si="3"/>
        <v>46.40209830083248</v>
      </c>
      <c r="BB16" s="2">
        <v>1343.5</v>
      </c>
      <c r="BC16" s="2">
        <v>262.9</v>
      </c>
      <c r="BD16" s="2">
        <f t="shared" si="24"/>
        <v>19.568291775213993</v>
      </c>
      <c r="BE16" s="22">
        <v>2828.7</v>
      </c>
      <c r="BF16" s="2">
        <v>254</v>
      </c>
      <c r="BG16" s="2">
        <f t="shared" si="20"/>
        <v>8.979389825714994</v>
      </c>
      <c r="BH16" s="22">
        <v>639.9</v>
      </c>
      <c r="BI16" s="2">
        <v>343.2</v>
      </c>
      <c r="BJ16" s="2">
        <f t="shared" si="21"/>
        <v>53.6333802156587</v>
      </c>
      <c r="BK16" s="21">
        <f t="shared" si="4"/>
        <v>-377.7999999999993</v>
      </c>
      <c r="BL16" s="21">
        <f t="shared" si="5"/>
        <v>29.300000000000182</v>
      </c>
      <c r="BM16" s="2">
        <f t="shared" si="22"/>
        <v>-7.755426151402922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8802.9</v>
      </c>
      <c r="D17" s="9">
        <f t="shared" si="1"/>
        <v>2188.6</v>
      </c>
      <c r="E17" s="2">
        <f t="shared" si="6"/>
        <v>24.862261300253323</v>
      </c>
      <c r="F17" s="2">
        <v>1189.2</v>
      </c>
      <c r="G17" s="2">
        <v>464.2</v>
      </c>
      <c r="H17" s="2">
        <f t="shared" si="7"/>
        <v>39.034645139589635</v>
      </c>
      <c r="I17" s="2">
        <v>140</v>
      </c>
      <c r="J17" s="2">
        <v>75.6</v>
      </c>
      <c r="K17" s="2">
        <f t="shared" si="2"/>
        <v>53.99999999999999</v>
      </c>
      <c r="L17" s="2">
        <v>20</v>
      </c>
      <c r="M17" s="2">
        <v>0.3</v>
      </c>
      <c r="N17" s="2">
        <v>72.6</v>
      </c>
      <c r="O17" s="2">
        <v>80</v>
      </c>
      <c r="P17" s="2">
        <v>4.2</v>
      </c>
      <c r="Q17" s="2">
        <f t="shared" si="9"/>
        <v>5.250000000000001</v>
      </c>
      <c r="R17" s="2">
        <v>275</v>
      </c>
      <c r="S17" s="2">
        <v>35.3</v>
      </c>
      <c r="T17" s="2">
        <f t="shared" si="23"/>
        <v>12.836363636363634</v>
      </c>
      <c r="U17" s="2"/>
      <c r="V17" s="2"/>
      <c r="W17" s="2" t="e">
        <f t="shared" si="10"/>
        <v>#DIV/0!</v>
      </c>
      <c r="X17" s="2">
        <v>317.6</v>
      </c>
      <c r="Y17" s="2">
        <v>80.1</v>
      </c>
      <c r="Z17" s="2">
        <f t="shared" si="11"/>
        <v>25.220403022670023</v>
      </c>
      <c r="AA17" s="2">
        <v>3.5</v>
      </c>
      <c r="AB17" s="2">
        <v>1.9</v>
      </c>
      <c r="AC17" s="2">
        <f t="shared" si="12"/>
        <v>54.285714285714285</v>
      </c>
      <c r="AD17" s="2"/>
      <c r="AE17" s="2"/>
      <c r="AF17" s="2" t="e">
        <f t="shared" si="13"/>
        <v>#DIV/0!</v>
      </c>
      <c r="AG17" s="2">
        <v>3</v>
      </c>
      <c r="AH17" s="2"/>
      <c r="AI17" s="2">
        <f t="shared" si="14"/>
        <v>0</v>
      </c>
      <c r="AJ17" s="2">
        <v>7613.7</v>
      </c>
      <c r="AK17" s="2">
        <v>1724.4</v>
      </c>
      <c r="AL17" s="2">
        <f t="shared" si="15"/>
        <v>22.64864651877537</v>
      </c>
      <c r="AM17" s="2">
        <v>2115</v>
      </c>
      <c r="AN17" s="2">
        <v>1233.8</v>
      </c>
      <c r="AO17" s="2">
        <f t="shared" si="16"/>
        <v>58.335697399527184</v>
      </c>
      <c r="AP17" s="2">
        <v>505</v>
      </c>
      <c r="AQ17" s="2">
        <v>350</v>
      </c>
      <c r="AR17" s="2">
        <f t="shared" si="17"/>
        <v>69.3069306930693</v>
      </c>
      <c r="AS17" s="2">
        <v>9139</v>
      </c>
      <c r="AT17" s="2">
        <v>2429</v>
      </c>
      <c r="AU17" s="2">
        <f t="shared" si="18"/>
        <v>26.578400262610792</v>
      </c>
      <c r="AV17" s="23">
        <v>1548.9</v>
      </c>
      <c r="AW17" s="2">
        <v>806</v>
      </c>
      <c r="AX17" s="2">
        <f t="shared" si="19"/>
        <v>52.03692943379173</v>
      </c>
      <c r="AY17" s="22">
        <v>1215.1</v>
      </c>
      <c r="AZ17" s="2">
        <v>673.3</v>
      </c>
      <c r="BA17" s="2">
        <f t="shared" si="3"/>
        <v>55.41107727759032</v>
      </c>
      <c r="BB17" s="2">
        <v>1724</v>
      </c>
      <c r="BC17" s="2">
        <v>563.4</v>
      </c>
      <c r="BD17" s="2">
        <f t="shared" si="24"/>
        <v>32.67981438515081</v>
      </c>
      <c r="BE17" s="22">
        <v>4543.9</v>
      </c>
      <c r="BF17" s="2">
        <v>283.3</v>
      </c>
      <c r="BG17" s="2">
        <f t="shared" si="20"/>
        <v>6.234732278439227</v>
      </c>
      <c r="BH17" s="22">
        <v>1157.2</v>
      </c>
      <c r="BI17" s="2">
        <v>665.3</v>
      </c>
      <c r="BJ17" s="2">
        <f t="shared" si="21"/>
        <v>57.492222606291044</v>
      </c>
      <c r="BK17" s="21">
        <f t="shared" si="4"/>
        <v>-336.10000000000036</v>
      </c>
      <c r="BL17" s="21">
        <f t="shared" si="5"/>
        <v>-240.4000000000001</v>
      </c>
      <c r="BM17" s="2">
        <f t="shared" si="22"/>
        <v>71.52633144897347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9050.8</v>
      </c>
      <c r="D18" s="9">
        <f t="shared" si="1"/>
        <v>2018</v>
      </c>
      <c r="E18" s="2">
        <f t="shared" si="6"/>
        <v>22.29637159146153</v>
      </c>
      <c r="F18" s="2">
        <v>1007</v>
      </c>
      <c r="G18" s="2">
        <v>404.2</v>
      </c>
      <c r="H18" s="2">
        <f t="shared" si="7"/>
        <v>40.1390268123138</v>
      </c>
      <c r="I18" s="2">
        <v>62.3</v>
      </c>
      <c r="J18" s="2">
        <v>31.5</v>
      </c>
      <c r="K18" s="2">
        <f t="shared" si="2"/>
        <v>50.56179775280899</v>
      </c>
      <c r="L18" s="2">
        <v>5</v>
      </c>
      <c r="M18" s="2">
        <v>16.9</v>
      </c>
      <c r="N18" s="2">
        <f t="shared" si="8"/>
        <v>338</v>
      </c>
      <c r="O18" s="2">
        <v>53</v>
      </c>
      <c r="P18" s="2">
        <v>2.7</v>
      </c>
      <c r="Q18" s="2">
        <f t="shared" si="9"/>
        <v>5.09433962264151</v>
      </c>
      <c r="R18" s="2">
        <v>230</v>
      </c>
      <c r="S18" s="2">
        <v>41.2</v>
      </c>
      <c r="T18" s="2">
        <f t="shared" si="23"/>
        <v>17.91304347826087</v>
      </c>
      <c r="U18" s="2"/>
      <c r="V18" s="2"/>
      <c r="W18" s="2" t="e">
        <f t="shared" si="10"/>
        <v>#DIV/0!</v>
      </c>
      <c r="X18" s="2">
        <v>352.3</v>
      </c>
      <c r="Y18" s="2">
        <v>155.3</v>
      </c>
      <c r="Z18" s="2">
        <f t="shared" si="11"/>
        <v>44.08174850979279</v>
      </c>
      <c r="AA18" s="2">
        <v>4.8</v>
      </c>
      <c r="AB18" s="2">
        <v>2.8</v>
      </c>
      <c r="AC18" s="2">
        <f t="shared" si="12"/>
        <v>58.333333333333336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8043.8</v>
      </c>
      <c r="AK18" s="2">
        <v>1613.8</v>
      </c>
      <c r="AL18" s="2">
        <f t="shared" si="15"/>
        <v>20.06265695318133</v>
      </c>
      <c r="AM18" s="2">
        <v>2296</v>
      </c>
      <c r="AN18" s="2">
        <v>1339.4</v>
      </c>
      <c r="AO18" s="2">
        <f t="shared" si="16"/>
        <v>58.33623693379791</v>
      </c>
      <c r="AP18" s="2">
        <v>100</v>
      </c>
      <c r="AQ18" s="2"/>
      <c r="AR18" s="2">
        <f t="shared" si="17"/>
        <v>0</v>
      </c>
      <c r="AS18" s="2">
        <v>9779.7</v>
      </c>
      <c r="AT18" s="2">
        <v>2092</v>
      </c>
      <c r="AU18" s="2">
        <f t="shared" si="18"/>
        <v>21.39124922032373</v>
      </c>
      <c r="AV18" s="23">
        <v>1482.6</v>
      </c>
      <c r="AW18" s="2">
        <v>776.1</v>
      </c>
      <c r="AX18" s="2">
        <f t="shared" si="19"/>
        <v>52.34722784297856</v>
      </c>
      <c r="AY18" s="22">
        <v>1197.7</v>
      </c>
      <c r="AZ18" s="2">
        <v>642.9</v>
      </c>
      <c r="BA18" s="2">
        <f t="shared" si="3"/>
        <v>53.67788260833264</v>
      </c>
      <c r="BB18" s="2">
        <v>1573.9</v>
      </c>
      <c r="BC18" s="2">
        <v>314.4</v>
      </c>
      <c r="BD18" s="2">
        <f t="shared" si="24"/>
        <v>19.975856153504033</v>
      </c>
      <c r="BE18" s="22">
        <v>3946.2</v>
      </c>
      <c r="BF18" s="2">
        <v>160.2</v>
      </c>
      <c r="BG18" s="2">
        <f t="shared" si="20"/>
        <v>4.059601642086057</v>
      </c>
      <c r="BH18" s="22">
        <v>2312.1</v>
      </c>
      <c r="BI18" s="2">
        <v>488.6</v>
      </c>
      <c r="BJ18" s="2">
        <f t="shared" si="21"/>
        <v>21.132303966091435</v>
      </c>
      <c r="BK18" s="21">
        <f t="shared" si="4"/>
        <v>-728.9000000000015</v>
      </c>
      <c r="BL18" s="21">
        <f t="shared" si="5"/>
        <v>-74</v>
      </c>
      <c r="BM18" s="2">
        <f t="shared" si="22"/>
        <v>10.15228426395937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8018.5</v>
      </c>
      <c r="D19" s="9">
        <f t="shared" si="1"/>
        <v>1882.4</v>
      </c>
      <c r="E19" s="2">
        <f t="shared" si="6"/>
        <v>23.47571241504022</v>
      </c>
      <c r="F19" s="2">
        <v>1530.1</v>
      </c>
      <c r="G19" s="2">
        <v>498.9</v>
      </c>
      <c r="H19" s="2">
        <f t="shared" si="7"/>
        <v>32.60571204496438</v>
      </c>
      <c r="I19" s="2">
        <v>197</v>
      </c>
      <c r="J19" s="2">
        <v>103.6</v>
      </c>
      <c r="K19" s="2">
        <f t="shared" si="2"/>
        <v>52.588832487309645</v>
      </c>
      <c r="L19" s="2">
        <v>30</v>
      </c>
      <c r="M19" s="2">
        <v>23.7</v>
      </c>
      <c r="N19" s="2">
        <f t="shared" si="8"/>
        <v>78.99999999999999</v>
      </c>
      <c r="O19" s="2">
        <v>90</v>
      </c>
      <c r="P19" s="2">
        <v>10.2</v>
      </c>
      <c r="Q19" s="2">
        <f t="shared" si="9"/>
        <v>11.333333333333332</v>
      </c>
      <c r="R19" s="2">
        <v>330</v>
      </c>
      <c r="S19" s="2">
        <v>24.4</v>
      </c>
      <c r="T19" s="2">
        <f t="shared" si="23"/>
        <v>7.393939393939393</v>
      </c>
      <c r="U19" s="2"/>
      <c r="V19" s="2"/>
      <c r="W19" s="2" t="e">
        <f t="shared" si="10"/>
        <v>#DIV/0!</v>
      </c>
      <c r="X19" s="2">
        <v>431.1</v>
      </c>
      <c r="Y19" s="2">
        <v>114.4</v>
      </c>
      <c r="Z19" s="2">
        <f t="shared" si="11"/>
        <v>26.536766411505454</v>
      </c>
      <c r="AA19" s="2">
        <v>2</v>
      </c>
      <c r="AB19" s="2">
        <v>1</v>
      </c>
      <c r="AC19" s="2">
        <f t="shared" si="12"/>
        <v>50</v>
      </c>
      <c r="AD19" s="2"/>
      <c r="AE19" s="2"/>
      <c r="AF19" s="2" t="e">
        <f t="shared" si="13"/>
        <v>#DIV/0!</v>
      </c>
      <c r="AG19" s="2">
        <v>20.7</v>
      </c>
      <c r="AH19" s="2">
        <v>1</v>
      </c>
      <c r="AI19" s="2">
        <f t="shared" si="14"/>
        <v>4.830917874396135</v>
      </c>
      <c r="AJ19" s="2">
        <v>6488.4</v>
      </c>
      <c r="AK19" s="2">
        <v>1383.5</v>
      </c>
      <c r="AL19" s="2">
        <f t="shared" si="15"/>
        <v>21.322668146230196</v>
      </c>
      <c r="AM19" s="2">
        <v>2132</v>
      </c>
      <c r="AN19" s="2">
        <v>1243.9</v>
      </c>
      <c r="AO19" s="2">
        <f t="shared" si="16"/>
        <v>58.344277673545974</v>
      </c>
      <c r="AP19" s="2">
        <v>80</v>
      </c>
      <c r="AQ19" s="2"/>
      <c r="AR19" s="2">
        <f t="shared" si="17"/>
        <v>0</v>
      </c>
      <c r="AS19" s="2">
        <v>9317.4</v>
      </c>
      <c r="AT19" s="2">
        <v>1897.3</v>
      </c>
      <c r="AU19" s="2">
        <f t="shared" si="18"/>
        <v>20.36297679610192</v>
      </c>
      <c r="AV19" s="23">
        <v>1434.7</v>
      </c>
      <c r="AW19" s="2">
        <v>678.8</v>
      </c>
      <c r="AX19" s="2">
        <f t="shared" si="19"/>
        <v>47.313027113682296</v>
      </c>
      <c r="AY19" s="22">
        <v>1161.2</v>
      </c>
      <c r="AZ19" s="2">
        <v>531.3</v>
      </c>
      <c r="BA19" s="2">
        <f t="shared" si="3"/>
        <v>45.7543920082673</v>
      </c>
      <c r="BB19" s="2">
        <v>1601</v>
      </c>
      <c r="BC19" s="2">
        <v>124.6</v>
      </c>
      <c r="BD19" s="2">
        <f t="shared" si="24"/>
        <v>7.782635852592129</v>
      </c>
      <c r="BE19" s="22">
        <v>3631.8</v>
      </c>
      <c r="BF19" s="2">
        <v>269.5</v>
      </c>
      <c r="BG19" s="2">
        <f t="shared" si="20"/>
        <v>7.420562806321934</v>
      </c>
      <c r="BH19" s="22">
        <v>2551</v>
      </c>
      <c r="BI19" s="2">
        <v>769.8</v>
      </c>
      <c r="BJ19" s="2">
        <f t="shared" si="21"/>
        <v>30.17640141121129</v>
      </c>
      <c r="BK19" s="21">
        <f t="shared" si="4"/>
        <v>-1298.8999999999996</v>
      </c>
      <c r="BL19" s="21">
        <f t="shared" si="5"/>
        <v>-14.899999999999864</v>
      </c>
      <c r="BM19" s="2">
        <f t="shared" si="22"/>
        <v>1.147124489953027</v>
      </c>
      <c r="BN19" s="11"/>
      <c r="BO19" s="12"/>
    </row>
    <row r="20" spans="1:67" ht="15">
      <c r="A20" s="10">
        <v>11</v>
      </c>
      <c r="B20" s="6" t="s">
        <v>40</v>
      </c>
      <c r="C20" s="9">
        <f t="shared" si="0"/>
        <v>11383</v>
      </c>
      <c r="D20" s="9">
        <f t="shared" si="1"/>
        <v>3350.7999999999997</v>
      </c>
      <c r="E20" s="2">
        <f t="shared" si="6"/>
        <v>29.43687955723447</v>
      </c>
      <c r="F20" s="2">
        <v>1166.5</v>
      </c>
      <c r="G20" s="2">
        <v>532.1</v>
      </c>
      <c r="H20" s="2">
        <f t="shared" si="7"/>
        <v>45.61508786969568</v>
      </c>
      <c r="I20" s="2">
        <v>80</v>
      </c>
      <c r="J20" s="2">
        <v>45.2</v>
      </c>
      <c r="K20" s="2">
        <f t="shared" si="2"/>
        <v>56.50000000000001</v>
      </c>
      <c r="L20" s="2">
        <v>10</v>
      </c>
      <c r="M20" s="2">
        <v>9.6</v>
      </c>
      <c r="N20" s="2">
        <f t="shared" si="8"/>
        <v>96</v>
      </c>
      <c r="O20" s="2">
        <v>71</v>
      </c>
      <c r="P20" s="2">
        <v>7</v>
      </c>
      <c r="Q20" s="2">
        <f t="shared" si="9"/>
        <v>9.859154929577464</v>
      </c>
      <c r="R20" s="2">
        <v>410</v>
      </c>
      <c r="S20" s="2">
        <v>64.4</v>
      </c>
      <c r="T20" s="2">
        <f t="shared" si="23"/>
        <v>15.707317073170731</v>
      </c>
      <c r="U20" s="2"/>
      <c r="V20" s="2"/>
      <c r="W20" s="2" t="e">
        <f t="shared" si="10"/>
        <v>#DIV/0!</v>
      </c>
      <c r="X20" s="2">
        <v>145</v>
      </c>
      <c r="Y20" s="2">
        <v>190.4</v>
      </c>
      <c r="Z20" s="2">
        <f t="shared" si="11"/>
        <v>131.31034482758622</v>
      </c>
      <c r="AA20" s="2">
        <v>4.5</v>
      </c>
      <c r="AB20" s="2">
        <v>2.7</v>
      </c>
      <c r="AC20" s="2">
        <f t="shared" si="12"/>
        <v>60.00000000000001</v>
      </c>
      <c r="AD20" s="2"/>
      <c r="AE20" s="2"/>
      <c r="AF20" s="2" t="e">
        <f t="shared" si="13"/>
        <v>#DIV/0!</v>
      </c>
      <c r="AG20" s="2">
        <v>6.2</v>
      </c>
      <c r="AH20" s="2">
        <v>0</v>
      </c>
      <c r="AI20" s="2">
        <f t="shared" si="14"/>
        <v>0</v>
      </c>
      <c r="AJ20" s="2">
        <v>10216.5</v>
      </c>
      <c r="AK20" s="2">
        <v>2818.7</v>
      </c>
      <c r="AL20" s="2">
        <f t="shared" si="15"/>
        <v>27.58968335535653</v>
      </c>
      <c r="AM20" s="2">
        <v>3354</v>
      </c>
      <c r="AN20" s="2">
        <v>1956.4</v>
      </c>
      <c r="AO20" s="2">
        <f t="shared" si="16"/>
        <v>58.33035181872391</v>
      </c>
      <c r="AP20" s="2">
        <v>350</v>
      </c>
      <c r="AQ20" s="2">
        <v>150</v>
      </c>
      <c r="AR20" s="2">
        <f t="shared" si="17"/>
        <v>42.857142857142854</v>
      </c>
      <c r="AS20" s="2">
        <v>11840.2</v>
      </c>
      <c r="AT20" s="2">
        <v>2865</v>
      </c>
      <c r="AU20" s="2">
        <f t="shared" si="18"/>
        <v>24.19722639820273</v>
      </c>
      <c r="AV20" s="23">
        <v>2205.8</v>
      </c>
      <c r="AW20" s="2">
        <v>969.2</v>
      </c>
      <c r="AX20" s="2">
        <f t="shared" si="19"/>
        <v>43.93870704506301</v>
      </c>
      <c r="AY20" s="22">
        <v>1482</v>
      </c>
      <c r="AZ20" s="2">
        <v>660.1</v>
      </c>
      <c r="BA20" s="2">
        <f t="shared" si="3"/>
        <v>44.54116059379217</v>
      </c>
      <c r="BB20" s="2">
        <v>1945.4</v>
      </c>
      <c r="BC20" s="2">
        <v>302</v>
      </c>
      <c r="BD20" s="2">
        <f t="shared" si="24"/>
        <v>15.523799732702786</v>
      </c>
      <c r="BE20" s="22">
        <v>4718.8</v>
      </c>
      <c r="BF20" s="2">
        <v>316</v>
      </c>
      <c r="BG20" s="2">
        <f t="shared" si="20"/>
        <v>6.696617784182419</v>
      </c>
      <c r="BH20" s="22">
        <v>2036.1</v>
      </c>
      <c r="BI20" s="2">
        <v>803.9</v>
      </c>
      <c r="BJ20" s="2">
        <f t="shared" si="21"/>
        <v>39.48234369628211</v>
      </c>
      <c r="BK20" s="21">
        <f t="shared" si="4"/>
        <v>-457.2000000000007</v>
      </c>
      <c r="BL20" s="21">
        <f t="shared" si="5"/>
        <v>485.7999999999997</v>
      </c>
      <c r="BM20" s="2">
        <f t="shared" si="22"/>
        <v>-106.25546806649146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5994.6</v>
      </c>
      <c r="D21" s="9">
        <f t="shared" si="1"/>
        <v>2373.3</v>
      </c>
      <c r="E21" s="2">
        <f t="shared" si="6"/>
        <v>39.590631568411574</v>
      </c>
      <c r="F21" s="2">
        <v>1136.6</v>
      </c>
      <c r="G21" s="2">
        <v>487.4</v>
      </c>
      <c r="H21" s="2">
        <f t="shared" si="7"/>
        <v>42.88228048565899</v>
      </c>
      <c r="I21" s="2">
        <v>70</v>
      </c>
      <c r="J21" s="2">
        <v>30.5</v>
      </c>
      <c r="K21" s="2">
        <f t="shared" si="2"/>
        <v>43.57142857142857</v>
      </c>
      <c r="L21" s="2">
        <v>50</v>
      </c>
      <c r="M21" s="2">
        <v>11.6</v>
      </c>
      <c r="N21" s="2">
        <f t="shared" si="8"/>
        <v>23.2</v>
      </c>
      <c r="O21" s="2">
        <v>85</v>
      </c>
      <c r="P21" s="2">
        <v>10.8</v>
      </c>
      <c r="Q21" s="2">
        <f t="shared" si="9"/>
        <v>12.705882352941178</v>
      </c>
      <c r="R21" s="2">
        <v>380</v>
      </c>
      <c r="S21" s="2">
        <v>36.6</v>
      </c>
      <c r="T21" s="2">
        <f t="shared" si="23"/>
        <v>9.631578947368421</v>
      </c>
      <c r="U21" s="2"/>
      <c r="V21" s="2"/>
      <c r="W21" s="2" t="e">
        <f t="shared" si="10"/>
        <v>#DIV/0!</v>
      </c>
      <c r="X21" s="2">
        <v>166.4</v>
      </c>
      <c r="Y21" s="2">
        <v>190.7</v>
      </c>
      <c r="Z21" s="2">
        <f t="shared" si="11"/>
        <v>114.60336538461537</v>
      </c>
      <c r="AA21" s="2">
        <v>26</v>
      </c>
      <c r="AB21" s="2">
        <v>14.8</v>
      </c>
      <c r="AC21" s="2">
        <f t="shared" si="12"/>
        <v>56.92307692307692</v>
      </c>
      <c r="AD21" s="2"/>
      <c r="AE21" s="2"/>
      <c r="AF21" s="2" t="e">
        <f t="shared" si="13"/>
        <v>#DIV/0!</v>
      </c>
      <c r="AG21" s="2">
        <v>3.1</v>
      </c>
      <c r="AH21" s="2">
        <v>2</v>
      </c>
      <c r="AI21" s="2">
        <f t="shared" si="14"/>
        <v>64.51612903225806</v>
      </c>
      <c r="AJ21" s="2">
        <v>4858</v>
      </c>
      <c r="AK21" s="2">
        <v>1885.9</v>
      </c>
      <c r="AL21" s="2">
        <f t="shared" si="15"/>
        <v>38.8205022643063</v>
      </c>
      <c r="AM21" s="2">
        <v>2088</v>
      </c>
      <c r="AN21" s="2">
        <v>1218</v>
      </c>
      <c r="AO21" s="2">
        <f t="shared" si="16"/>
        <v>58.333333333333336</v>
      </c>
      <c r="AP21" s="2">
        <v>310</v>
      </c>
      <c r="AQ21" s="2">
        <v>150</v>
      </c>
      <c r="AR21" s="2">
        <f t="shared" si="17"/>
        <v>48.38709677419355</v>
      </c>
      <c r="AS21" s="2">
        <v>6368.8</v>
      </c>
      <c r="AT21" s="2">
        <v>2571.7</v>
      </c>
      <c r="AU21" s="2">
        <f t="shared" si="18"/>
        <v>40.37966335887451</v>
      </c>
      <c r="AV21" s="23">
        <v>1507.3</v>
      </c>
      <c r="AW21" s="2">
        <v>783.4</v>
      </c>
      <c r="AX21" s="2">
        <f t="shared" si="19"/>
        <v>51.97372785775891</v>
      </c>
      <c r="AY21" s="22">
        <v>1067.2</v>
      </c>
      <c r="AZ21" s="2">
        <v>541.6</v>
      </c>
      <c r="BA21" s="2">
        <f t="shared" si="3"/>
        <v>50.7496251874063</v>
      </c>
      <c r="BB21" s="2">
        <v>1949.6</v>
      </c>
      <c r="BC21" s="2">
        <v>882.3</v>
      </c>
      <c r="BD21" s="2">
        <f t="shared" si="24"/>
        <v>45.255437012720556</v>
      </c>
      <c r="BE21" s="22">
        <v>1678.8</v>
      </c>
      <c r="BF21" s="2">
        <v>304.7</v>
      </c>
      <c r="BG21" s="2">
        <f t="shared" si="20"/>
        <v>18.14986895401477</v>
      </c>
      <c r="BH21" s="22">
        <v>1124.7</v>
      </c>
      <c r="BI21" s="2">
        <v>553.3</v>
      </c>
      <c r="BJ21" s="2">
        <v>429.8</v>
      </c>
      <c r="BK21" s="21">
        <f t="shared" si="4"/>
        <v>-374.1999999999998</v>
      </c>
      <c r="BL21" s="21">
        <f t="shared" si="5"/>
        <v>-198.39999999999964</v>
      </c>
      <c r="BM21" s="2">
        <f t="shared" si="22"/>
        <v>53.01977552111163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10756.3</v>
      </c>
      <c r="D22" s="9">
        <f t="shared" si="1"/>
        <v>5215</v>
      </c>
      <c r="E22" s="2">
        <f t="shared" si="6"/>
        <v>48.4832144882534</v>
      </c>
      <c r="F22" s="2">
        <v>1055.8</v>
      </c>
      <c r="G22" s="2">
        <v>522.8</v>
      </c>
      <c r="H22" s="2">
        <f t="shared" si="7"/>
        <v>49.51695396855465</v>
      </c>
      <c r="I22" s="2">
        <v>4</v>
      </c>
      <c r="J22" s="2">
        <v>6.4</v>
      </c>
      <c r="K22" s="2">
        <f t="shared" si="2"/>
        <v>160</v>
      </c>
      <c r="L22" s="2">
        <v>4</v>
      </c>
      <c r="M22" s="2">
        <v>9.4</v>
      </c>
      <c r="N22" s="2">
        <f t="shared" si="8"/>
        <v>235</v>
      </c>
      <c r="O22" s="2">
        <v>60</v>
      </c>
      <c r="P22" s="2">
        <v>7.7</v>
      </c>
      <c r="Q22" s="2">
        <f t="shared" si="9"/>
        <v>12.833333333333332</v>
      </c>
      <c r="R22" s="2">
        <v>326.3</v>
      </c>
      <c r="S22" s="2">
        <v>93</v>
      </c>
      <c r="T22" s="2">
        <f t="shared" si="23"/>
        <v>28.50137909898866</v>
      </c>
      <c r="U22" s="2"/>
      <c r="V22" s="2"/>
      <c r="W22" s="2" t="e">
        <f t="shared" si="10"/>
        <v>#DIV/0!</v>
      </c>
      <c r="X22" s="2">
        <v>274.4</v>
      </c>
      <c r="Y22" s="2">
        <v>207.3</v>
      </c>
      <c r="Z22" s="2">
        <f t="shared" si="11"/>
        <v>75.5466472303207</v>
      </c>
      <c r="AA22" s="2">
        <v>0</v>
      </c>
      <c r="AB22" s="2">
        <v>0</v>
      </c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/>
      <c r="AI22" s="2" t="e">
        <f t="shared" si="14"/>
        <v>#DIV/0!</v>
      </c>
      <c r="AJ22" s="2">
        <v>9700.5</v>
      </c>
      <c r="AK22" s="2">
        <v>4692.2</v>
      </c>
      <c r="AL22" s="2">
        <f t="shared" si="15"/>
        <v>48.37070254110613</v>
      </c>
      <c r="AM22" s="2">
        <v>1814</v>
      </c>
      <c r="AN22" s="2">
        <v>1058.1</v>
      </c>
      <c r="AO22" s="2">
        <f t="shared" si="16"/>
        <v>58.329658213891946</v>
      </c>
      <c r="AP22" s="2">
        <v>200</v>
      </c>
      <c r="AQ22" s="2">
        <v>58.1</v>
      </c>
      <c r="AR22" s="2">
        <f t="shared" si="17"/>
        <v>29.049999999999997</v>
      </c>
      <c r="AS22" s="2">
        <v>11344.7</v>
      </c>
      <c r="AT22" s="2">
        <v>5651.4</v>
      </c>
      <c r="AU22" s="2">
        <f t="shared" si="18"/>
        <v>49.81533226969421</v>
      </c>
      <c r="AV22" s="23">
        <v>1475.1</v>
      </c>
      <c r="AW22" s="2">
        <v>774.8</v>
      </c>
      <c r="AX22" s="2">
        <f t="shared" si="19"/>
        <v>52.52525252525253</v>
      </c>
      <c r="AY22" s="22">
        <v>1147</v>
      </c>
      <c r="AZ22" s="2">
        <v>623.4</v>
      </c>
      <c r="BA22" s="2">
        <f t="shared" si="3"/>
        <v>54.350479511769834</v>
      </c>
      <c r="BB22" s="2">
        <v>2211.5</v>
      </c>
      <c r="BC22" s="2">
        <v>721.4</v>
      </c>
      <c r="BD22" s="2">
        <f t="shared" si="24"/>
        <v>32.62039339814605</v>
      </c>
      <c r="BE22" s="22">
        <v>4866.7</v>
      </c>
      <c r="BF22" s="2">
        <v>2062.2</v>
      </c>
      <c r="BG22" s="2">
        <f t="shared" si="20"/>
        <v>42.373682372038544</v>
      </c>
      <c r="BH22" s="22">
        <v>2688.8</v>
      </c>
      <c r="BI22" s="2">
        <v>2030.2</v>
      </c>
      <c r="BJ22" s="2">
        <v>495</v>
      </c>
      <c r="BK22" s="21">
        <f t="shared" si="4"/>
        <v>-588.4000000000015</v>
      </c>
      <c r="BL22" s="21">
        <f t="shared" si="5"/>
        <v>-436.39999999999964</v>
      </c>
      <c r="BM22" s="2">
        <f t="shared" si="22"/>
        <v>74.16723317471083</v>
      </c>
      <c r="BN22" s="11"/>
      <c r="BO22" s="12"/>
    </row>
    <row r="23" spans="1:67" ht="14.25" customHeight="1">
      <c r="A23" s="50" t="s">
        <v>20</v>
      </c>
      <c r="B23" s="51"/>
      <c r="C23" s="9">
        <f>SUM(C10:C22)</f>
        <v>134969.5</v>
      </c>
      <c r="D23" s="9">
        <f>SUM(D10:D22)</f>
        <v>35765.7</v>
      </c>
      <c r="E23" s="7">
        <f>D23/C23*100</f>
        <v>26.499097944350385</v>
      </c>
      <c r="F23" s="7">
        <f>SUM(F10:F22)</f>
        <v>31228.099999999995</v>
      </c>
      <c r="G23" s="7">
        <f>SUM(G10:G22)</f>
        <v>12042.800000000001</v>
      </c>
      <c r="H23" s="7">
        <f t="shared" si="7"/>
        <v>38.563985641137315</v>
      </c>
      <c r="I23" s="7">
        <f>SUM(I10:I22)</f>
        <v>7399.3</v>
      </c>
      <c r="J23" s="7">
        <f>SUM(J10:J22)</f>
        <v>3980.7</v>
      </c>
      <c r="K23" s="7">
        <f t="shared" si="2"/>
        <v>53.798332274674635</v>
      </c>
      <c r="L23" s="7">
        <f>SUM(L10:L22)</f>
        <v>213</v>
      </c>
      <c r="M23" s="7">
        <f>SUM(M10:M22)</f>
        <v>169.79999999999998</v>
      </c>
      <c r="N23" s="7">
        <f t="shared" si="8"/>
        <v>79.71830985915493</v>
      </c>
      <c r="O23" s="7">
        <f>SUM(O10:O22)</f>
        <v>2201.7</v>
      </c>
      <c r="P23" s="7">
        <f>SUM(P10:P22)</f>
        <v>212.5</v>
      </c>
      <c r="Q23" s="7">
        <f>P23/O23*100</f>
        <v>9.651632829177455</v>
      </c>
      <c r="R23" s="7">
        <f>SUM(R10:R22)</f>
        <v>7416.3</v>
      </c>
      <c r="S23" s="7">
        <f>SUM(S10:S22)</f>
        <v>1772.7000000000003</v>
      </c>
      <c r="T23" s="7">
        <f>S23/R23*100</f>
        <v>23.902754742931116</v>
      </c>
      <c r="U23" s="7">
        <f>SUM(U10:U22)</f>
        <v>300</v>
      </c>
      <c r="V23" s="7">
        <f>SUM(V10:V22)</f>
        <v>52.1</v>
      </c>
      <c r="W23" s="7">
        <f>V23/U23*100</f>
        <v>17.366666666666667</v>
      </c>
      <c r="X23" s="7">
        <f>SUM(X10:X22)</f>
        <v>2988.65</v>
      </c>
      <c r="Y23" s="7">
        <f>SUM(Y10:Y22)</f>
        <v>1201.2</v>
      </c>
      <c r="Z23" s="7">
        <f>Y23/X23*100</f>
        <v>40.19205996018269</v>
      </c>
      <c r="AA23" s="7">
        <f>SUM(AA10:AA22)</f>
        <v>467.3</v>
      </c>
      <c r="AB23" s="7">
        <f>SUM(AB10:AB22)</f>
        <v>291.79999999999995</v>
      </c>
      <c r="AC23" s="7">
        <f>AB23/AA23*100</f>
        <v>62.4438262358228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655.8500000000001</v>
      </c>
      <c r="AH23" s="7">
        <f>SUM(AH10:AH22)</f>
        <v>278.4</v>
      </c>
      <c r="AI23" s="2">
        <f t="shared" si="14"/>
        <v>42.44873065487534</v>
      </c>
      <c r="AJ23" s="7">
        <f>SUM(AJ10:AJ22)</f>
        <v>103741.4</v>
      </c>
      <c r="AK23" s="7">
        <f>SUM(AK10:AK22)</f>
        <v>23722.9</v>
      </c>
      <c r="AL23" s="7">
        <f>AK23/AJ23*100</f>
        <v>22.867341292868616</v>
      </c>
      <c r="AM23" s="7">
        <f>SUM(AM10:AM22)</f>
        <v>21410.5</v>
      </c>
      <c r="AN23" s="7">
        <f>SUM(AN10:AN22)</f>
        <v>12490.1</v>
      </c>
      <c r="AO23" s="7">
        <f>AN23/AM23*100</f>
        <v>58.336330305224074</v>
      </c>
      <c r="AP23" s="7">
        <f>SUM(AP10:AP22)</f>
        <v>3954</v>
      </c>
      <c r="AQ23" s="7">
        <f>SUM(AQ10:AQ22)</f>
        <v>2374</v>
      </c>
      <c r="AR23" s="7">
        <f>AQ23/AP23*100</f>
        <v>60.040465351542736</v>
      </c>
      <c r="AS23" s="7">
        <f>SUM(AS10:AS22)</f>
        <v>144880.6</v>
      </c>
      <c r="AT23" s="7">
        <f>SUM(AT10:AT22)</f>
        <v>37552.4</v>
      </c>
      <c r="AU23" s="7">
        <f>(AT23/AS23)*100</f>
        <v>25.919550305561962</v>
      </c>
      <c r="AV23" s="7">
        <f>SUM(AV10:AV22)</f>
        <v>22890.399999999998</v>
      </c>
      <c r="AW23" s="7">
        <f>SUM(AW10:AW22)</f>
        <v>11139</v>
      </c>
      <c r="AX23" s="7">
        <f>AW23/AV23*100</f>
        <v>48.662321322475805</v>
      </c>
      <c r="AY23" s="7">
        <f>SUM(AY10:AY22)</f>
        <v>16708.100000000002</v>
      </c>
      <c r="AZ23" s="7">
        <f>SUM(AZ10:AZ22)</f>
        <v>8327.5</v>
      </c>
      <c r="BA23" s="7">
        <f t="shared" si="3"/>
        <v>49.84109503773618</v>
      </c>
      <c r="BB23" s="7">
        <f>SUM(BB10:BB22)</f>
        <v>25547.5</v>
      </c>
      <c r="BC23" s="7">
        <f>SUM(BC10:BC22)</f>
        <v>6508.3</v>
      </c>
      <c r="BD23" s="7">
        <f>BC23/BB23*100</f>
        <v>25.475291124376163</v>
      </c>
      <c r="BE23" s="7">
        <f>SUM(BE10:BE22)</f>
        <v>71178.3</v>
      </c>
      <c r="BF23" s="7">
        <f>SUM(BF10:BF22)</f>
        <v>9266.4</v>
      </c>
      <c r="BG23" s="7">
        <f>BF23/BE23*100</f>
        <v>13.018574481267464</v>
      </c>
      <c r="BH23" s="7">
        <f>SUM(BH10:BH22)</f>
        <v>21332.4</v>
      </c>
      <c r="BI23" s="7">
        <f>SUM(BI10:BI22)</f>
        <v>8856.9</v>
      </c>
      <c r="BJ23" s="7">
        <f>BI23/BH23*100</f>
        <v>41.51853518591438</v>
      </c>
      <c r="BK23" s="7">
        <f>SUM(BK10:BK22)</f>
        <v>-9911.100000000006</v>
      </c>
      <c r="BL23" s="7">
        <f>SUM(BL10:BL22)</f>
        <v>-1786.699999999999</v>
      </c>
      <c r="BM23" s="7">
        <f>BL23/BK23*100</f>
        <v>18.02726236240173</v>
      </c>
      <c r="BN23" s="11"/>
      <c r="BO23" s="12"/>
    </row>
    <row r="24" spans="3:65" ht="15" hidden="1">
      <c r="C24" s="16">
        <f aca="true" t="shared" si="25" ref="C24:AC24">C23-C20</f>
        <v>123586.5</v>
      </c>
      <c r="D24" s="16">
        <f t="shared" si="25"/>
        <v>32414.899999999998</v>
      </c>
      <c r="E24" s="16">
        <f t="shared" si="25"/>
        <v>-2.937781612884084</v>
      </c>
      <c r="F24" s="16">
        <f t="shared" si="25"/>
        <v>30061.599999999995</v>
      </c>
      <c r="G24" s="16">
        <f t="shared" si="25"/>
        <v>11510.7</v>
      </c>
      <c r="H24" s="16">
        <f t="shared" si="25"/>
        <v>-7.0511022285583635</v>
      </c>
      <c r="I24" s="16">
        <f t="shared" si="25"/>
        <v>7319.3</v>
      </c>
      <c r="J24" s="16">
        <f t="shared" si="25"/>
        <v>3935.5</v>
      </c>
      <c r="K24" s="16">
        <f t="shared" si="25"/>
        <v>-2.701667725325372</v>
      </c>
      <c r="L24" s="16">
        <f t="shared" si="25"/>
        <v>203</v>
      </c>
      <c r="M24" s="16">
        <f t="shared" si="25"/>
        <v>160.2</v>
      </c>
      <c r="N24" s="16">
        <f t="shared" si="25"/>
        <v>-16.281690140845072</v>
      </c>
      <c r="O24" s="16">
        <f t="shared" si="25"/>
        <v>2130.7</v>
      </c>
      <c r="P24" s="16">
        <f t="shared" si="25"/>
        <v>205.5</v>
      </c>
      <c r="Q24" s="16">
        <f t="shared" si="25"/>
        <v>-0.20752210040000918</v>
      </c>
      <c r="R24" s="16">
        <f t="shared" si="25"/>
        <v>7006.3</v>
      </c>
      <c r="S24" s="16">
        <f t="shared" si="25"/>
        <v>1708.3000000000002</v>
      </c>
      <c r="T24" s="16">
        <f t="shared" si="25"/>
        <v>8.195437669760384</v>
      </c>
      <c r="U24" s="16">
        <f t="shared" si="25"/>
        <v>300</v>
      </c>
      <c r="V24" s="16">
        <f t="shared" si="25"/>
        <v>52.1</v>
      </c>
      <c r="W24" s="16" t="e">
        <f t="shared" si="25"/>
        <v>#DIV/0!</v>
      </c>
      <c r="X24" s="16">
        <f t="shared" si="25"/>
        <v>2843.65</v>
      </c>
      <c r="Y24" s="16">
        <f t="shared" si="25"/>
        <v>1010.8000000000001</v>
      </c>
      <c r="Z24" s="16">
        <f t="shared" si="25"/>
        <v>-91.11828486740353</v>
      </c>
      <c r="AA24" s="16">
        <f t="shared" si="25"/>
        <v>462.8</v>
      </c>
      <c r="AB24" s="16">
        <f t="shared" si="25"/>
        <v>289.09999999999997</v>
      </c>
      <c r="AC24" s="16">
        <f t="shared" si="25"/>
        <v>2.4438262358227902</v>
      </c>
      <c r="AD24" s="16"/>
      <c r="AE24" s="16"/>
      <c r="AF24" s="2" t="e">
        <f t="shared" si="13"/>
        <v>#DIV/0!</v>
      </c>
      <c r="AG24" s="16">
        <f aca="true" t="shared" si="26" ref="AG24:BM24">AG23-AG20</f>
        <v>649.6500000000001</v>
      </c>
      <c r="AH24" s="16">
        <f t="shared" si="26"/>
        <v>278.4</v>
      </c>
      <c r="AI24" s="2">
        <f t="shared" si="14"/>
        <v>42.85384437774185</v>
      </c>
      <c r="AJ24" s="16">
        <f t="shared" si="26"/>
        <v>93524.9</v>
      </c>
      <c r="AK24" s="16">
        <f t="shared" si="26"/>
        <v>20904.2</v>
      </c>
      <c r="AL24" s="16">
        <f t="shared" si="26"/>
        <v>-4.722342062487915</v>
      </c>
      <c r="AM24" s="16">
        <f t="shared" si="26"/>
        <v>18056.5</v>
      </c>
      <c r="AN24" s="16">
        <f t="shared" si="26"/>
        <v>10533.7</v>
      </c>
      <c r="AO24" s="16">
        <f t="shared" si="26"/>
        <v>0.00597848650016175</v>
      </c>
      <c r="AP24" s="16">
        <f t="shared" si="26"/>
        <v>3604</v>
      </c>
      <c r="AQ24" s="16">
        <f t="shared" si="26"/>
        <v>2224</v>
      </c>
      <c r="AR24" s="16">
        <f t="shared" si="26"/>
        <v>17.18332249439988</v>
      </c>
      <c r="AS24" s="16">
        <f t="shared" si="26"/>
        <v>133040.4</v>
      </c>
      <c r="AT24" s="16">
        <f t="shared" si="26"/>
        <v>34687.4</v>
      </c>
      <c r="AU24" s="16">
        <f t="shared" si="26"/>
        <v>1.7223239073592325</v>
      </c>
      <c r="AV24" s="16">
        <f t="shared" si="26"/>
        <v>20684.6</v>
      </c>
      <c r="AW24" s="16">
        <f t="shared" si="26"/>
        <v>10169.8</v>
      </c>
      <c r="AX24" s="16">
        <f t="shared" si="26"/>
        <v>4.723614277412793</v>
      </c>
      <c r="AY24" s="16">
        <f t="shared" si="26"/>
        <v>15226.100000000002</v>
      </c>
      <c r="AZ24" s="16">
        <f t="shared" si="26"/>
        <v>7667.4</v>
      </c>
      <c r="BA24" s="16">
        <f t="shared" si="26"/>
        <v>5.299934443944011</v>
      </c>
      <c r="BB24" s="16">
        <f t="shared" si="26"/>
        <v>23602.1</v>
      </c>
      <c r="BC24" s="16">
        <f t="shared" si="26"/>
        <v>6206.3</v>
      </c>
      <c r="BD24" s="16">
        <f t="shared" si="26"/>
        <v>9.951491391673377</v>
      </c>
      <c r="BE24" s="16">
        <f t="shared" si="26"/>
        <v>66459.5</v>
      </c>
      <c r="BF24" s="16">
        <f t="shared" si="26"/>
        <v>8950.4</v>
      </c>
      <c r="BG24" s="16">
        <f t="shared" si="26"/>
        <v>6.321956697085045</v>
      </c>
      <c r="BH24" s="16">
        <f t="shared" si="26"/>
        <v>19296.300000000003</v>
      </c>
      <c r="BI24" s="16">
        <f t="shared" si="26"/>
        <v>8053</v>
      </c>
      <c r="BJ24" s="16">
        <f t="shared" si="26"/>
        <v>2.036191489632273</v>
      </c>
      <c r="BK24" s="16">
        <f t="shared" si="26"/>
        <v>-9453.900000000005</v>
      </c>
      <c r="BL24" s="16">
        <f t="shared" si="26"/>
        <v>-2272.4999999999986</v>
      </c>
      <c r="BM24" s="16">
        <f t="shared" si="26"/>
        <v>124.28273042889319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13" ht="15">
      <c r="D27" s="13" t="s">
        <v>43</v>
      </c>
      <c r="M27" s="13" t="s">
        <v>44</v>
      </c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S4:AU7"/>
    <mergeCell ref="AY6:BA7"/>
    <mergeCell ref="AV5:AX7"/>
    <mergeCell ref="BB5:BD7"/>
    <mergeCell ref="AY5:BA5"/>
    <mergeCell ref="AM5:AR5"/>
    <mergeCell ref="AP6:AR7"/>
    <mergeCell ref="BK4:BM7"/>
    <mergeCell ref="BE5:BG7"/>
    <mergeCell ref="BH5:BJ7"/>
    <mergeCell ref="AV4:BJ4"/>
    <mergeCell ref="A23:B23"/>
    <mergeCell ref="AG6:AI7"/>
    <mergeCell ref="B4:B8"/>
    <mergeCell ref="A4:A8"/>
    <mergeCell ref="X6:Z7"/>
    <mergeCell ref="AA6:AC7"/>
    <mergeCell ref="R1:T1"/>
    <mergeCell ref="C2:T2"/>
    <mergeCell ref="C4:E7"/>
    <mergeCell ref="F4:AR4"/>
    <mergeCell ref="F5:H7"/>
    <mergeCell ref="R6:T7"/>
    <mergeCell ref="AJ5:AL7"/>
    <mergeCell ref="AM6:AO7"/>
    <mergeCell ref="O6:Q7"/>
    <mergeCell ref="U6:W7"/>
    <mergeCell ref="I6:K7"/>
    <mergeCell ref="L6:N7"/>
    <mergeCell ref="I5:AI5"/>
    <mergeCell ref="AD6:AF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ibrfin5</cp:lastModifiedBy>
  <cp:lastPrinted>2020-08-14T13:56:44Z</cp:lastPrinted>
  <dcterms:created xsi:type="dcterms:W3CDTF">2013-04-03T10:22:22Z</dcterms:created>
  <dcterms:modified xsi:type="dcterms:W3CDTF">2020-08-14T13:56:47Z</dcterms:modified>
  <cp:category/>
  <cp:version/>
  <cp:contentType/>
  <cp:contentStatus/>
</cp:coreProperties>
</file>