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<sst xmlns="http://schemas.openxmlformats.org/spreadsheetml/2006/main" count="106" uniqueCount="43">
  <si>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</si>
  <si>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</si>
  <si>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</si>
  <si>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</si>
  <si>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</si>
  <si>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</si>
  <si>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</si>
  <si>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</si>
  <si>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</si>
  <si>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</si>
  <si>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</si>
  <si>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</si>
  <si>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</si>
  <si>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</si>
  <si>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</si>
  <si>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</si>
  <si>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</si>
  <si>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</si>
  <si>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</si>
  <si>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</si>
  <si>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</si>
  <si>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</si>
  <si>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</si>
  <si>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</si>
  <si>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</si>
  <si>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</si>
  <si>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</si>
  <si>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</si>
  <si>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</si>
  <si>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</si>
  <si>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</si>
  <si>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</si>
  <si>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</si>
  <si>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</si>
  <si>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</si>
  <si>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</si>
  <si>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</si>
  <si>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</si>
  <si>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</si>
  <si>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</si>
  <si>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февраля 2021 года</t>
  </si>
  <si>
    <r>
      <rPr>
        <sz val="12"/>
        <rFont val="TimesET"/>
        <family val="0"/>
      </rPr>
      <t xml:space="preserve">Расходы - всего  </t>
    </r>
    <r>
      <rPr>
        <sz val="11"/>
        <rFont val="TimesET"/>
        <family val="0"/>
      </rPr>
      <t xml:space="preserve"> (код расхода 00096000000000000000)</t>
    </r>
  </si>
  <si>
    <r>
      <rPr>
        <sz val="12"/>
        <rFont val="TimesET"/>
        <family val="0"/>
      </rPr>
      <t xml:space="preserve">Доходы - всего </t>
    </r>
    <r>
      <rPr>
        <sz val="10"/>
        <rFont val="TimesET"/>
        <family val="0"/>
      </rPr>
      <t>(код дохода 00085000000000000000)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</si>
</sst>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"/>
    <numFmt numFmtId="177" formatCode="0.000"/>
    <numFmt numFmtId="178" formatCode="#,##0.000"/>
    <numFmt numFmtId="179" formatCode="#,##0.0000"/>
    <numFmt numFmtId="180" formatCode="0.00000"/>
    <numFmt numFmtId="181" formatCode="0.000000"/>
    <numFmt numFmtId="182" formatCode="#,##0.00000"/>
    <numFmt numFmtId="183" formatCode="#,##0.000000"/>
    <numFmt numFmtId="184" formatCode="0.0000000"/>
    <numFmt numFmtId="185" formatCode="#,##0.0000000"/>
    <numFmt numFmtId="186" formatCode="#,##0.00000000"/>
    <numFmt numFmtId="187" formatCode="0.00000000"/>
    <numFmt numFmtId="188" formatCode="0.000000000"/>
    <numFmt numFmtId="189" formatCode="0.0000000000"/>
    <numFmt numFmtId="190" formatCode="#,##0.000000000"/>
    <numFmt numFmtId="191" formatCode="#,##0.000000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174" fontId="19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4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4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4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174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4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74" fontId="8" fillId="0" borderId="10" xfId="53" applyNumberFormat="1" applyFont="1" applyFill="1" applyBorder="1" applyAlignment="1" applyProtection="1">
      <alignment vertical="center" wrapText="1"/>
      <protection locked="0"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AV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00390625" style="11" customWidth="1"/>
    <col min="2" max="2" width="45.00390625" style="11" customWidth="1"/>
    <col min="3" max="3" width="12.57421875" style="11" customWidth="1"/>
    <col min="4" max="4" width="11.421875" style="11" customWidth="1"/>
    <col min="5" max="5" width="9.421875" style="1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customWidth="1"/>
    <col min="34" max="34" width="8.00390625" style="11" customWidth="1"/>
    <col min="35" max="35" width="9.28125" style="11" customWidth="1"/>
    <col min="36" max="36" width="13.7109375" style="11" customWidth="1"/>
    <col min="37" max="37" width="12.421875" style="11" customWidth="1"/>
    <col min="38" max="38" width="9.28125" style="11" customWidth="1"/>
    <col min="39" max="40" width="11.421875" style="11" customWidth="1"/>
    <col min="41" max="41" width="9.28125" style="11" customWidth="1"/>
    <col min="42" max="43" width="11.421875" style="11" customWidth="1"/>
    <col min="44" max="44" width="9.140625" style="11" customWidth="1"/>
    <col min="45" max="46" width="12.421875" style="11" customWidth="1"/>
    <col min="47" max="47" width="9.140625" style="11" customWidth="1"/>
    <col min="48" max="49" width="11.421875" style="11" customWidth="1"/>
    <col min="50" max="50" width="9.140625" style="11" customWidth="1"/>
    <col min="51" max="52" width="11.421875" style="11" customWidth="1"/>
    <col min="53" max="53" width="9.140625" style="11" customWidth="1"/>
    <col min="54" max="55" width="11.421875" style="11" customWidth="1"/>
    <col min="56" max="56" width="9.140625" style="11" customWidth="1"/>
    <col min="57" max="58" width="11.421875" style="11" customWidth="1"/>
    <col min="59" max="59" width="9.140625" style="11" customWidth="1"/>
    <col min="60" max="61" width="11.421875" style="11" customWidth="1"/>
    <col min="62" max="62" width="9.140625" style="11" customWidth="1"/>
    <col min="63" max="63" width="10.421875" style="11" customWidth="1"/>
    <col min="64" max="64" width="9.57421875" style="11" customWidth="1"/>
    <col min="65" max="65" width="9.7109375" style="11" customWidth="1"/>
    <col min="66" max="66" width="9.140625" style="11" customWidth="1"/>
    <col min="67" max="67" width="10.7109375" style="1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7" t="s">
        <v>0</v>
      </c>
      <c r="S1" s="77"/>
      <c r="T1" s="7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8" t="s">
        <v>40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19</v>
      </c>
      <c r="B4" s="43" t="s">
        <v>1</v>
      </c>
      <c r="C4" s="37" t="s">
        <v>42</v>
      </c>
      <c r="D4" s="38"/>
      <c r="E4" s="39"/>
      <c r="F4" s="48" t="s">
        <v>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 t="s">
        <v>41</v>
      </c>
      <c r="AT4" s="51"/>
      <c r="AU4" s="52"/>
      <c r="AV4" s="48" t="s">
        <v>5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7" t="s">
        <v>3</v>
      </c>
      <c r="BL4" s="38"/>
      <c r="BM4" s="39"/>
      <c r="BN4" s="18"/>
      <c r="BO4" s="18"/>
    </row>
    <row r="5" spans="1:67" ht="15" customHeight="1">
      <c r="A5" s="46"/>
      <c r="B5" s="44"/>
      <c r="C5" s="59"/>
      <c r="D5" s="60"/>
      <c r="E5" s="46"/>
      <c r="F5" s="67" t="s">
        <v>4</v>
      </c>
      <c r="G5" s="67"/>
      <c r="H5" s="67"/>
      <c r="I5" s="74" t="s">
        <v>5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67" t="s">
        <v>6</v>
      </c>
      <c r="AK5" s="67"/>
      <c r="AL5" s="67"/>
      <c r="AM5" s="48" t="s">
        <v>5</v>
      </c>
      <c r="AN5" s="49"/>
      <c r="AO5" s="49"/>
      <c r="AP5" s="49"/>
      <c r="AQ5" s="49"/>
      <c r="AR5" s="49"/>
      <c r="AS5" s="53"/>
      <c r="AT5" s="54"/>
      <c r="AU5" s="55"/>
      <c r="AV5" s="68" t="s">
        <v>10</v>
      </c>
      <c r="AW5" s="69"/>
      <c r="AX5" s="69"/>
      <c r="AY5" s="47" t="s">
        <v>5</v>
      </c>
      <c r="AZ5" s="47"/>
      <c r="BA5" s="47"/>
      <c r="BB5" s="47" t="s">
        <v>11</v>
      </c>
      <c r="BC5" s="47"/>
      <c r="BD5" s="47"/>
      <c r="BE5" s="47" t="s">
        <v>12</v>
      </c>
      <c r="BF5" s="47"/>
      <c r="BG5" s="47"/>
      <c r="BH5" s="67" t="s">
        <v>13</v>
      </c>
      <c r="BI5" s="67"/>
      <c r="BJ5" s="67"/>
      <c r="BK5" s="59"/>
      <c r="BL5" s="60"/>
      <c r="BM5" s="46"/>
      <c r="BN5" s="18"/>
      <c r="BO5" s="18"/>
    </row>
    <row r="6" spans="1:67" ht="15" customHeight="1">
      <c r="A6" s="46"/>
      <c r="B6" s="44"/>
      <c r="C6" s="59"/>
      <c r="D6" s="60"/>
      <c r="E6" s="46"/>
      <c r="F6" s="67"/>
      <c r="G6" s="67"/>
      <c r="H6" s="67"/>
      <c r="I6" s="37" t="s">
        <v>7</v>
      </c>
      <c r="J6" s="38"/>
      <c r="K6" s="39"/>
      <c r="L6" s="37" t="s">
        <v>8</v>
      </c>
      <c r="M6" s="38"/>
      <c r="N6" s="39"/>
      <c r="O6" s="37" t="s">
        <v>21</v>
      </c>
      <c r="P6" s="38"/>
      <c r="Q6" s="39"/>
      <c r="R6" s="37" t="s">
        <v>9</v>
      </c>
      <c r="S6" s="38"/>
      <c r="T6" s="39"/>
      <c r="U6" s="37" t="s">
        <v>20</v>
      </c>
      <c r="V6" s="38"/>
      <c r="W6" s="39"/>
      <c r="X6" s="37" t="s">
        <v>22</v>
      </c>
      <c r="Y6" s="38"/>
      <c r="Z6" s="39"/>
      <c r="AA6" s="37" t="s">
        <v>26</v>
      </c>
      <c r="AB6" s="38"/>
      <c r="AC6" s="39"/>
      <c r="AD6" s="61" t="s">
        <v>27</v>
      </c>
      <c r="AE6" s="62"/>
      <c r="AF6" s="63"/>
      <c r="AG6" s="37" t="s">
        <v>25</v>
      </c>
      <c r="AH6" s="38"/>
      <c r="AI6" s="39"/>
      <c r="AJ6" s="67"/>
      <c r="AK6" s="67"/>
      <c r="AL6" s="67"/>
      <c r="AM6" s="37" t="s">
        <v>23</v>
      </c>
      <c r="AN6" s="38"/>
      <c r="AO6" s="39"/>
      <c r="AP6" s="37" t="s">
        <v>24</v>
      </c>
      <c r="AQ6" s="38"/>
      <c r="AR6" s="39"/>
      <c r="AS6" s="53"/>
      <c r="AT6" s="54"/>
      <c r="AU6" s="55"/>
      <c r="AV6" s="70"/>
      <c r="AW6" s="71"/>
      <c r="AX6" s="71"/>
      <c r="AY6" s="47" t="s">
        <v>14</v>
      </c>
      <c r="AZ6" s="47"/>
      <c r="BA6" s="47"/>
      <c r="BB6" s="47"/>
      <c r="BC6" s="47"/>
      <c r="BD6" s="47"/>
      <c r="BE6" s="47"/>
      <c r="BF6" s="47"/>
      <c r="BG6" s="47"/>
      <c r="BH6" s="67"/>
      <c r="BI6" s="67"/>
      <c r="BJ6" s="67"/>
      <c r="BK6" s="59"/>
      <c r="BL6" s="60"/>
      <c r="BM6" s="46"/>
      <c r="BN6" s="18"/>
      <c r="BO6" s="18"/>
    </row>
    <row r="7" spans="1:67" ht="168" customHeight="1">
      <c r="A7" s="46"/>
      <c r="B7" s="44"/>
      <c r="C7" s="40"/>
      <c r="D7" s="41"/>
      <c r="E7" s="42"/>
      <c r="F7" s="67"/>
      <c r="G7" s="67"/>
      <c r="H7" s="67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4"/>
      <c r="AE7" s="65"/>
      <c r="AF7" s="66"/>
      <c r="AG7" s="40"/>
      <c r="AH7" s="41"/>
      <c r="AI7" s="42"/>
      <c r="AJ7" s="67"/>
      <c r="AK7" s="67"/>
      <c r="AL7" s="67"/>
      <c r="AM7" s="40"/>
      <c r="AN7" s="41"/>
      <c r="AO7" s="42"/>
      <c r="AP7" s="40"/>
      <c r="AQ7" s="41"/>
      <c r="AR7" s="42"/>
      <c r="AS7" s="56"/>
      <c r="AT7" s="57"/>
      <c r="AU7" s="58"/>
      <c r="AV7" s="72"/>
      <c r="AW7" s="73"/>
      <c r="AX7" s="73"/>
      <c r="AY7" s="47"/>
      <c r="AZ7" s="47"/>
      <c r="BA7" s="47"/>
      <c r="BB7" s="47"/>
      <c r="BC7" s="47"/>
      <c r="BD7" s="47"/>
      <c r="BE7" s="47"/>
      <c r="BF7" s="47"/>
      <c r="BG7" s="47"/>
      <c r="BH7" s="67"/>
      <c r="BI7" s="67"/>
      <c r="BJ7" s="67"/>
      <c r="BK7" s="40"/>
      <c r="BL7" s="41"/>
      <c r="BM7" s="42"/>
      <c r="BN7" s="18"/>
      <c r="BO7" s="18"/>
    </row>
    <row r="8" spans="1:67" ht="33.75">
      <c r="A8" s="42"/>
      <c r="B8" s="45"/>
      <c r="C8" s="5" t="s">
        <v>15</v>
      </c>
      <c r="D8" s="5" t="s">
        <v>16</v>
      </c>
      <c r="E8" s="5" t="s">
        <v>17</v>
      </c>
      <c r="F8" s="5" t="s">
        <v>15</v>
      </c>
      <c r="G8" s="5" t="s">
        <v>16</v>
      </c>
      <c r="H8" s="5" t="s">
        <v>17</v>
      </c>
      <c r="I8" s="5" t="s">
        <v>15</v>
      </c>
      <c r="J8" s="5" t="s">
        <v>16</v>
      </c>
      <c r="K8" s="5" t="s">
        <v>17</v>
      </c>
      <c r="L8" s="5" t="s">
        <v>15</v>
      </c>
      <c r="M8" s="5" t="s">
        <v>16</v>
      </c>
      <c r="N8" s="5" t="s">
        <v>17</v>
      </c>
      <c r="O8" s="5" t="s">
        <v>15</v>
      </c>
      <c r="P8" s="5" t="s">
        <v>16</v>
      </c>
      <c r="Q8" s="5" t="s">
        <v>17</v>
      </c>
      <c r="R8" s="5" t="s">
        <v>15</v>
      </c>
      <c r="S8" s="5" t="s">
        <v>16</v>
      </c>
      <c r="T8" s="5" t="s">
        <v>17</v>
      </c>
      <c r="U8" s="5" t="s">
        <v>15</v>
      </c>
      <c r="V8" s="5" t="s">
        <v>16</v>
      </c>
      <c r="W8" s="5" t="s">
        <v>17</v>
      </c>
      <c r="X8" s="5" t="s">
        <v>15</v>
      </c>
      <c r="Y8" s="5" t="s">
        <v>16</v>
      </c>
      <c r="Z8" s="5" t="s">
        <v>17</v>
      </c>
      <c r="AA8" s="5" t="s">
        <v>15</v>
      </c>
      <c r="AB8" s="5" t="s">
        <v>16</v>
      </c>
      <c r="AC8" s="5" t="s">
        <v>17</v>
      </c>
      <c r="AD8" s="28" t="s">
        <v>15</v>
      </c>
      <c r="AE8" s="28" t="s">
        <v>16</v>
      </c>
      <c r="AF8" s="28" t="s">
        <v>17</v>
      </c>
      <c r="AG8" s="5" t="s">
        <v>15</v>
      </c>
      <c r="AH8" s="5" t="s">
        <v>16</v>
      </c>
      <c r="AI8" s="5" t="s">
        <v>17</v>
      </c>
      <c r="AJ8" s="5" t="s">
        <v>15</v>
      </c>
      <c r="AK8" s="5" t="s">
        <v>16</v>
      </c>
      <c r="AL8" s="5" t="s">
        <v>17</v>
      </c>
      <c r="AM8" s="5" t="s">
        <v>15</v>
      </c>
      <c r="AN8" s="5" t="s">
        <v>16</v>
      </c>
      <c r="AO8" s="5" t="s">
        <v>17</v>
      </c>
      <c r="AP8" s="5" t="s">
        <v>15</v>
      </c>
      <c r="AQ8" s="5" t="s">
        <v>16</v>
      </c>
      <c r="AR8" s="5" t="s">
        <v>17</v>
      </c>
      <c r="AS8" s="5" t="s">
        <v>15</v>
      </c>
      <c r="AT8" s="5" t="s">
        <v>16</v>
      </c>
      <c r="AU8" s="5" t="s">
        <v>17</v>
      </c>
      <c r="AV8" s="5" t="s">
        <v>15</v>
      </c>
      <c r="AW8" s="5" t="s">
        <v>16</v>
      </c>
      <c r="AX8" s="5" t="s">
        <v>17</v>
      </c>
      <c r="AY8" s="5" t="s">
        <v>15</v>
      </c>
      <c r="AZ8" s="5" t="s">
        <v>16</v>
      </c>
      <c r="BA8" s="5" t="s">
        <v>17</v>
      </c>
      <c r="BB8" s="5" t="s">
        <v>15</v>
      </c>
      <c r="BC8" s="5" t="s">
        <v>16</v>
      </c>
      <c r="BD8" s="5" t="s">
        <v>17</v>
      </c>
      <c r="BE8" s="5" t="s">
        <v>15</v>
      </c>
      <c r="BF8" s="5" t="s">
        <v>16</v>
      </c>
      <c r="BG8" s="5" t="s">
        <v>17</v>
      </c>
      <c r="BH8" s="5" t="s">
        <v>15</v>
      </c>
      <c r="BI8" s="5" t="s">
        <v>16</v>
      </c>
      <c r="BJ8" s="5" t="s">
        <v>17</v>
      </c>
      <c r="BK8" s="5" t="s">
        <v>15</v>
      </c>
      <c r="BL8" s="5" t="s">
        <v>16</v>
      </c>
      <c r="BM8" s="5" t="s">
        <v>17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34">
        <v>1</v>
      </c>
      <c r="B10" s="23" t="s">
        <v>28</v>
      </c>
      <c r="C10" s="7">
        <f>F10+AJ10</f>
        <v>5954.7</v>
      </c>
      <c r="D10" s="8">
        <f>G10+AK10</f>
        <v>363.9</v>
      </c>
      <c r="E10" s="2">
        <f aca="true" t="shared" si="0" ref="E10:E21">D10/C10*100</f>
        <v>6.111139100206559</v>
      </c>
      <c r="F10" s="2">
        <v>1605.2</v>
      </c>
      <c r="G10" s="2">
        <v>50.9</v>
      </c>
      <c r="H10" s="2">
        <f>G10/F10*100</f>
        <v>3.170944430600548</v>
      </c>
      <c r="I10" s="2">
        <v>158.4</v>
      </c>
      <c r="J10" s="2">
        <v>13</v>
      </c>
      <c r="K10" s="2">
        <f aca="true" t="shared" si="1" ref="K10:K22">J10/I10*100</f>
        <v>8.207070707070708</v>
      </c>
      <c r="L10" s="2">
        <v>107.3</v>
      </c>
      <c r="M10" s="2">
        <v>2.8</v>
      </c>
      <c r="N10" s="2">
        <f>M10/L10*100</f>
        <v>2.60950605778192</v>
      </c>
      <c r="O10" s="2">
        <v>295</v>
      </c>
      <c r="P10" s="2">
        <v>0.4</v>
      </c>
      <c r="Q10" s="2">
        <f>P10/O10*100</f>
        <v>0.13559322033898305</v>
      </c>
      <c r="R10" s="2">
        <v>695</v>
      </c>
      <c r="S10" s="2">
        <v>2.3</v>
      </c>
      <c r="T10" s="2">
        <f>S10/R10*100</f>
        <v>0.33093525179856115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12.7</v>
      </c>
      <c r="Z10" s="2">
        <f>Y10/X10*100</f>
        <v>53.13807531380753</v>
      </c>
      <c r="AA10" s="2">
        <v>0</v>
      </c>
      <c r="AB10" s="2">
        <v>0</v>
      </c>
      <c r="AC10" s="2" t="e">
        <f>AB10/AA10*100</f>
        <v>#DIV/0!</v>
      </c>
      <c r="AD10" s="2">
        <v>20</v>
      </c>
      <c r="AE10" s="2">
        <v>0</v>
      </c>
      <c r="AF10" s="2">
        <f>AE10/AD10*100</f>
        <v>0</v>
      </c>
      <c r="AG10" s="2">
        <v>0</v>
      </c>
      <c r="AH10" s="2">
        <v>0</v>
      </c>
      <c r="AI10" s="2" t="e">
        <v>#DIV/0!</v>
      </c>
      <c r="AJ10" s="25">
        <v>4349.5</v>
      </c>
      <c r="AK10" s="2">
        <v>313</v>
      </c>
      <c r="AL10" s="2">
        <f>AK10/AJ10*100</f>
        <v>7.196229451661111</v>
      </c>
      <c r="AM10" s="2">
        <v>3536.5</v>
      </c>
      <c r="AN10" s="2">
        <v>295.7</v>
      </c>
      <c r="AO10" s="2">
        <f>AN10/AM10*100</f>
        <v>8.361374240067864</v>
      </c>
      <c r="AP10" s="2">
        <v>217</v>
      </c>
      <c r="AQ10" s="2">
        <v>0</v>
      </c>
      <c r="AR10" s="2">
        <f>AQ10/AP10*100</f>
        <v>0</v>
      </c>
      <c r="AS10" s="19">
        <v>5954.7</v>
      </c>
      <c r="AT10" s="2">
        <v>64.3</v>
      </c>
      <c r="AU10" s="2">
        <f>AT10/AS10*100</f>
        <v>1.079819302399785</v>
      </c>
      <c r="AV10" s="20">
        <v>1457.5</v>
      </c>
      <c r="AW10" s="2">
        <v>34.7</v>
      </c>
      <c r="AX10" s="2">
        <f>AW10/AV10*100</f>
        <v>2.3807890222984565</v>
      </c>
      <c r="AY10" s="20">
        <v>1450.7</v>
      </c>
      <c r="AZ10" s="2">
        <v>34.7</v>
      </c>
      <c r="BA10" s="2">
        <f>AZ10/AY10*100</f>
        <v>2.3919487144137315</v>
      </c>
      <c r="BB10" s="2">
        <v>932.9</v>
      </c>
      <c r="BC10" s="2">
        <v>0</v>
      </c>
      <c r="BD10" s="2">
        <f>BC10/BB10*100</f>
        <v>0</v>
      </c>
      <c r="BE10" s="20">
        <v>451.1</v>
      </c>
      <c r="BF10" s="2">
        <v>6</v>
      </c>
      <c r="BG10" s="2">
        <f>BF10/BE10*100</f>
        <v>1.330082021724673</v>
      </c>
      <c r="BH10" s="20">
        <v>2893.4</v>
      </c>
      <c r="BI10" s="2">
        <v>18.5</v>
      </c>
      <c r="BJ10" s="2">
        <f>BI10/BH10*100</f>
        <v>0.639386189258312</v>
      </c>
      <c r="BK10" s="19">
        <f>C10-AS10</f>
        <v>0</v>
      </c>
      <c r="BL10" s="19">
        <f>D10-AT10</f>
        <v>299.59999999999997</v>
      </c>
      <c r="BM10" s="2" t="e">
        <f>BL10/BK10*100</f>
        <v>#DIV/0!</v>
      </c>
      <c r="BN10" s="9"/>
      <c r="BO10" s="10"/>
    </row>
    <row r="11" spans="1:67" ht="15">
      <c r="A11" s="34">
        <v>2</v>
      </c>
      <c r="B11" s="23" t="s">
        <v>29</v>
      </c>
      <c r="C11" s="7">
        <f aca="true" t="shared" si="2" ref="C11:C21">F11+AJ11</f>
        <v>4102.8</v>
      </c>
      <c r="D11" s="8">
        <f aca="true" t="shared" si="3" ref="D11:D21">G11+AK11</f>
        <v>238.7</v>
      </c>
      <c r="E11" s="2">
        <f t="shared" si="0"/>
        <v>5.817977966266939</v>
      </c>
      <c r="F11" s="2">
        <v>982</v>
      </c>
      <c r="G11" s="2">
        <v>49.8</v>
      </c>
      <c r="H11" s="2">
        <f aca="true" t="shared" si="4" ref="H11:H21">G11/F11*100</f>
        <v>5.071283095723015</v>
      </c>
      <c r="I11" s="2">
        <v>75</v>
      </c>
      <c r="J11" s="2">
        <v>5.2</v>
      </c>
      <c r="K11" s="2">
        <f t="shared" si="1"/>
        <v>6.933333333333333</v>
      </c>
      <c r="L11" s="2">
        <v>56.6</v>
      </c>
      <c r="M11" s="2">
        <v>0</v>
      </c>
      <c r="N11" s="2">
        <f aca="true" t="shared" si="5" ref="N11:N21">M11/L11*100</f>
        <v>0</v>
      </c>
      <c r="O11" s="2">
        <v>96</v>
      </c>
      <c r="P11" s="2">
        <v>2.8</v>
      </c>
      <c r="Q11" s="2">
        <f aca="true" t="shared" si="6" ref="Q11:Q21">P11/O11*100</f>
        <v>2.9166666666666665</v>
      </c>
      <c r="R11" s="2">
        <v>251</v>
      </c>
      <c r="S11" s="2">
        <v>19.1</v>
      </c>
      <c r="T11" s="2">
        <f aca="true" t="shared" si="7" ref="T11:T21">S11/R11*100</f>
        <v>7.609561752988048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0</v>
      </c>
      <c r="Z11" s="2">
        <f aca="true" t="shared" si="8" ref="Z11:Z21">Y11/X11*100</f>
        <v>0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5">
        <v>3120.8</v>
      </c>
      <c r="AK11" s="2">
        <v>188.9</v>
      </c>
      <c r="AL11" s="2">
        <f aca="true" t="shared" si="11" ref="AL11:AL21">AK11/AJ11*100</f>
        <v>6.052935144834658</v>
      </c>
      <c r="AM11" s="2">
        <v>2156.1</v>
      </c>
      <c r="AN11" s="2">
        <v>180.3</v>
      </c>
      <c r="AO11" s="2">
        <f aca="true" t="shared" si="12" ref="AO11:AO21">AN11/AM11*100</f>
        <v>8.362320857103104</v>
      </c>
      <c r="AP11" s="2">
        <v>420</v>
      </c>
      <c r="AQ11" s="2">
        <v>0</v>
      </c>
      <c r="AR11" s="2">
        <f aca="true" t="shared" si="13" ref="AR11:AR21">AQ11/AP11*100</f>
        <v>0</v>
      </c>
      <c r="AS11" s="19">
        <v>4102.8</v>
      </c>
      <c r="AT11" s="2">
        <v>42.5</v>
      </c>
      <c r="AU11" s="2">
        <f aca="true" t="shared" si="14" ref="AU11:AU20">AT11/AS11*100</f>
        <v>1.0358779370186213</v>
      </c>
      <c r="AV11" s="21">
        <v>1248.2</v>
      </c>
      <c r="AW11" s="2">
        <v>22</v>
      </c>
      <c r="AX11" s="2">
        <f aca="true" t="shared" si="15" ref="AX11:AX21">AW11/AV11*100</f>
        <v>1.7625380547989105</v>
      </c>
      <c r="AY11" s="20">
        <v>1242.4</v>
      </c>
      <c r="AZ11" s="2">
        <v>22</v>
      </c>
      <c r="BA11" s="2">
        <f aca="true" t="shared" si="16" ref="BA11:BA22">AZ11/AY11*100</f>
        <v>1.770766258853831</v>
      </c>
      <c r="BB11" s="2">
        <v>803.8</v>
      </c>
      <c r="BC11" s="2">
        <v>0</v>
      </c>
      <c r="BD11" s="2">
        <f aca="true" t="shared" si="17" ref="BD11:BD21">BC11/BB11*100</f>
        <v>0</v>
      </c>
      <c r="BE11" s="20">
        <v>484.9</v>
      </c>
      <c r="BF11" s="2">
        <v>0</v>
      </c>
      <c r="BG11" s="2">
        <f aca="true" t="shared" si="18" ref="BG11:BG21">BF11/BE11*100</f>
        <v>0</v>
      </c>
      <c r="BH11" s="20">
        <v>1456.6</v>
      </c>
      <c r="BI11" s="2">
        <v>18</v>
      </c>
      <c r="BJ11" s="2">
        <f aca="true" t="shared" si="19" ref="BJ11:BJ21">BI11/BH11*100</f>
        <v>1.2357544967733078</v>
      </c>
      <c r="BK11" s="19">
        <f aca="true" t="shared" si="20" ref="BK11:BK21">C11-AS11</f>
        <v>0</v>
      </c>
      <c r="BL11" s="19">
        <f aca="true" t="shared" si="21" ref="BL11:BL21">D11-AT11</f>
        <v>196.2</v>
      </c>
      <c r="BM11" s="2" t="e">
        <f aca="true" t="shared" si="22" ref="BM11:BM21">BL11/BK11*100</f>
        <v>#DIV/0!</v>
      </c>
      <c r="BN11" s="9"/>
      <c r="BO11" s="10"/>
    </row>
    <row r="12" spans="1:67" ht="15">
      <c r="A12" s="34">
        <v>3</v>
      </c>
      <c r="B12" s="23" t="s">
        <v>30</v>
      </c>
      <c r="C12" s="7">
        <f t="shared" si="2"/>
        <v>3573.9</v>
      </c>
      <c r="D12" s="8">
        <f t="shared" si="3"/>
        <v>167.2</v>
      </c>
      <c r="E12" s="2">
        <f t="shared" si="0"/>
        <v>4.678362573099415</v>
      </c>
      <c r="F12" s="2">
        <v>954.1</v>
      </c>
      <c r="G12" s="2">
        <v>35.5</v>
      </c>
      <c r="H12" s="2">
        <f t="shared" si="4"/>
        <v>3.7207839849072424</v>
      </c>
      <c r="I12" s="2">
        <v>65.9</v>
      </c>
      <c r="J12" s="2">
        <v>6.6</v>
      </c>
      <c r="K12" s="2">
        <f t="shared" si="1"/>
        <v>10.015174506828526</v>
      </c>
      <c r="L12" s="2">
        <v>48.1</v>
      </c>
      <c r="M12" s="2">
        <v>1.6</v>
      </c>
      <c r="N12" s="2">
        <f t="shared" si="5"/>
        <v>3.3264033264033266</v>
      </c>
      <c r="O12" s="2">
        <v>62</v>
      </c>
      <c r="P12" s="2">
        <v>0.2</v>
      </c>
      <c r="Q12" s="2">
        <f>P12/O12*100</f>
        <v>0.3225806451612903</v>
      </c>
      <c r="R12" s="16">
        <v>260</v>
      </c>
      <c r="S12" s="2">
        <v>3.2</v>
      </c>
      <c r="T12" s="2">
        <f t="shared" si="7"/>
        <v>1.2307692307692308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0</v>
      </c>
      <c r="Z12" s="2">
        <f t="shared" si="8"/>
        <v>0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0</v>
      </c>
      <c r="AF12" s="2">
        <f t="shared" si="10"/>
        <v>0</v>
      </c>
      <c r="AG12" s="2">
        <v>0</v>
      </c>
      <c r="AH12" s="2">
        <v>0</v>
      </c>
      <c r="AI12" s="2" t="e">
        <v>#DIV/0!</v>
      </c>
      <c r="AJ12" s="25">
        <v>2619.8</v>
      </c>
      <c r="AK12" s="2">
        <v>131.7</v>
      </c>
      <c r="AL12" s="2">
        <f t="shared" si="11"/>
        <v>5.027101305443163</v>
      </c>
      <c r="AM12" s="2">
        <v>1471.5</v>
      </c>
      <c r="AN12" s="2">
        <v>123</v>
      </c>
      <c r="AO12" s="2">
        <f t="shared" si="12"/>
        <v>8.35881753312946</v>
      </c>
      <c r="AP12" s="2">
        <v>460</v>
      </c>
      <c r="AQ12" s="2">
        <v>0</v>
      </c>
      <c r="AR12" s="2">
        <f t="shared" si="13"/>
        <v>0</v>
      </c>
      <c r="AS12" s="19">
        <v>3573.9</v>
      </c>
      <c r="AT12" s="2">
        <v>28.4</v>
      </c>
      <c r="AU12" s="2">
        <f t="shared" si="14"/>
        <v>0.7946501021293264</v>
      </c>
      <c r="AV12" s="21">
        <v>1288.4</v>
      </c>
      <c r="AW12" s="2">
        <v>23</v>
      </c>
      <c r="AX12" s="2">
        <f t="shared" si="15"/>
        <v>1.7851598882334678</v>
      </c>
      <c r="AY12" s="20">
        <v>1284.2</v>
      </c>
      <c r="AZ12" s="2">
        <v>23</v>
      </c>
      <c r="BA12" s="2">
        <f t="shared" si="16"/>
        <v>1.7909982868712038</v>
      </c>
      <c r="BB12" s="2">
        <v>876.4</v>
      </c>
      <c r="BC12" s="2">
        <v>0</v>
      </c>
      <c r="BD12" s="2">
        <f t="shared" si="17"/>
        <v>0</v>
      </c>
      <c r="BE12" s="20">
        <v>419</v>
      </c>
      <c r="BF12" s="2">
        <v>0.3</v>
      </c>
      <c r="BG12" s="2">
        <f t="shared" si="18"/>
        <v>0.07159904534606205</v>
      </c>
      <c r="BH12" s="20">
        <v>880.6</v>
      </c>
      <c r="BI12" s="2">
        <v>3</v>
      </c>
      <c r="BJ12" s="2">
        <f t="shared" si="19"/>
        <v>0.34067681126504656</v>
      </c>
      <c r="BK12" s="19">
        <f t="shared" si="20"/>
        <v>0</v>
      </c>
      <c r="BL12" s="19">
        <f>D12-AT12</f>
        <v>138.79999999999998</v>
      </c>
      <c r="BM12" s="2" t="e">
        <f t="shared" si="22"/>
        <v>#DIV/0!</v>
      </c>
      <c r="BN12" s="9"/>
      <c r="BO12" s="10"/>
    </row>
    <row r="13" spans="1:67" ht="15" customHeight="1">
      <c r="A13" s="34">
        <v>4</v>
      </c>
      <c r="B13" s="23" t="s">
        <v>31</v>
      </c>
      <c r="C13" s="7">
        <f t="shared" si="2"/>
        <v>3572</v>
      </c>
      <c r="D13" s="8">
        <f t="shared" si="3"/>
        <v>166.4</v>
      </c>
      <c r="E13" s="2">
        <f t="shared" si="0"/>
        <v>4.6584546472564385</v>
      </c>
      <c r="F13" s="2">
        <v>1079.2</v>
      </c>
      <c r="G13" s="2">
        <v>23.3</v>
      </c>
      <c r="H13" s="2">
        <f t="shared" si="4"/>
        <v>2.159006671608599</v>
      </c>
      <c r="I13" s="2">
        <v>89.8</v>
      </c>
      <c r="J13" s="2">
        <v>0.6</v>
      </c>
      <c r="K13" s="2">
        <f t="shared" si="1"/>
        <v>0.6681514476614699</v>
      </c>
      <c r="L13" s="2">
        <v>342</v>
      </c>
      <c r="M13" s="2">
        <v>0</v>
      </c>
      <c r="N13" s="2">
        <f t="shared" si="5"/>
        <v>0</v>
      </c>
      <c r="O13" s="2">
        <v>59</v>
      </c>
      <c r="P13" s="2">
        <v>0</v>
      </c>
      <c r="Q13" s="2">
        <f t="shared" si="6"/>
        <v>0</v>
      </c>
      <c r="R13" s="2">
        <v>274</v>
      </c>
      <c r="S13" s="2">
        <v>2.3</v>
      </c>
      <c r="T13" s="2">
        <f t="shared" si="7"/>
        <v>0.8394160583941604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0</v>
      </c>
      <c r="Z13" s="2">
        <f t="shared" si="8"/>
        <v>0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0">
        <v>2492.8</v>
      </c>
      <c r="AK13" s="2">
        <v>143.1</v>
      </c>
      <c r="AL13" s="2">
        <f t="shared" si="11"/>
        <v>5.74053273427471</v>
      </c>
      <c r="AM13" s="2">
        <v>1608.7</v>
      </c>
      <c r="AN13" s="2">
        <v>134.5</v>
      </c>
      <c r="AO13" s="2">
        <f t="shared" si="12"/>
        <v>8.360788214085908</v>
      </c>
      <c r="AP13" s="2">
        <v>500</v>
      </c>
      <c r="AQ13" s="2">
        <v>0</v>
      </c>
      <c r="AR13" s="2">
        <f t="shared" si="13"/>
        <v>0</v>
      </c>
      <c r="AS13" s="19">
        <v>3572</v>
      </c>
      <c r="AT13" s="2">
        <v>33.5</v>
      </c>
      <c r="AU13" s="2">
        <f t="shared" si="14"/>
        <v>0.9378499440089586</v>
      </c>
      <c r="AV13" s="21">
        <v>1347</v>
      </c>
      <c r="AW13" s="2">
        <v>23.5</v>
      </c>
      <c r="AX13" s="2">
        <f t="shared" si="15"/>
        <v>1.7446176688938382</v>
      </c>
      <c r="AY13" s="20">
        <v>1341.9</v>
      </c>
      <c r="AZ13" s="2">
        <v>23.5</v>
      </c>
      <c r="BA13" s="2">
        <f t="shared" si="16"/>
        <v>1.7512482301214696</v>
      </c>
      <c r="BB13" s="2">
        <v>500.7</v>
      </c>
      <c r="BC13" s="2">
        <v>0</v>
      </c>
      <c r="BD13" s="2">
        <f t="shared" si="17"/>
        <v>0</v>
      </c>
      <c r="BE13" s="20">
        <v>129.7</v>
      </c>
      <c r="BF13" s="2">
        <v>0</v>
      </c>
      <c r="BG13" s="2">
        <f t="shared" si="18"/>
        <v>0</v>
      </c>
      <c r="BH13" s="20">
        <v>1485.3</v>
      </c>
      <c r="BI13" s="2">
        <v>7.5</v>
      </c>
      <c r="BJ13" s="2">
        <f t="shared" si="19"/>
        <v>0.5049484952534842</v>
      </c>
      <c r="BK13" s="19">
        <f t="shared" si="20"/>
        <v>0</v>
      </c>
      <c r="BL13" s="19">
        <f t="shared" si="21"/>
        <v>132.9</v>
      </c>
      <c r="BM13" s="2" t="e">
        <f t="shared" si="22"/>
        <v>#DIV/0!</v>
      </c>
      <c r="BN13" s="9"/>
      <c r="BO13" s="10"/>
    </row>
    <row r="14" spans="1:67" ht="15">
      <c r="A14" s="34">
        <v>5</v>
      </c>
      <c r="B14" s="23" t="s">
        <v>32</v>
      </c>
      <c r="C14" s="7">
        <f>F14+AJ14</f>
        <v>24198.4</v>
      </c>
      <c r="D14" s="8">
        <f>G14+AK14</f>
        <v>882.7</v>
      </c>
      <c r="E14" s="2">
        <f t="shared" si="0"/>
        <v>3.647761835493256</v>
      </c>
      <c r="F14" s="2">
        <v>10436.5</v>
      </c>
      <c r="G14" s="2">
        <v>303.5</v>
      </c>
      <c r="H14" s="2">
        <f t="shared" si="4"/>
        <v>2.9080630479566905</v>
      </c>
      <c r="I14" s="2">
        <v>2155</v>
      </c>
      <c r="J14" s="2">
        <v>106.7</v>
      </c>
      <c r="K14" s="2">
        <f t="shared" si="1"/>
        <v>4.951276102088167</v>
      </c>
      <c r="L14" s="2">
        <v>498.6</v>
      </c>
      <c r="M14" s="2">
        <v>5.5</v>
      </c>
      <c r="N14" s="2">
        <f t="shared" si="5"/>
        <v>1.103088648215002</v>
      </c>
      <c r="O14" s="2">
        <v>3301</v>
      </c>
      <c r="P14" s="2">
        <v>11.2</v>
      </c>
      <c r="Q14" s="2">
        <f t="shared" si="6"/>
        <v>0.3392911239018479</v>
      </c>
      <c r="R14" s="2">
        <v>3067</v>
      </c>
      <c r="S14" s="2">
        <v>77.4</v>
      </c>
      <c r="T14" s="2">
        <f t="shared" si="7"/>
        <v>2.5236387349201173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22.7</v>
      </c>
      <c r="Z14" s="2">
        <f t="shared" si="8"/>
        <v>135.92814371257484</v>
      </c>
      <c r="AA14" s="2">
        <v>0</v>
      </c>
      <c r="AB14" s="2">
        <v>0</v>
      </c>
      <c r="AC14" s="2" t="e">
        <f t="shared" si="9"/>
        <v>#DIV/0!</v>
      </c>
      <c r="AD14" s="2">
        <v>0</v>
      </c>
      <c r="AE14" s="2">
        <v>0</v>
      </c>
      <c r="AF14" s="2" t="e">
        <f t="shared" si="10"/>
        <v>#DIV/0!</v>
      </c>
      <c r="AG14" s="2">
        <v>22.5</v>
      </c>
      <c r="AH14" s="2">
        <v>0</v>
      </c>
      <c r="AI14" s="2" t="e">
        <v>#DIV/0!</v>
      </c>
      <c r="AJ14" s="30">
        <v>13761.9</v>
      </c>
      <c r="AK14" s="2">
        <v>579.2</v>
      </c>
      <c r="AL14" s="2">
        <f t="shared" si="11"/>
        <v>4.208721179488298</v>
      </c>
      <c r="AM14" s="2">
        <v>6868.5</v>
      </c>
      <c r="AN14" s="2">
        <v>574.3</v>
      </c>
      <c r="AO14" s="2">
        <f t="shared" si="12"/>
        <v>8.361359831113052</v>
      </c>
      <c r="AP14" s="2">
        <v>0</v>
      </c>
      <c r="AQ14" s="2">
        <v>0</v>
      </c>
      <c r="AR14" s="2" t="e">
        <f t="shared" si="13"/>
        <v>#DIV/0!</v>
      </c>
      <c r="AS14" s="19">
        <v>24198.5</v>
      </c>
      <c r="AT14" s="2">
        <v>334.7</v>
      </c>
      <c r="AU14" s="2">
        <f t="shared" si="14"/>
        <v>1.3831435832799552</v>
      </c>
      <c r="AV14" s="21">
        <v>2497.2</v>
      </c>
      <c r="AW14" s="2">
        <v>51</v>
      </c>
      <c r="AX14" s="2">
        <f t="shared" si="15"/>
        <v>2.042287361845267</v>
      </c>
      <c r="AY14" s="20">
        <v>2450.9</v>
      </c>
      <c r="AZ14" s="2">
        <v>51</v>
      </c>
      <c r="BA14" s="2">
        <f t="shared" si="16"/>
        <v>2.0808682524786812</v>
      </c>
      <c r="BB14" s="2">
        <v>3203.3</v>
      </c>
      <c r="BC14" s="2">
        <v>0</v>
      </c>
      <c r="BD14" s="2">
        <f t="shared" si="17"/>
        <v>0</v>
      </c>
      <c r="BE14" s="20">
        <v>9939.2</v>
      </c>
      <c r="BF14" s="2">
        <v>230.7</v>
      </c>
      <c r="BG14" s="2">
        <f t="shared" si="18"/>
        <v>2.3211123631680612</v>
      </c>
      <c r="BH14" s="20">
        <v>8198.7</v>
      </c>
      <c r="BI14" s="2">
        <v>51.7</v>
      </c>
      <c r="BJ14" s="2">
        <f t="shared" si="19"/>
        <v>0.6305877761108468</v>
      </c>
      <c r="BK14" s="19">
        <f t="shared" si="20"/>
        <v>-0.09999999999854481</v>
      </c>
      <c r="BL14" s="19">
        <f t="shared" si="21"/>
        <v>548</v>
      </c>
      <c r="BM14" s="2">
        <f t="shared" si="22"/>
        <v>-548000.0000079744</v>
      </c>
      <c r="BN14" s="9"/>
      <c r="BO14" s="10"/>
    </row>
    <row r="15" spans="1:67" ht="15">
      <c r="A15" s="34">
        <v>6</v>
      </c>
      <c r="B15" s="23" t="s">
        <v>39</v>
      </c>
      <c r="C15" s="7">
        <f t="shared" si="2"/>
        <v>5240.1</v>
      </c>
      <c r="D15" s="8">
        <f t="shared" si="3"/>
        <v>271.6</v>
      </c>
      <c r="E15" s="2">
        <f t="shared" si="0"/>
        <v>5.183107192610828</v>
      </c>
      <c r="F15" s="2">
        <v>1027</v>
      </c>
      <c r="G15" s="2">
        <v>40.6</v>
      </c>
      <c r="H15" s="2">
        <f t="shared" si="4"/>
        <v>3.953261927945472</v>
      </c>
      <c r="I15" s="2">
        <v>36</v>
      </c>
      <c r="J15" s="2">
        <v>0.8</v>
      </c>
      <c r="K15" s="2">
        <f t="shared" si="1"/>
        <v>2.2222222222222223</v>
      </c>
      <c r="L15" s="2">
        <v>14.7</v>
      </c>
      <c r="M15" s="2">
        <v>0</v>
      </c>
      <c r="N15" s="2">
        <f t="shared" si="5"/>
        <v>0</v>
      </c>
      <c r="O15" s="2">
        <v>155</v>
      </c>
      <c r="P15" s="2">
        <v>0.6</v>
      </c>
      <c r="Q15" s="2">
        <f t="shared" si="6"/>
        <v>0.3870967741935484</v>
      </c>
      <c r="R15" s="2">
        <v>494</v>
      </c>
      <c r="S15" s="2">
        <v>2.2</v>
      </c>
      <c r="T15" s="2">
        <f t="shared" si="7"/>
        <v>0.4453441295546559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20.2</v>
      </c>
      <c r="Z15" s="2">
        <f t="shared" si="8"/>
        <v>47.75413711583924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0">
        <v>4213.1</v>
      </c>
      <c r="AK15" s="2">
        <v>231</v>
      </c>
      <c r="AL15" s="2">
        <f t="shared" si="11"/>
        <v>5.482898578244048</v>
      </c>
      <c r="AM15" s="2">
        <v>2659.3</v>
      </c>
      <c r="AN15" s="2">
        <v>222.4</v>
      </c>
      <c r="AO15" s="2">
        <f t="shared" si="12"/>
        <v>8.363103072237054</v>
      </c>
      <c r="AP15" s="2">
        <v>1130</v>
      </c>
      <c r="AQ15" s="2">
        <v>0</v>
      </c>
      <c r="AR15" s="2">
        <f t="shared" si="13"/>
        <v>0</v>
      </c>
      <c r="AS15" s="19">
        <v>5240</v>
      </c>
      <c r="AT15" s="2">
        <v>72.8</v>
      </c>
      <c r="AU15" s="2">
        <f t="shared" si="14"/>
        <v>1.3893129770992365</v>
      </c>
      <c r="AV15" s="21">
        <v>1546.3</v>
      </c>
      <c r="AW15" s="2">
        <v>28.5</v>
      </c>
      <c r="AX15" s="2">
        <f t="shared" si="15"/>
        <v>1.8431093578218976</v>
      </c>
      <c r="AY15" s="20">
        <v>1540.6</v>
      </c>
      <c r="AZ15" s="2">
        <v>28.5</v>
      </c>
      <c r="BA15" s="2">
        <f t="shared" si="16"/>
        <v>1.8499285992470467</v>
      </c>
      <c r="BB15" s="2">
        <v>575.4</v>
      </c>
      <c r="BC15" s="2">
        <v>0</v>
      </c>
      <c r="BD15" s="2">
        <f>BC15/BB15*100</f>
        <v>0</v>
      </c>
      <c r="BE15" s="20">
        <v>611.3</v>
      </c>
      <c r="BF15" s="2">
        <v>11</v>
      </c>
      <c r="BG15" s="2">
        <f t="shared" si="18"/>
        <v>1.7994438082774418</v>
      </c>
      <c r="BH15" s="20">
        <v>1207</v>
      </c>
      <c r="BI15" s="2">
        <v>7</v>
      </c>
      <c r="BJ15" s="2">
        <f t="shared" si="19"/>
        <v>0.579950289975145</v>
      </c>
      <c r="BK15" s="19">
        <f t="shared" si="20"/>
        <v>0.1000000000003638</v>
      </c>
      <c r="BL15" s="19">
        <f t="shared" si="21"/>
        <v>198.8</v>
      </c>
      <c r="BM15" s="2">
        <f t="shared" si="22"/>
        <v>198799.99999927677</v>
      </c>
      <c r="BN15" s="9"/>
      <c r="BO15" s="10"/>
    </row>
    <row r="16" spans="1:67" ht="15">
      <c r="A16" s="34">
        <v>7</v>
      </c>
      <c r="B16" s="23" t="s">
        <v>33</v>
      </c>
      <c r="C16" s="7">
        <f t="shared" si="2"/>
        <v>4923.1</v>
      </c>
      <c r="D16" s="8">
        <f t="shared" si="3"/>
        <v>249.7</v>
      </c>
      <c r="E16" s="2">
        <f t="shared" si="0"/>
        <v>5.07200747496496</v>
      </c>
      <c r="F16" s="2">
        <v>1271.8</v>
      </c>
      <c r="G16" s="2">
        <v>30.6</v>
      </c>
      <c r="H16" s="2">
        <f t="shared" si="4"/>
        <v>2.4060386853278817</v>
      </c>
      <c r="I16" s="2">
        <v>58.3</v>
      </c>
      <c r="J16" s="2">
        <v>0.9</v>
      </c>
      <c r="K16" s="2">
        <f t="shared" si="1"/>
        <v>1.5437392795883365</v>
      </c>
      <c r="L16" s="2">
        <v>25.4</v>
      </c>
      <c r="M16" s="2">
        <v>0</v>
      </c>
      <c r="N16" s="2">
        <f t="shared" si="5"/>
        <v>0</v>
      </c>
      <c r="O16" s="2">
        <v>104</v>
      </c>
      <c r="P16" s="2">
        <v>0.3</v>
      </c>
      <c r="Q16" s="2">
        <f t="shared" si="6"/>
        <v>0.28846153846153844</v>
      </c>
      <c r="R16" s="2">
        <v>660</v>
      </c>
      <c r="S16" s="2">
        <v>4.9</v>
      </c>
      <c r="T16" s="2">
        <f t="shared" si="7"/>
        <v>0.7424242424242425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0</v>
      </c>
      <c r="Z16" s="2">
        <f t="shared" si="8"/>
        <v>0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0">
        <v>3651.3</v>
      </c>
      <c r="AK16" s="2">
        <v>219.1</v>
      </c>
      <c r="AL16" s="2">
        <f t="shared" si="11"/>
        <v>6.000602525128036</v>
      </c>
      <c r="AM16" s="2">
        <v>2517.8</v>
      </c>
      <c r="AN16" s="2">
        <v>210.5</v>
      </c>
      <c r="AO16" s="2">
        <f t="shared" si="12"/>
        <v>8.360473429184207</v>
      </c>
      <c r="AP16" s="2">
        <v>550</v>
      </c>
      <c r="AQ16" s="2">
        <v>0</v>
      </c>
      <c r="AR16" s="2">
        <f t="shared" si="13"/>
        <v>0</v>
      </c>
      <c r="AS16" s="19">
        <v>4923.1</v>
      </c>
      <c r="AT16" s="2">
        <v>53.4</v>
      </c>
      <c r="AU16" s="2">
        <f t="shared" si="14"/>
        <v>1.084682415551177</v>
      </c>
      <c r="AV16" s="21">
        <v>1470.5</v>
      </c>
      <c r="AW16" s="2">
        <v>7.9</v>
      </c>
      <c r="AX16" s="2">
        <f t="shared" si="15"/>
        <v>0.5372322339340361</v>
      </c>
      <c r="AY16" s="20">
        <v>1463</v>
      </c>
      <c r="AZ16" s="2">
        <v>7.9</v>
      </c>
      <c r="BA16" s="2">
        <f t="shared" si="16"/>
        <v>0.5399863294600137</v>
      </c>
      <c r="BB16" s="2">
        <v>798</v>
      </c>
      <c r="BC16" s="2">
        <v>2.5</v>
      </c>
      <c r="BD16" s="2">
        <f t="shared" si="17"/>
        <v>0.3132832080200501</v>
      </c>
      <c r="BE16" s="20">
        <v>389.6</v>
      </c>
      <c r="BF16" s="2">
        <v>4</v>
      </c>
      <c r="BG16" s="2">
        <f t="shared" si="18"/>
        <v>1.0266940451745379</v>
      </c>
      <c r="BH16" s="20">
        <v>2100.8</v>
      </c>
      <c r="BI16" s="2">
        <v>16</v>
      </c>
      <c r="BJ16" s="2">
        <f t="shared" si="19"/>
        <v>0.7616146230007615</v>
      </c>
      <c r="BK16" s="19">
        <f t="shared" si="20"/>
        <v>0</v>
      </c>
      <c r="BL16" s="19">
        <f t="shared" si="21"/>
        <v>196.29999999999998</v>
      </c>
      <c r="BM16" s="2" t="e">
        <f t="shared" si="22"/>
        <v>#DIV/0!</v>
      </c>
      <c r="BN16" s="9"/>
      <c r="BO16" s="10"/>
    </row>
    <row r="17" spans="1:67" ht="15" customHeight="1">
      <c r="A17" s="34">
        <v>8</v>
      </c>
      <c r="B17" s="23" t="s">
        <v>34</v>
      </c>
      <c r="C17" s="7">
        <f t="shared" si="2"/>
        <v>3370.2</v>
      </c>
      <c r="D17" s="8">
        <f t="shared" si="3"/>
        <v>151.2</v>
      </c>
      <c r="E17" s="2">
        <f t="shared" si="0"/>
        <v>4.48638063022966</v>
      </c>
      <c r="F17" s="2">
        <v>927.6</v>
      </c>
      <c r="G17" s="2">
        <v>34.7</v>
      </c>
      <c r="H17" s="2">
        <f t="shared" si="4"/>
        <v>3.7408365674859856</v>
      </c>
      <c r="I17" s="2">
        <v>71.3</v>
      </c>
      <c r="J17" s="2">
        <v>3.6</v>
      </c>
      <c r="K17" s="2">
        <f t="shared" si="1"/>
        <v>5.049088359046284</v>
      </c>
      <c r="L17" s="2">
        <v>19.2</v>
      </c>
      <c r="M17" s="2">
        <v>0</v>
      </c>
      <c r="N17" s="2">
        <f t="shared" si="5"/>
        <v>0</v>
      </c>
      <c r="O17" s="2">
        <v>54</v>
      </c>
      <c r="P17" s="2">
        <v>0.4</v>
      </c>
      <c r="Q17" s="2">
        <f t="shared" si="6"/>
        <v>0.7407407407407408</v>
      </c>
      <c r="R17" s="2">
        <v>355</v>
      </c>
      <c r="S17" s="2">
        <v>1.5</v>
      </c>
      <c r="T17" s="2">
        <f t="shared" si="7"/>
        <v>0.42253521126760557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9.7</v>
      </c>
      <c r="Z17" s="2">
        <f t="shared" si="8"/>
        <v>20.12448132780083</v>
      </c>
      <c r="AA17" s="2">
        <v>0</v>
      </c>
      <c r="AB17" s="2">
        <v>0</v>
      </c>
      <c r="AC17" s="2" t="e">
        <f t="shared" si="9"/>
        <v>#DIV/0!</v>
      </c>
      <c r="AD17" s="2">
        <v>31.2</v>
      </c>
      <c r="AE17" s="2">
        <v>0</v>
      </c>
      <c r="AF17" s="2">
        <f t="shared" si="10"/>
        <v>0</v>
      </c>
      <c r="AG17" s="2">
        <v>0</v>
      </c>
      <c r="AH17" s="2">
        <v>0</v>
      </c>
      <c r="AI17" s="2" t="e">
        <v>#DIV/0!</v>
      </c>
      <c r="AJ17" s="25">
        <v>2442.6</v>
      </c>
      <c r="AK17" s="2">
        <v>116.5</v>
      </c>
      <c r="AL17" s="2">
        <f t="shared" si="11"/>
        <v>4.769507901416524</v>
      </c>
      <c r="AM17" s="2">
        <v>1290.1</v>
      </c>
      <c r="AN17" s="2">
        <v>107.9</v>
      </c>
      <c r="AO17" s="2">
        <f t="shared" si="12"/>
        <v>8.363692736997134</v>
      </c>
      <c r="AP17" s="2">
        <v>615</v>
      </c>
      <c r="AQ17" s="2">
        <v>0</v>
      </c>
      <c r="AR17" s="2">
        <f t="shared" si="13"/>
        <v>0</v>
      </c>
      <c r="AS17" s="19">
        <v>3370.2</v>
      </c>
      <c r="AT17" s="2">
        <v>33.8</v>
      </c>
      <c r="AU17" s="2">
        <f t="shared" si="14"/>
        <v>1.0029078392973712</v>
      </c>
      <c r="AV17" s="21">
        <v>1353.6</v>
      </c>
      <c r="AW17" s="2">
        <v>26.9</v>
      </c>
      <c r="AX17" s="2">
        <f t="shared" si="15"/>
        <v>1.987293144208038</v>
      </c>
      <c r="AY17" s="20">
        <v>1348.9</v>
      </c>
      <c r="AZ17" s="2">
        <v>26.9</v>
      </c>
      <c r="BA17" s="2">
        <f t="shared" si="16"/>
        <v>1.994217510564163</v>
      </c>
      <c r="BB17" s="2">
        <v>688.8</v>
      </c>
      <c r="BC17" s="2">
        <v>0</v>
      </c>
      <c r="BD17" s="2">
        <f t="shared" si="17"/>
        <v>0</v>
      </c>
      <c r="BE17" s="20">
        <v>339.5</v>
      </c>
      <c r="BF17" s="2">
        <v>0</v>
      </c>
      <c r="BG17" s="2">
        <f t="shared" si="18"/>
        <v>0</v>
      </c>
      <c r="BH17" s="20">
        <v>878.9</v>
      </c>
      <c r="BI17" s="2">
        <v>4</v>
      </c>
      <c r="BJ17" s="2">
        <f t="shared" si="19"/>
        <v>0.45511434747980434</v>
      </c>
      <c r="BK17" s="19">
        <f t="shared" si="20"/>
        <v>0</v>
      </c>
      <c r="BL17" s="19">
        <f t="shared" si="21"/>
        <v>117.39999999999999</v>
      </c>
      <c r="BM17" s="2" t="e">
        <f t="shared" si="22"/>
        <v>#DIV/0!</v>
      </c>
      <c r="BN17" s="9"/>
      <c r="BO17" s="10"/>
    </row>
    <row r="18" spans="1:67" ht="15">
      <c r="A18" s="34">
        <v>9</v>
      </c>
      <c r="B18" s="23" t="s">
        <v>35</v>
      </c>
      <c r="C18" s="7">
        <f t="shared" si="2"/>
        <v>7842.4</v>
      </c>
      <c r="D18" s="8">
        <f t="shared" si="3"/>
        <v>472</v>
      </c>
      <c r="E18" s="2">
        <f t="shared" si="0"/>
        <v>6.018565745180047</v>
      </c>
      <c r="F18" s="2">
        <v>2026.9</v>
      </c>
      <c r="G18" s="2">
        <v>95.6</v>
      </c>
      <c r="H18" s="2">
        <f t="shared" si="4"/>
        <v>4.716562237900241</v>
      </c>
      <c r="I18" s="2">
        <v>167</v>
      </c>
      <c r="J18" s="2">
        <v>15.1</v>
      </c>
      <c r="K18" s="2">
        <f t="shared" si="1"/>
        <v>9.04191616766467</v>
      </c>
      <c r="L18" s="2">
        <v>100.7</v>
      </c>
      <c r="M18" s="2">
        <v>0</v>
      </c>
      <c r="N18" s="2">
        <f t="shared" si="5"/>
        <v>0</v>
      </c>
      <c r="O18" s="2">
        <v>297</v>
      </c>
      <c r="P18" s="2">
        <v>19.5</v>
      </c>
      <c r="Q18" s="2">
        <f t="shared" si="6"/>
        <v>6.565656565656567</v>
      </c>
      <c r="R18" s="2">
        <v>617</v>
      </c>
      <c r="S18" s="2">
        <v>12.5</v>
      </c>
      <c r="T18" s="2">
        <f t="shared" si="7"/>
        <v>2.025931928687196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2.4</v>
      </c>
      <c r="Z18" s="2">
        <f t="shared" si="8"/>
        <v>5.194805194805195</v>
      </c>
      <c r="AA18" s="2">
        <v>0</v>
      </c>
      <c r="AB18" s="2">
        <v>0</v>
      </c>
      <c r="AC18" s="2" t="e">
        <f t="shared" si="9"/>
        <v>#DIV/0!</v>
      </c>
      <c r="AD18" s="2">
        <v>88.4</v>
      </c>
      <c r="AE18" s="2">
        <v>4.5</v>
      </c>
      <c r="AF18" s="2">
        <f t="shared" si="10"/>
        <v>5.090497737556561</v>
      </c>
      <c r="AG18" s="2">
        <v>0</v>
      </c>
      <c r="AH18" s="2">
        <v>0</v>
      </c>
      <c r="AI18" s="2" t="e">
        <v>#DIV/0!</v>
      </c>
      <c r="AJ18" s="25">
        <v>5815.5</v>
      </c>
      <c r="AK18" s="2">
        <v>376.4</v>
      </c>
      <c r="AL18" s="2">
        <f t="shared" si="11"/>
        <v>6.472358352678187</v>
      </c>
      <c r="AM18" s="2">
        <v>4295.8</v>
      </c>
      <c r="AN18" s="2">
        <v>359.2</v>
      </c>
      <c r="AO18" s="2">
        <f t="shared" si="12"/>
        <v>8.361655570557287</v>
      </c>
      <c r="AP18" s="2">
        <v>540</v>
      </c>
      <c r="AQ18" s="2">
        <v>0</v>
      </c>
      <c r="AR18" s="2">
        <f t="shared" si="13"/>
        <v>0</v>
      </c>
      <c r="AS18" s="19">
        <v>7842.4</v>
      </c>
      <c r="AT18" s="2">
        <v>81.5</v>
      </c>
      <c r="AU18" s="2">
        <f t="shared" si="14"/>
        <v>1.0392226869325716</v>
      </c>
      <c r="AV18" s="21">
        <v>2002.9</v>
      </c>
      <c r="AW18" s="2">
        <v>33.2</v>
      </c>
      <c r="AX18" s="2">
        <f t="shared" si="15"/>
        <v>1.6575964850966098</v>
      </c>
      <c r="AY18" s="20">
        <v>1995.1</v>
      </c>
      <c r="AZ18" s="2">
        <v>33.2</v>
      </c>
      <c r="BA18" s="2">
        <f t="shared" si="16"/>
        <v>1.6640769886221245</v>
      </c>
      <c r="BB18" s="2">
        <v>1728.7</v>
      </c>
      <c r="BC18" s="2">
        <v>0</v>
      </c>
      <c r="BD18" s="2">
        <f t="shared" si="17"/>
        <v>0</v>
      </c>
      <c r="BE18" s="20">
        <v>627</v>
      </c>
      <c r="BF18" s="2">
        <v>13.8</v>
      </c>
      <c r="BG18" s="2">
        <f t="shared" si="18"/>
        <v>2.200956937799043</v>
      </c>
      <c r="BH18" s="20">
        <v>3241</v>
      </c>
      <c r="BI18" s="2">
        <v>29</v>
      </c>
      <c r="BJ18" s="2">
        <f t="shared" si="19"/>
        <v>0.8947855600123419</v>
      </c>
      <c r="BK18" s="19">
        <f t="shared" si="20"/>
        <v>0</v>
      </c>
      <c r="BL18" s="19">
        <f t="shared" si="21"/>
        <v>390.5</v>
      </c>
      <c r="BM18" s="2" t="e">
        <f t="shared" si="22"/>
        <v>#DIV/0!</v>
      </c>
      <c r="BN18" s="9"/>
      <c r="BO18" s="10"/>
    </row>
    <row r="19" spans="1:67" ht="15">
      <c r="A19" s="34">
        <v>10</v>
      </c>
      <c r="B19" s="23" t="s">
        <v>36</v>
      </c>
      <c r="C19" s="7">
        <f>F19+AJ19</f>
        <v>14382</v>
      </c>
      <c r="D19" s="8">
        <f t="shared" si="3"/>
        <v>876.5999999999999</v>
      </c>
      <c r="E19" s="2">
        <f t="shared" si="0"/>
        <v>6.095118898623278</v>
      </c>
      <c r="F19" s="2">
        <v>3385.9</v>
      </c>
      <c r="G19" s="2">
        <v>70.8</v>
      </c>
      <c r="H19" s="2">
        <f t="shared" si="4"/>
        <v>2.091024542957559</v>
      </c>
      <c r="I19" s="2">
        <v>181</v>
      </c>
      <c r="J19" s="2">
        <v>5.7</v>
      </c>
      <c r="K19" s="2">
        <f t="shared" si="1"/>
        <v>3.1491712707182327</v>
      </c>
      <c r="L19" s="2">
        <v>53.2</v>
      </c>
      <c r="M19" s="2">
        <v>1.1</v>
      </c>
      <c r="N19" s="2">
        <f t="shared" si="5"/>
        <v>2.0676691729323307</v>
      </c>
      <c r="O19" s="2">
        <v>1308</v>
      </c>
      <c r="P19" s="2">
        <v>0.9</v>
      </c>
      <c r="Q19" s="2">
        <f t="shared" si="6"/>
        <v>0.06880733944954129</v>
      </c>
      <c r="R19" s="2">
        <v>859</v>
      </c>
      <c r="S19" s="2">
        <v>4.8</v>
      </c>
      <c r="T19" s="2">
        <f t="shared" si="7"/>
        <v>0.5587892898719441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0</v>
      </c>
      <c r="Z19" s="2">
        <f t="shared" si="8"/>
        <v>0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5">
        <v>10996.1</v>
      </c>
      <c r="AK19" s="2">
        <v>805.8</v>
      </c>
      <c r="AL19" s="2">
        <f t="shared" si="11"/>
        <v>7.328052673220505</v>
      </c>
      <c r="AM19" s="2">
        <v>9431.1</v>
      </c>
      <c r="AN19" s="2">
        <v>788.6</v>
      </c>
      <c r="AO19" s="2">
        <f t="shared" si="12"/>
        <v>8.361696938851248</v>
      </c>
      <c r="AP19" s="2">
        <v>0</v>
      </c>
      <c r="AQ19" s="2">
        <v>0</v>
      </c>
      <c r="AR19" s="2" t="e">
        <f t="shared" si="13"/>
        <v>#DIV/0!</v>
      </c>
      <c r="AS19" s="19">
        <v>14382</v>
      </c>
      <c r="AT19" s="2">
        <v>101.4</v>
      </c>
      <c r="AU19" s="2">
        <f t="shared" si="14"/>
        <v>0.7050479766374635</v>
      </c>
      <c r="AV19" s="21">
        <v>2316.5</v>
      </c>
      <c r="AW19" s="2">
        <v>36.6</v>
      </c>
      <c r="AX19" s="2">
        <f t="shared" si="15"/>
        <v>1.5799697819987049</v>
      </c>
      <c r="AY19" s="20">
        <v>2250.8</v>
      </c>
      <c r="AZ19" s="2">
        <v>36.6</v>
      </c>
      <c r="BA19" s="2">
        <f t="shared" si="16"/>
        <v>1.6260885018660032</v>
      </c>
      <c r="BB19" s="2">
        <v>2269.1</v>
      </c>
      <c r="BC19" s="2">
        <v>0</v>
      </c>
      <c r="BD19" s="2">
        <f t="shared" si="17"/>
        <v>0</v>
      </c>
      <c r="BE19" s="20">
        <v>2880.3</v>
      </c>
      <c r="BF19" s="2">
        <v>38.8</v>
      </c>
      <c r="BG19" s="2">
        <f t="shared" si="18"/>
        <v>1.347081901190848</v>
      </c>
      <c r="BH19" s="20">
        <v>6149.3</v>
      </c>
      <c r="BI19" s="2">
        <v>21</v>
      </c>
      <c r="BJ19" s="2">
        <f t="shared" si="19"/>
        <v>0.3415022848129055</v>
      </c>
      <c r="BK19" s="19">
        <f t="shared" si="20"/>
        <v>0</v>
      </c>
      <c r="BL19" s="19">
        <f t="shared" si="21"/>
        <v>775.1999999999999</v>
      </c>
      <c r="BM19" s="2" t="e">
        <f t="shared" si="22"/>
        <v>#DIV/0!</v>
      </c>
      <c r="BN19" s="9"/>
      <c r="BO19" s="10"/>
    </row>
    <row r="20" spans="1:67" ht="15">
      <c r="A20" s="34">
        <v>11</v>
      </c>
      <c r="B20" s="23" t="s">
        <v>37</v>
      </c>
      <c r="C20" s="8">
        <f t="shared" si="2"/>
        <v>4855.6</v>
      </c>
      <c r="D20" s="8">
        <f t="shared" si="3"/>
        <v>283.09999999999997</v>
      </c>
      <c r="E20" s="2">
        <f t="shared" si="0"/>
        <v>5.830381415273086</v>
      </c>
      <c r="F20" s="2">
        <v>1206.5</v>
      </c>
      <c r="G20" s="2">
        <v>57.4</v>
      </c>
      <c r="H20" s="2">
        <f t="shared" si="4"/>
        <v>4.757563199336925</v>
      </c>
      <c r="I20" s="2">
        <v>89.3</v>
      </c>
      <c r="J20" s="2">
        <v>5.8</v>
      </c>
      <c r="K20" s="2">
        <f t="shared" si="1"/>
        <v>6.4949608062709965</v>
      </c>
      <c r="L20" s="2">
        <v>18.1</v>
      </c>
      <c r="M20" s="2">
        <v>0</v>
      </c>
      <c r="N20" s="2">
        <f t="shared" si="5"/>
        <v>0</v>
      </c>
      <c r="O20" s="2">
        <v>186</v>
      </c>
      <c r="P20" s="2">
        <v>2.5</v>
      </c>
      <c r="Q20" s="2">
        <f t="shared" si="6"/>
        <v>1.3440860215053763</v>
      </c>
      <c r="R20" s="2">
        <v>385</v>
      </c>
      <c r="S20" s="2">
        <v>9.4</v>
      </c>
      <c r="T20" s="2">
        <f t="shared" si="7"/>
        <v>2.441558441558442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15.5</v>
      </c>
      <c r="Z20" s="2">
        <f t="shared" si="8"/>
        <v>50.81967213114754</v>
      </c>
      <c r="AA20" s="2">
        <v>0</v>
      </c>
      <c r="AB20" s="2">
        <v>0</v>
      </c>
      <c r="AC20" s="2" t="e">
        <f t="shared" si="9"/>
        <v>#DIV/0!</v>
      </c>
      <c r="AD20" s="2">
        <v>11.5</v>
      </c>
      <c r="AE20" s="2">
        <v>0</v>
      </c>
      <c r="AF20" s="2">
        <f t="shared" si="10"/>
        <v>0</v>
      </c>
      <c r="AG20" s="2">
        <v>0</v>
      </c>
      <c r="AH20" s="2">
        <v>0</v>
      </c>
      <c r="AI20" s="2" t="e">
        <v>#DIV/0!</v>
      </c>
      <c r="AJ20" s="25">
        <v>3649.1</v>
      </c>
      <c r="AK20" s="2">
        <v>225.7</v>
      </c>
      <c r="AL20" s="2">
        <f t="shared" si="11"/>
        <v>6.1850867337151625</v>
      </c>
      <c r="AM20" s="2">
        <v>2595.8</v>
      </c>
      <c r="AN20" s="2">
        <v>217.1</v>
      </c>
      <c r="AO20" s="2">
        <f t="shared" si="12"/>
        <v>8.363510285846367</v>
      </c>
      <c r="AP20" s="2">
        <v>430</v>
      </c>
      <c r="AQ20" s="2">
        <v>0</v>
      </c>
      <c r="AR20" s="2">
        <f>AQ20/AP20*100</f>
        <v>0</v>
      </c>
      <c r="AS20" s="19">
        <v>4855.6</v>
      </c>
      <c r="AT20" s="2">
        <v>49.7</v>
      </c>
      <c r="AU20" s="2">
        <f t="shared" si="14"/>
        <v>1.0235604250762007</v>
      </c>
      <c r="AV20" s="21">
        <v>1504.2</v>
      </c>
      <c r="AW20" s="2">
        <v>24.1</v>
      </c>
      <c r="AX20" s="2">
        <f t="shared" si="15"/>
        <v>1.602180561095599</v>
      </c>
      <c r="AY20" s="20">
        <v>1496.9</v>
      </c>
      <c r="AZ20" s="2">
        <v>24.1</v>
      </c>
      <c r="BA20" s="2">
        <f t="shared" si="16"/>
        <v>1.6099939875743203</v>
      </c>
      <c r="BB20" s="2">
        <v>920.5</v>
      </c>
      <c r="BC20" s="2">
        <v>0</v>
      </c>
      <c r="BD20" s="2">
        <f t="shared" si="17"/>
        <v>0</v>
      </c>
      <c r="BE20" s="20">
        <v>444.7</v>
      </c>
      <c r="BF20" s="2">
        <v>3.6</v>
      </c>
      <c r="BG20" s="2">
        <f t="shared" si="18"/>
        <v>0.80953451765235</v>
      </c>
      <c r="BH20" s="20">
        <v>1837.8</v>
      </c>
      <c r="BI20" s="2">
        <v>20</v>
      </c>
      <c r="BJ20" s="2">
        <f t="shared" si="19"/>
        <v>1.0882576994232234</v>
      </c>
      <c r="BK20" s="19">
        <f t="shared" si="20"/>
        <v>0</v>
      </c>
      <c r="BL20" s="19">
        <f t="shared" si="21"/>
        <v>233.39999999999998</v>
      </c>
      <c r="BM20" s="2" t="e">
        <f t="shared" si="22"/>
        <v>#DIV/0!</v>
      </c>
      <c r="BN20" s="9"/>
      <c r="BO20" s="10"/>
    </row>
    <row r="21" spans="1:67" ht="15" customHeight="1">
      <c r="A21" s="34">
        <v>12</v>
      </c>
      <c r="B21" s="23" t="s">
        <v>38</v>
      </c>
      <c r="C21" s="7">
        <f t="shared" si="2"/>
        <v>5637.3</v>
      </c>
      <c r="D21" s="8">
        <f t="shared" si="3"/>
        <v>313.7</v>
      </c>
      <c r="E21" s="2">
        <f t="shared" si="0"/>
        <v>5.564720699625707</v>
      </c>
      <c r="F21" s="2">
        <v>1493.2</v>
      </c>
      <c r="G21" s="2">
        <v>78.3</v>
      </c>
      <c r="H21" s="2">
        <f t="shared" si="4"/>
        <v>5.24377176533619</v>
      </c>
      <c r="I21" s="2">
        <v>122.6</v>
      </c>
      <c r="J21" s="2">
        <v>12.2</v>
      </c>
      <c r="K21" s="2">
        <f t="shared" si="1"/>
        <v>9.9510603588907</v>
      </c>
      <c r="L21" s="2">
        <v>50.8</v>
      </c>
      <c r="M21" s="2">
        <v>0</v>
      </c>
      <c r="N21" s="2">
        <f t="shared" si="5"/>
        <v>0</v>
      </c>
      <c r="O21" s="2">
        <v>149</v>
      </c>
      <c r="P21" s="2">
        <v>0.3</v>
      </c>
      <c r="Q21" s="2">
        <f t="shared" si="6"/>
        <v>0.20134228187919462</v>
      </c>
      <c r="R21" s="2">
        <v>374</v>
      </c>
      <c r="S21" s="2">
        <v>30.3</v>
      </c>
      <c r="T21" s="2">
        <f t="shared" si="7"/>
        <v>8.101604278074866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0</v>
      </c>
      <c r="Z21" s="2">
        <f t="shared" si="8"/>
        <v>0</v>
      </c>
      <c r="AA21" s="2">
        <v>0</v>
      </c>
      <c r="AB21" s="2">
        <v>0</v>
      </c>
      <c r="AC21" s="2" t="e">
        <f t="shared" si="9"/>
        <v>#DIV/0!</v>
      </c>
      <c r="AD21" s="2">
        <v>52</v>
      </c>
      <c r="AE21" s="2">
        <v>0.6</v>
      </c>
      <c r="AF21" s="2">
        <f t="shared" si="10"/>
        <v>1.1538461538461537</v>
      </c>
      <c r="AG21" s="2">
        <v>0</v>
      </c>
      <c r="AH21" s="2">
        <v>0</v>
      </c>
      <c r="AI21" s="2" t="e">
        <v>#DIV/0!</v>
      </c>
      <c r="AJ21" s="25">
        <v>4144.1</v>
      </c>
      <c r="AK21" s="2">
        <v>235.4</v>
      </c>
      <c r="AL21" s="2">
        <f t="shared" si="11"/>
        <v>5.6803648560604225</v>
      </c>
      <c r="AM21" s="2">
        <v>2712.7</v>
      </c>
      <c r="AN21" s="2">
        <v>226.8</v>
      </c>
      <c r="AO21" s="2">
        <f t="shared" si="12"/>
        <v>8.36067386736462</v>
      </c>
      <c r="AP21" s="2">
        <v>638</v>
      </c>
      <c r="AQ21" s="2">
        <v>0</v>
      </c>
      <c r="AR21" s="2">
        <f t="shared" si="13"/>
        <v>0</v>
      </c>
      <c r="AS21" s="19">
        <v>5637.3</v>
      </c>
      <c r="AT21" s="2">
        <v>45.5</v>
      </c>
      <c r="AU21" s="2">
        <f>AT21/AS21*100</f>
        <v>0.8071239777907864</v>
      </c>
      <c r="AV21" s="21">
        <v>1355.5</v>
      </c>
      <c r="AW21" s="2">
        <v>23</v>
      </c>
      <c r="AX21" s="2">
        <f t="shared" si="15"/>
        <v>1.6967908520841017</v>
      </c>
      <c r="AY21" s="20">
        <v>1348.5</v>
      </c>
      <c r="AZ21" s="2">
        <v>23</v>
      </c>
      <c r="BA21" s="2">
        <f t="shared" si="16"/>
        <v>1.7055988134964777</v>
      </c>
      <c r="BB21" s="2">
        <v>1237.3</v>
      </c>
      <c r="BC21" s="2">
        <v>0</v>
      </c>
      <c r="BD21" s="2">
        <f t="shared" si="17"/>
        <v>0</v>
      </c>
      <c r="BE21" s="20">
        <v>743.2</v>
      </c>
      <c r="BF21" s="2">
        <v>1</v>
      </c>
      <c r="BG21" s="2">
        <f t="shared" si="18"/>
        <v>0.13455328310010764</v>
      </c>
      <c r="BH21" s="20">
        <v>2171.9</v>
      </c>
      <c r="BI21" s="2">
        <v>19</v>
      </c>
      <c r="BJ21" s="2">
        <f t="shared" si="19"/>
        <v>0.8748100741286432</v>
      </c>
      <c r="BK21" s="19">
        <f t="shared" si="20"/>
        <v>0</v>
      </c>
      <c r="BL21" s="19">
        <f t="shared" si="21"/>
        <v>268.2</v>
      </c>
      <c r="BM21" s="2" t="e">
        <f t="shared" si="22"/>
        <v>#DIV/0!</v>
      </c>
      <c r="BN21" s="9"/>
      <c r="BO21" s="10"/>
    </row>
    <row r="22" spans="1:67" s="31" customFormat="1" ht="14.25" customHeight="1">
      <c r="A22" s="35" t="s">
        <v>18</v>
      </c>
      <c r="B22" s="36"/>
      <c r="C22" s="32">
        <f>SUM(C10:C21)</f>
        <v>87652.50000000001</v>
      </c>
      <c r="D22" s="32">
        <f>SUM(D10:D21)</f>
        <v>4436.799999999999</v>
      </c>
      <c r="E22" s="6">
        <f>D22/C22*100</f>
        <v>5.061806565699778</v>
      </c>
      <c r="F22" s="6">
        <f>SUM(F10:F21)</f>
        <v>26395.9</v>
      </c>
      <c r="G22" s="6">
        <f>SUM(G10:G21)</f>
        <v>871</v>
      </c>
      <c r="H22" s="6">
        <f>G22/F22*100</f>
        <v>3.2997548861755046</v>
      </c>
      <c r="I22" s="6">
        <f>SUM(I10:I21)</f>
        <v>3269.6000000000004</v>
      </c>
      <c r="J22" s="6">
        <f>SUM(J10:J21)</f>
        <v>176.2</v>
      </c>
      <c r="K22" s="6">
        <f t="shared" si="1"/>
        <v>5.3890384144849515</v>
      </c>
      <c r="L22" s="6">
        <f>SUM(L10:L21)</f>
        <v>1334.7</v>
      </c>
      <c r="M22" s="6">
        <f>SUM(M10:M21)</f>
        <v>11</v>
      </c>
      <c r="N22" s="6">
        <f>M22/L22*100</f>
        <v>0.8241552408781</v>
      </c>
      <c r="O22" s="6">
        <f>SUM(O10:O21)</f>
        <v>6066</v>
      </c>
      <c r="P22" s="6">
        <f>SUM(P10:P21)</f>
        <v>39.099999999999994</v>
      </c>
      <c r="Q22" s="6">
        <f>P22/O22*100</f>
        <v>0.6445763270689086</v>
      </c>
      <c r="R22" s="6">
        <f>SUM(R10:R21)</f>
        <v>8291</v>
      </c>
      <c r="S22" s="6">
        <f>SUM(S10:S21)</f>
        <v>169.90000000000003</v>
      </c>
      <c r="T22" s="6">
        <f>S22/R22*100</f>
        <v>2.049209986732602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560.1</v>
      </c>
      <c r="Y22" s="6">
        <f>SUM(Y10:Y21)</f>
        <v>83.2</v>
      </c>
      <c r="Z22" s="6">
        <f>Y22/X22*100</f>
        <v>14.854490269594715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212.5</v>
      </c>
      <c r="AE22" s="6">
        <f>SUM(AE10:AE21)</f>
        <v>5.1</v>
      </c>
      <c r="AF22" s="6">
        <f>AE22/AD22*100</f>
        <v>2.4</v>
      </c>
      <c r="AG22" s="6">
        <f>SUM(AG10:AG21)</f>
        <v>22.5</v>
      </c>
      <c r="AH22" s="6">
        <f>SUM(AH10:AH21)</f>
        <v>0</v>
      </c>
      <c r="AI22" s="6" t="e">
        <v>#DIV/0!</v>
      </c>
      <c r="AJ22" s="6">
        <f>SUM(AJ10:AJ21)</f>
        <v>61256.6</v>
      </c>
      <c r="AK22" s="6">
        <f>SUM(AK10:AK21)</f>
        <v>3565.7999999999997</v>
      </c>
      <c r="AL22" s="6">
        <f>AK22/AJ22*100</f>
        <v>5.82108703388696</v>
      </c>
      <c r="AM22" s="6">
        <f>SUM(AM10:AM21)</f>
        <v>41143.9</v>
      </c>
      <c r="AN22" s="6">
        <f>SUM(AN10:AN21)</f>
        <v>3440.3</v>
      </c>
      <c r="AO22" s="6">
        <f>AN22/AM22*100</f>
        <v>8.361628333726264</v>
      </c>
      <c r="AP22" s="6">
        <f>SUM(AP10:AP21)</f>
        <v>5500</v>
      </c>
      <c r="AQ22" s="6">
        <f>SUM(AQ10:AQ21)</f>
        <v>0</v>
      </c>
      <c r="AR22" s="6">
        <f>AQ22/AP22*100</f>
        <v>0</v>
      </c>
      <c r="AS22" s="33">
        <f>SUM(AS10:AS21)</f>
        <v>87652.50000000001</v>
      </c>
      <c r="AT22" s="33">
        <f>SUM(AT10:AT21)</f>
        <v>941.4999999999999</v>
      </c>
      <c r="AU22" s="6">
        <f>(AT22/AS22)*100</f>
        <v>1.0741279484327313</v>
      </c>
      <c r="AV22" s="6">
        <f>SUM(AV10:AV21)</f>
        <v>19387.8</v>
      </c>
      <c r="AW22" s="6">
        <f>SUM(AW10:AW21)</f>
        <v>334.40000000000003</v>
      </c>
      <c r="AX22" s="6">
        <f>AW22/AV22*100</f>
        <v>1.7247960057355658</v>
      </c>
      <c r="AY22" s="6">
        <f>SUM(AY10:AY21)</f>
        <v>19213.9</v>
      </c>
      <c r="AZ22" s="6">
        <f>SUM(AZ10:AZ21)</f>
        <v>334.40000000000003</v>
      </c>
      <c r="BA22" s="6">
        <f t="shared" si="16"/>
        <v>1.7404066847438573</v>
      </c>
      <c r="BB22" s="6">
        <f>SUM(BB10:BB21)</f>
        <v>14534.9</v>
      </c>
      <c r="BC22" s="6">
        <f>SUM(BC10:BC21)</f>
        <v>2.5</v>
      </c>
      <c r="BD22" s="6">
        <f>BC22/BB22*100</f>
        <v>0.017199980736021577</v>
      </c>
      <c r="BE22" s="6">
        <f>SUM(BE10:BE21)</f>
        <v>17459.500000000004</v>
      </c>
      <c r="BF22" s="6">
        <f>SUM(BF10:BF21)</f>
        <v>309.20000000000005</v>
      </c>
      <c r="BG22" s="6">
        <f>BF22/BE22*100</f>
        <v>1.770955640195882</v>
      </c>
      <c r="BH22" s="6">
        <f>SUM(BH10:BH21)</f>
        <v>32501.300000000003</v>
      </c>
      <c r="BI22" s="6">
        <f>SUM(BI10:BI21)</f>
        <v>214.7</v>
      </c>
      <c r="BJ22" s="6">
        <f>BI22/BH22*100</f>
        <v>0.6605889610569422</v>
      </c>
      <c r="BK22" s="6">
        <f>SUM(BK10:BK21)</f>
        <v>1.8189894035458565E-12</v>
      </c>
      <c r="BL22" s="6">
        <f>SUM(BL10:BL21)</f>
        <v>3495.2999999999997</v>
      </c>
      <c r="BM22" s="6">
        <f>BL22/BK22*100</f>
        <v>1.9215614962827264E+17</v>
      </c>
      <c r="BN22" s="26"/>
      <c r="BO22" s="27"/>
    </row>
    <row r="23" spans="3:65" ht="15" hidden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4"/>
      <c r="AB23" s="14"/>
      <c r="AC23" s="14"/>
      <c r="AD23" s="14"/>
      <c r="AE23" s="14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29"/>
      <c r="BH35" s="29"/>
    </row>
    <row r="36" spans="35:60" ht="15">
      <c r="AI36" s="24"/>
      <c r="AJ36" s="24"/>
      <c r="AL36" s="14"/>
      <c r="AM36" s="14"/>
      <c r="BG36" s="29"/>
      <c r="BH36" s="29"/>
    </row>
    <row r="37" spans="59:60" ht="15">
      <c r="BG37" s="29"/>
      <c r="BH37" s="29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2020-08-06T07:32:31Z</cp:lastPrinted>
  <dcterms:created xsi:type="dcterms:W3CDTF">2013-04-03T10:22:22Z</dcterms:created>
  <dcterms:modified xsi:type="dcterms:W3CDTF">2021-02-03T10:36:27Z</dcterms:modified>
  <cp:category/>
  <cp:version/>
  <cp:contentType/>
  <cp:contentStatus/>
</cp:coreProperties>
</file>