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<sst xmlns="http://schemas.openxmlformats.org/spreadsheetml/2006/main" count="106" uniqueCount="43">
  <si>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</si>
  <si>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</si>
  <si>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t>в том числе: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</si>
  <si>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</si>
  <si>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</si>
  <si>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</si>
  <si>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</si>
  <si>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</si>
  <si>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</si>
  <si>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</si>
  <si>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</si>
  <si>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</si>
  <si>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</si>
  <si>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</si>
  <si>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</si>
  <si>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</si>
  <si>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</si>
  <si>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</si>
  <si>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</si>
  <si>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</si>
  <si>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</si>
  <si>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</si>
  <si>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</si>
  <si>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</si>
  <si>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</si>
  <si>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</si>
  <si>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</si>
  <si>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</si>
  <si>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</si>
  <si>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</si>
  <si>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</si>
  <si>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</si>
  <si>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</si>
  <si>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</si>
  <si>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</si>
  <si>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</si>
  <si>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</si>
  <si>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</si>
  <si>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</si>
  <si>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</si>
  <si>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r>
      <rPr>
        <sz val="12"/>
        <rFont val="TimesET"/>
        <family val="0"/>
      </rPr>
      <t xml:space="preserve">Расходы - всего  </t>
    </r>
    <r>
      <rPr>
        <sz val="11"/>
        <rFont val="TimesET"/>
        <family val="0"/>
      </rPr>
      <t xml:space="preserve"> (код расхода 00096000000000000000)</t>
    </r>
  </si>
  <si>
    <r>
      <rPr>
        <sz val="12"/>
        <rFont val="TimesET"/>
        <family val="0"/>
      </rPr>
      <t xml:space="preserve">Доходы - всего </t>
    </r>
    <r>
      <rPr>
        <sz val="10"/>
        <rFont val="TimesET"/>
        <family val="0"/>
      </rPr>
      <t>(код дохода 00085000000000000000)</t>
    </r>
  </si>
  <si>
    <t>Справка об исполнении бюджетов поселений Комсомольского района на 01 марта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</si>
</sst>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0"/>
    <numFmt numFmtId="177" formatCode="0.000"/>
    <numFmt numFmtId="178" formatCode="#,##0.000"/>
    <numFmt numFmtId="179" formatCode="#,##0.0000"/>
    <numFmt numFmtId="180" formatCode="0.00000"/>
    <numFmt numFmtId="181" formatCode="0.000000"/>
    <numFmt numFmtId="182" formatCode="#,##0.00000"/>
    <numFmt numFmtId="183" formatCode="#,##0.000000"/>
    <numFmt numFmtId="184" formatCode="0.0000000"/>
    <numFmt numFmtId="185" formatCode="#,##0.0000000"/>
    <numFmt numFmtId="186" formatCode="#,##0.00000000"/>
    <numFmt numFmtId="187" formatCode="0.00000000"/>
    <numFmt numFmtId="188" formatCode="0.000000000"/>
    <numFmt numFmtId="189" formatCode="0.0000000000"/>
    <numFmt numFmtId="190" formatCode="#,##0.000000000"/>
    <numFmt numFmtId="191" formatCode="#,##0.000000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_р_._-;\-* #,##0.0_р_._-;_-* &quot;-&quot;??_р_._-;_-@_-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174" fontId="19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4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4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4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4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174" fontId="0" fillId="0" borderId="10" xfId="0" applyNumberFormat="1" applyFill="1" applyBorder="1" applyAlignment="1">
      <alignment/>
    </xf>
    <xf numFmtId="0" fontId="8" fillId="0" borderId="0" xfId="53" applyFont="1" applyFill="1">
      <alignment/>
      <protection/>
    </xf>
    <xf numFmtId="174" fontId="8" fillId="0" borderId="0" xfId="53" applyNumberFormat="1" applyFont="1" applyFill="1">
      <alignment/>
      <protection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4" fontId="40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74" fontId="8" fillId="0" borderId="10" xfId="53" applyNumberFormat="1" applyFont="1" applyFill="1" applyBorder="1" applyAlignment="1" applyProtection="1">
      <alignment vertical="center" wrapText="1"/>
      <protection locked="0"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22" sqref="A22:IV22"/>
    </sheetView>
  </sheetViews>
  <sheetFormatPr defaultColWidth="9.140625" defaultRowHeight="15"/>
  <cols>
    <col min="1" max="1" width="6.00390625" style="11" customWidth="1"/>
    <col min="2" max="2" width="45.00390625" style="11" customWidth="1"/>
    <col min="3" max="3" width="12.57421875" style="11" customWidth="1"/>
    <col min="4" max="4" width="11.421875" style="11" customWidth="1"/>
    <col min="5" max="5" width="9.421875" style="11" customWidth="1"/>
    <col min="6" max="6" width="12.421875" style="11" bestFit="1" customWidth="1"/>
    <col min="7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customWidth="1"/>
    <col min="34" max="34" width="8.00390625" style="11" customWidth="1"/>
    <col min="35" max="35" width="9.28125" style="11" customWidth="1"/>
    <col min="36" max="36" width="13.7109375" style="11" customWidth="1"/>
    <col min="37" max="37" width="12.421875" style="11" customWidth="1"/>
    <col min="38" max="38" width="9.28125" style="11" customWidth="1"/>
    <col min="39" max="40" width="11.421875" style="11" customWidth="1"/>
    <col min="41" max="41" width="9.28125" style="11" customWidth="1"/>
    <col min="42" max="43" width="11.421875" style="11" customWidth="1"/>
    <col min="44" max="44" width="9.140625" style="11" customWidth="1"/>
    <col min="45" max="46" width="12.421875" style="11" customWidth="1"/>
    <col min="47" max="47" width="9.140625" style="11" customWidth="1"/>
    <col min="48" max="49" width="11.421875" style="11" customWidth="1"/>
    <col min="50" max="50" width="9.140625" style="11" customWidth="1"/>
    <col min="51" max="52" width="11.421875" style="11" customWidth="1"/>
    <col min="53" max="53" width="9.140625" style="11" customWidth="1"/>
    <col min="54" max="55" width="11.421875" style="11" customWidth="1"/>
    <col min="56" max="56" width="9.140625" style="11" customWidth="1"/>
    <col min="57" max="58" width="11.421875" style="11" customWidth="1"/>
    <col min="59" max="59" width="9.140625" style="11" customWidth="1"/>
    <col min="60" max="61" width="11.421875" style="11" customWidth="1"/>
    <col min="62" max="62" width="9.140625" style="11" customWidth="1"/>
    <col min="63" max="63" width="10.421875" style="11" customWidth="1"/>
    <col min="64" max="64" width="9.57421875" style="11" customWidth="1"/>
    <col min="65" max="65" width="10.7109375" style="11" customWidth="1"/>
    <col min="66" max="66" width="9.140625" style="11" customWidth="1"/>
    <col min="67" max="67" width="10.7109375" style="1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35" t="s">
        <v>0</v>
      </c>
      <c r="S1" s="35"/>
      <c r="T1" s="3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36" t="s">
        <v>42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39" t="s">
        <v>19</v>
      </c>
      <c r="B4" s="76" t="s">
        <v>1</v>
      </c>
      <c r="C4" s="37" t="s">
        <v>41</v>
      </c>
      <c r="D4" s="38"/>
      <c r="E4" s="39"/>
      <c r="F4" s="46" t="s">
        <v>2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65" t="s">
        <v>40</v>
      </c>
      <c r="AT4" s="66"/>
      <c r="AU4" s="67"/>
      <c r="AV4" s="46" t="s">
        <v>5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37" t="s">
        <v>3</v>
      </c>
      <c r="BL4" s="38"/>
      <c r="BM4" s="39"/>
      <c r="BN4" s="18"/>
      <c r="BO4" s="18"/>
    </row>
    <row r="5" spans="1:67" ht="15" customHeight="1">
      <c r="A5" s="42"/>
      <c r="B5" s="77"/>
      <c r="C5" s="40"/>
      <c r="D5" s="41"/>
      <c r="E5" s="42"/>
      <c r="F5" s="48" t="s">
        <v>4</v>
      </c>
      <c r="G5" s="48"/>
      <c r="H5" s="48"/>
      <c r="I5" s="62" t="s">
        <v>5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  <c r="AJ5" s="48" t="s">
        <v>6</v>
      </c>
      <c r="AK5" s="48"/>
      <c r="AL5" s="48"/>
      <c r="AM5" s="46" t="s">
        <v>5</v>
      </c>
      <c r="AN5" s="47"/>
      <c r="AO5" s="47"/>
      <c r="AP5" s="47"/>
      <c r="AQ5" s="47"/>
      <c r="AR5" s="47"/>
      <c r="AS5" s="68"/>
      <c r="AT5" s="69"/>
      <c r="AU5" s="70"/>
      <c r="AV5" s="56" t="s">
        <v>10</v>
      </c>
      <c r="AW5" s="57"/>
      <c r="AX5" s="57"/>
      <c r="AY5" s="49" t="s">
        <v>5</v>
      </c>
      <c r="AZ5" s="49"/>
      <c r="BA5" s="49"/>
      <c r="BB5" s="49" t="s">
        <v>11</v>
      </c>
      <c r="BC5" s="49"/>
      <c r="BD5" s="49"/>
      <c r="BE5" s="49" t="s">
        <v>12</v>
      </c>
      <c r="BF5" s="49"/>
      <c r="BG5" s="49"/>
      <c r="BH5" s="48" t="s">
        <v>13</v>
      </c>
      <c r="BI5" s="48"/>
      <c r="BJ5" s="48"/>
      <c r="BK5" s="40"/>
      <c r="BL5" s="41"/>
      <c r="BM5" s="42"/>
      <c r="BN5" s="18"/>
      <c r="BO5" s="18"/>
    </row>
    <row r="6" spans="1:67" ht="15" customHeight="1">
      <c r="A6" s="42"/>
      <c r="B6" s="77"/>
      <c r="C6" s="40"/>
      <c r="D6" s="41"/>
      <c r="E6" s="42"/>
      <c r="F6" s="48"/>
      <c r="G6" s="48"/>
      <c r="H6" s="48"/>
      <c r="I6" s="37" t="s">
        <v>7</v>
      </c>
      <c r="J6" s="38"/>
      <c r="K6" s="39"/>
      <c r="L6" s="37" t="s">
        <v>8</v>
      </c>
      <c r="M6" s="38"/>
      <c r="N6" s="39"/>
      <c r="O6" s="37" t="s">
        <v>21</v>
      </c>
      <c r="P6" s="38"/>
      <c r="Q6" s="39"/>
      <c r="R6" s="37" t="s">
        <v>9</v>
      </c>
      <c r="S6" s="38"/>
      <c r="T6" s="39"/>
      <c r="U6" s="37" t="s">
        <v>20</v>
      </c>
      <c r="V6" s="38"/>
      <c r="W6" s="39"/>
      <c r="X6" s="37" t="s">
        <v>22</v>
      </c>
      <c r="Y6" s="38"/>
      <c r="Z6" s="39"/>
      <c r="AA6" s="37" t="s">
        <v>26</v>
      </c>
      <c r="AB6" s="38"/>
      <c r="AC6" s="39"/>
      <c r="AD6" s="50" t="s">
        <v>27</v>
      </c>
      <c r="AE6" s="51"/>
      <c r="AF6" s="52"/>
      <c r="AG6" s="37" t="s">
        <v>25</v>
      </c>
      <c r="AH6" s="38"/>
      <c r="AI6" s="39"/>
      <c r="AJ6" s="48"/>
      <c r="AK6" s="48"/>
      <c r="AL6" s="48"/>
      <c r="AM6" s="37" t="s">
        <v>23</v>
      </c>
      <c r="AN6" s="38"/>
      <c r="AO6" s="39"/>
      <c r="AP6" s="37" t="s">
        <v>24</v>
      </c>
      <c r="AQ6" s="38"/>
      <c r="AR6" s="39"/>
      <c r="AS6" s="68"/>
      <c r="AT6" s="69"/>
      <c r="AU6" s="70"/>
      <c r="AV6" s="58"/>
      <c r="AW6" s="59"/>
      <c r="AX6" s="59"/>
      <c r="AY6" s="49" t="s">
        <v>14</v>
      </c>
      <c r="AZ6" s="49"/>
      <c r="BA6" s="49"/>
      <c r="BB6" s="49"/>
      <c r="BC6" s="49"/>
      <c r="BD6" s="49"/>
      <c r="BE6" s="49"/>
      <c r="BF6" s="49"/>
      <c r="BG6" s="49"/>
      <c r="BH6" s="48"/>
      <c r="BI6" s="48"/>
      <c r="BJ6" s="48"/>
      <c r="BK6" s="40"/>
      <c r="BL6" s="41"/>
      <c r="BM6" s="42"/>
      <c r="BN6" s="18"/>
      <c r="BO6" s="18"/>
    </row>
    <row r="7" spans="1:67" ht="168" customHeight="1">
      <c r="A7" s="42"/>
      <c r="B7" s="77"/>
      <c r="C7" s="43"/>
      <c r="D7" s="44"/>
      <c r="E7" s="45"/>
      <c r="F7" s="48"/>
      <c r="G7" s="48"/>
      <c r="H7" s="48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53"/>
      <c r="AE7" s="54"/>
      <c r="AF7" s="55"/>
      <c r="AG7" s="43"/>
      <c r="AH7" s="44"/>
      <c r="AI7" s="45"/>
      <c r="AJ7" s="48"/>
      <c r="AK7" s="48"/>
      <c r="AL7" s="48"/>
      <c r="AM7" s="43"/>
      <c r="AN7" s="44"/>
      <c r="AO7" s="45"/>
      <c r="AP7" s="43"/>
      <c r="AQ7" s="44"/>
      <c r="AR7" s="45"/>
      <c r="AS7" s="71"/>
      <c r="AT7" s="72"/>
      <c r="AU7" s="73"/>
      <c r="AV7" s="60"/>
      <c r="AW7" s="61"/>
      <c r="AX7" s="61"/>
      <c r="AY7" s="49"/>
      <c r="AZ7" s="49"/>
      <c r="BA7" s="49"/>
      <c r="BB7" s="49"/>
      <c r="BC7" s="49"/>
      <c r="BD7" s="49"/>
      <c r="BE7" s="49"/>
      <c r="BF7" s="49"/>
      <c r="BG7" s="49"/>
      <c r="BH7" s="48"/>
      <c r="BI7" s="48"/>
      <c r="BJ7" s="48"/>
      <c r="BK7" s="43"/>
      <c r="BL7" s="44"/>
      <c r="BM7" s="45"/>
      <c r="BN7" s="18"/>
      <c r="BO7" s="18"/>
    </row>
    <row r="8" spans="1:67" ht="33.75">
      <c r="A8" s="45"/>
      <c r="B8" s="78"/>
      <c r="C8" s="5" t="s">
        <v>15</v>
      </c>
      <c r="D8" s="5" t="s">
        <v>16</v>
      </c>
      <c r="E8" s="5" t="s">
        <v>17</v>
      </c>
      <c r="F8" s="5" t="s">
        <v>15</v>
      </c>
      <c r="G8" s="5" t="s">
        <v>16</v>
      </c>
      <c r="H8" s="5" t="s">
        <v>17</v>
      </c>
      <c r="I8" s="5" t="s">
        <v>15</v>
      </c>
      <c r="J8" s="5" t="s">
        <v>16</v>
      </c>
      <c r="K8" s="5" t="s">
        <v>17</v>
      </c>
      <c r="L8" s="5" t="s">
        <v>15</v>
      </c>
      <c r="M8" s="5" t="s">
        <v>16</v>
      </c>
      <c r="N8" s="5" t="s">
        <v>17</v>
      </c>
      <c r="O8" s="5" t="s">
        <v>15</v>
      </c>
      <c r="P8" s="5" t="s">
        <v>16</v>
      </c>
      <c r="Q8" s="5" t="s">
        <v>17</v>
      </c>
      <c r="R8" s="5" t="s">
        <v>15</v>
      </c>
      <c r="S8" s="5" t="s">
        <v>16</v>
      </c>
      <c r="T8" s="5" t="s">
        <v>17</v>
      </c>
      <c r="U8" s="5" t="s">
        <v>15</v>
      </c>
      <c r="V8" s="5" t="s">
        <v>16</v>
      </c>
      <c r="W8" s="5" t="s">
        <v>17</v>
      </c>
      <c r="X8" s="5" t="s">
        <v>15</v>
      </c>
      <c r="Y8" s="5" t="s">
        <v>16</v>
      </c>
      <c r="Z8" s="5" t="s">
        <v>17</v>
      </c>
      <c r="AA8" s="5" t="s">
        <v>15</v>
      </c>
      <c r="AB8" s="5" t="s">
        <v>16</v>
      </c>
      <c r="AC8" s="5" t="s">
        <v>17</v>
      </c>
      <c r="AD8" s="28" t="s">
        <v>15</v>
      </c>
      <c r="AE8" s="28" t="s">
        <v>16</v>
      </c>
      <c r="AF8" s="28" t="s">
        <v>17</v>
      </c>
      <c r="AG8" s="5" t="s">
        <v>15</v>
      </c>
      <c r="AH8" s="5" t="s">
        <v>16</v>
      </c>
      <c r="AI8" s="5" t="s">
        <v>17</v>
      </c>
      <c r="AJ8" s="5" t="s">
        <v>15</v>
      </c>
      <c r="AK8" s="5" t="s">
        <v>16</v>
      </c>
      <c r="AL8" s="5" t="s">
        <v>17</v>
      </c>
      <c r="AM8" s="5" t="s">
        <v>15</v>
      </c>
      <c r="AN8" s="5" t="s">
        <v>16</v>
      </c>
      <c r="AO8" s="5" t="s">
        <v>17</v>
      </c>
      <c r="AP8" s="5" t="s">
        <v>15</v>
      </c>
      <c r="AQ8" s="5" t="s">
        <v>16</v>
      </c>
      <c r="AR8" s="5" t="s">
        <v>17</v>
      </c>
      <c r="AS8" s="5" t="s">
        <v>15</v>
      </c>
      <c r="AT8" s="5" t="s">
        <v>16</v>
      </c>
      <c r="AU8" s="5" t="s">
        <v>17</v>
      </c>
      <c r="AV8" s="5" t="s">
        <v>15</v>
      </c>
      <c r="AW8" s="5" t="s">
        <v>16</v>
      </c>
      <c r="AX8" s="5" t="s">
        <v>17</v>
      </c>
      <c r="AY8" s="5" t="s">
        <v>15</v>
      </c>
      <c r="AZ8" s="5" t="s">
        <v>16</v>
      </c>
      <c r="BA8" s="5" t="s">
        <v>17</v>
      </c>
      <c r="BB8" s="5" t="s">
        <v>15</v>
      </c>
      <c r="BC8" s="5" t="s">
        <v>16</v>
      </c>
      <c r="BD8" s="5" t="s">
        <v>17</v>
      </c>
      <c r="BE8" s="5" t="s">
        <v>15</v>
      </c>
      <c r="BF8" s="5" t="s">
        <v>16</v>
      </c>
      <c r="BG8" s="5" t="s">
        <v>17</v>
      </c>
      <c r="BH8" s="5" t="s">
        <v>15</v>
      </c>
      <c r="BI8" s="5" t="s">
        <v>16</v>
      </c>
      <c r="BJ8" s="5" t="s">
        <v>17</v>
      </c>
      <c r="BK8" s="5" t="s">
        <v>15</v>
      </c>
      <c r="BL8" s="5" t="s">
        <v>16</v>
      </c>
      <c r="BM8" s="5" t="s">
        <v>17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34">
        <v>1</v>
      </c>
      <c r="B10" s="23" t="s">
        <v>28</v>
      </c>
      <c r="C10" s="7">
        <f>F10+AJ10</f>
        <v>6017.7</v>
      </c>
      <c r="D10" s="8">
        <f>G10+AK10</f>
        <v>716.1</v>
      </c>
      <c r="E10" s="2">
        <f aca="true" t="shared" si="0" ref="E10:E21">D10/C10*100</f>
        <v>11.899895308838925</v>
      </c>
      <c r="F10" s="2">
        <v>1605.2</v>
      </c>
      <c r="G10" s="2">
        <v>90.2</v>
      </c>
      <c r="H10" s="2">
        <f>G10/F10*100</f>
        <v>5.619237478195863</v>
      </c>
      <c r="I10" s="2">
        <v>158.4</v>
      </c>
      <c r="J10" s="2">
        <v>29.9</v>
      </c>
      <c r="K10" s="2">
        <f aca="true" t="shared" si="1" ref="K10:K22">J10/I10*100</f>
        <v>18.876262626262623</v>
      </c>
      <c r="L10" s="2">
        <v>107.3</v>
      </c>
      <c r="M10" s="2">
        <v>2.9</v>
      </c>
      <c r="N10" s="2">
        <f>M10/L10*100</f>
        <v>2.7027027027027026</v>
      </c>
      <c r="O10" s="2">
        <v>295</v>
      </c>
      <c r="P10" s="2">
        <v>1.2</v>
      </c>
      <c r="Q10" s="2">
        <f>P10/O10*100</f>
        <v>0.4067796610169492</v>
      </c>
      <c r="R10" s="2">
        <v>695</v>
      </c>
      <c r="S10" s="2">
        <v>16.29</v>
      </c>
      <c r="T10" s="2">
        <v>16.3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20.1</v>
      </c>
      <c r="Z10" s="2">
        <f>Y10/X10*100</f>
        <v>84.10041841004185</v>
      </c>
      <c r="AA10" s="2">
        <v>0</v>
      </c>
      <c r="AB10" s="2">
        <v>0</v>
      </c>
      <c r="AC10" s="2" t="e">
        <f>AB10/AA10*100</f>
        <v>#DIV/0!</v>
      </c>
      <c r="AD10" s="2">
        <v>20</v>
      </c>
      <c r="AE10" s="2">
        <v>0</v>
      </c>
      <c r="AF10" s="2">
        <f>AE10/AD10*100</f>
        <v>0</v>
      </c>
      <c r="AG10" s="2">
        <v>0</v>
      </c>
      <c r="AH10" s="2">
        <v>0</v>
      </c>
      <c r="AI10" s="2" t="e">
        <v>#DIV/0!</v>
      </c>
      <c r="AJ10" s="25">
        <v>4412.5</v>
      </c>
      <c r="AK10" s="2">
        <v>625.9</v>
      </c>
      <c r="AL10" s="2">
        <f>AK10/AJ10*100</f>
        <v>14.184702549575071</v>
      </c>
      <c r="AM10" s="2">
        <v>3536.5</v>
      </c>
      <c r="AN10" s="2">
        <v>591.4</v>
      </c>
      <c r="AO10" s="2">
        <f>AN10/AM10*100</f>
        <v>16.722748480135728</v>
      </c>
      <c r="AP10" s="2">
        <v>217</v>
      </c>
      <c r="AQ10" s="2">
        <v>0</v>
      </c>
      <c r="AR10" s="2">
        <f>AQ10/AP10*100</f>
        <v>0</v>
      </c>
      <c r="AS10" s="19">
        <v>6017.7</v>
      </c>
      <c r="AT10" s="2">
        <v>564.6</v>
      </c>
      <c r="AU10" s="2">
        <f>AT10/AS10*100</f>
        <v>9.382322149658508</v>
      </c>
      <c r="AV10" s="20">
        <v>1457.5</v>
      </c>
      <c r="AW10" s="2">
        <v>189.6</v>
      </c>
      <c r="AX10" s="2">
        <f>AW10/AV10*100</f>
        <v>13.008576329331046</v>
      </c>
      <c r="AY10" s="20">
        <v>1450.7</v>
      </c>
      <c r="AZ10" s="2">
        <v>188.6</v>
      </c>
      <c r="BA10" s="2">
        <f>AZ10/AY10*100</f>
        <v>13.000620390156476</v>
      </c>
      <c r="BB10" s="2">
        <v>932.9</v>
      </c>
      <c r="BC10" s="2">
        <v>0</v>
      </c>
      <c r="BD10" s="2">
        <f>BC10/BB10*100</f>
        <v>0</v>
      </c>
      <c r="BE10" s="20">
        <v>539</v>
      </c>
      <c r="BF10" s="2">
        <v>69.3</v>
      </c>
      <c r="BG10" s="2">
        <f>BF10/BE10*100</f>
        <v>12.857142857142856</v>
      </c>
      <c r="BH10" s="20">
        <v>2868.5</v>
      </c>
      <c r="BI10" s="2">
        <v>284.9</v>
      </c>
      <c r="BJ10" s="2">
        <f>BI10/BH10*100</f>
        <v>9.932020219626981</v>
      </c>
      <c r="BK10" s="19">
        <f>C10-AS10</f>
        <v>0</v>
      </c>
      <c r="BL10" s="19">
        <f>D10-AT10</f>
        <v>151.5</v>
      </c>
      <c r="BM10" s="2" t="e">
        <f>BL10/BK10*100</f>
        <v>#DIV/0!</v>
      </c>
      <c r="BN10" s="9"/>
      <c r="BO10" s="10"/>
    </row>
    <row r="11" spans="1:67" ht="15">
      <c r="A11" s="34">
        <v>2</v>
      </c>
      <c r="B11" s="23" t="s">
        <v>29</v>
      </c>
      <c r="C11" s="7">
        <f aca="true" t="shared" si="2" ref="C11:C21">F11+AJ11</f>
        <v>5093.2</v>
      </c>
      <c r="D11" s="8">
        <f aca="true" t="shared" si="3" ref="D11:D21">G11+AK11</f>
        <v>577</v>
      </c>
      <c r="E11" s="2">
        <f t="shared" si="0"/>
        <v>11.328830597659625</v>
      </c>
      <c r="F11" s="2">
        <v>982</v>
      </c>
      <c r="G11" s="2">
        <v>199.2</v>
      </c>
      <c r="H11" s="2">
        <f aca="true" t="shared" si="4" ref="H11:H21">G11/F11*100</f>
        <v>20.28513238289206</v>
      </c>
      <c r="I11" s="2">
        <v>75</v>
      </c>
      <c r="J11" s="2">
        <v>13</v>
      </c>
      <c r="K11" s="2">
        <f t="shared" si="1"/>
        <v>17.333333333333336</v>
      </c>
      <c r="L11" s="2">
        <v>56.6</v>
      </c>
      <c r="M11" s="2">
        <v>0</v>
      </c>
      <c r="N11" s="2">
        <f aca="true" t="shared" si="5" ref="N11:N21">M11/L11*100</f>
        <v>0</v>
      </c>
      <c r="O11" s="2">
        <v>96</v>
      </c>
      <c r="P11" s="2">
        <v>44.7</v>
      </c>
      <c r="Q11" s="2">
        <f aca="true" t="shared" si="6" ref="Q11:Q21">P11/O11*100</f>
        <v>46.5625</v>
      </c>
      <c r="R11" s="2">
        <v>251</v>
      </c>
      <c r="S11" s="2">
        <v>23.2</v>
      </c>
      <c r="T11" s="2">
        <f aca="true" t="shared" si="7" ref="T11:T21">S11/R11*100</f>
        <v>9.243027888446214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0</v>
      </c>
      <c r="Z11" s="2">
        <f aca="true" t="shared" si="8" ref="Z11:Z21">Y11/X11*100</f>
        <v>0</v>
      </c>
      <c r="AA11" s="2">
        <v>0</v>
      </c>
      <c r="AB11" s="2">
        <v>0</v>
      </c>
      <c r="AC11" s="2" t="e">
        <f aca="true" t="shared" si="9" ref="AC11:AC21">AB11/AA11*100</f>
        <v>#DIV/0!</v>
      </c>
      <c r="AD11" s="2">
        <v>0</v>
      </c>
      <c r="AE11" s="2">
        <v>0</v>
      </c>
      <c r="AF11" s="2" t="e">
        <f aca="true" t="shared" si="10" ref="AF11:AF21">AE11/AD11*100</f>
        <v>#DIV/0!</v>
      </c>
      <c r="AG11" s="2">
        <v>0</v>
      </c>
      <c r="AH11" s="2">
        <v>0</v>
      </c>
      <c r="AI11" s="2" t="e">
        <v>#DIV/0!</v>
      </c>
      <c r="AJ11" s="25">
        <v>4111.2</v>
      </c>
      <c r="AK11" s="2">
        <v>377.8</v>
      </c>
      <c r="AL11" s="2">
        <f aca="true" t="shared" si="11" ref="AL11:AL21">AK11/AJ11*100</f>
        <v>9.189531037166764</v>
      </c>
      <c r="AM11" s="2">
        <v>2156.1</v>
      </c>
      <c r="AN11" s="2">
        <v>360.6</v>
      </c>
      <c r="AO11" s="2">
        <f aca="true" t="shared" si="12" ref="AO11:AO21">AN11/AM11*100</f>
        <v>16.724641714206207</v>
      </c>
      <c r="AP11" s="2">
        <v>420</v>
      </c>
      <c r="AQ11" s="2">
        <v>0</v>
      </c>
      <c r="AR11" s="2">
        <f aca="true" t="shared" si="13" ref="AR11:AR21">AQ11/AP11*100</f>
        <v>0</v>
      </c>
      <c r="AS11" s="19">
        <v>5093.2</v>
      </c>
      <c r="AT11" s="2">
        <v>332.7</v>
      </c>
      <c r="AU11" s="2">
        <f aca="true" t="shared" si="14" ref="AU11:AU20">AT11/AS11*100</f>
        <v>6.532239063849839</v>
      </c>
      <c r="AV11" s="21">
        <v>1248.2</v>
      </c>
      <c r="AW11" s="2">
        <v>138.4</v>
      </c>
      <c r="AX11" s="2">
        <f aca="true" t="shared" si="15" ref="AX11:AX21">AW11/AV11*100</f>
        <v>11.087966672007692</v>
      </c>
      <c r="AY11" s="20">
        <v>1242.4</v>
      </c>
      <c r="AZ11" s="2">
        <v>137.4</v>
      </c>
      <c r="BA11" s="2">
        <f aca="true" t="shared" si="16" ref="BA11:BA22">AZ11/AY11*100</f>
        <v>11.0592401802962</v>
      </c>
      <c r="BB11" s="2">
        <v>1269.9</v>
      </c>
      <c r="BC11" s="2">
        <v>0</v>
      </c>
      <c r="BD11" s="2">
        <f aca="true" t="shared" si="17" ref="BD11:BD21">BC11/BB11*100</f>
        <v>0</v>
      </c>
      <c r="BE11" s="20">
        <v>1009.2</v>
      </c>
      <c r="BF11" s="2">
        <v>19.2</v>
      </c>
      <c r="BG11" s="2">
        <f aca="true" t="shared" si="18" ref="BG11:BG21">BF11/BE11*100</f>
        <v>1.9024970273483945</v>
      </c>
      <c r="BH11" s="20">
        <v>1456.6</v>
      </c>
      <c r="BI11" s="2">
        <v>165.1</v>
      </c>
      <c r="BJ11" s="2">
        <f aca="true" t="shared" si="19" ref="BJ11:BJ21">BI11/BH11*100</f>
        <v>11.334614856515172</v>
      </c>
      <c r="BK11" s="19">
        <f aca="true" t="shared" si="20" ref="BK11:BK21">C11-AS11</f>
        <v>0</v>
      </c>
      <c r="BL11" s="19">
        <f aca="true" t="shared" si="21" ref="BL11:BL21">D11-AT11</f>
        <v>244.3</v>
      </c>
      <c r="BM11" s="2" t="e">
        <f aca="true" t="shared" si="22" ref="BM11:BM21">BL11/BK11*100</f>
        <v>#DIV/0!</v>
      </c>
      <c r="BN11" s="9"/>
      <c r="BO11" s="10"/>
    </row>
    <row r="12" spans="1:67" ht="15">
      <c r="A12" s="34">
        <v>3</v>
      </c>
      <c r="B12" s="23" t="s">
        <v>30</v>
      </c>
      <c r="C12" s="7">
        <f t="shared" si="2"/>
        <v>4076.4</v>
      </c>
      <c r="D12" s="8">
        <f t="shared" si="3"/>
        <v>125.1</v>
      </c>
      <c r="E12" s="2">
        <f t="shared" si="0"/>
        <v>3.068884309685016</v>
      </c>
      <c r="F12" s="2">
        <v>954.1</v>
      </c>
      <c r="G12" s="2">
        <v>-152.1</v>
      </c>
      <c r="H12" s="2">
        <f t="shared" si="4"/>
        <v>-15.941725186039198</v>
      </c>
      <c r="I12" s="2">
        <v>65.9</v>
      </c>
      <c r="J12" s="2">
        <v>12.4</v>
      </c>
      <c r="K12" s="2">
        <f t="shared" si="1"/>
        <v>18.816388467374807</v>
      </c>
      <c r="L12" s="2">
        <v>48.1</v>
      </c>
      <c r="M12" s="2">
        <v>1.6</v>
      </c>
      <c r="N12" s="2">
        <f t="shared" si="5"/>
        <v>3.3264033264033266</v>
      </c>
      <c r="O12" s="2">
        <v>62</v>
      </c>
      <c r="P12" s="2">
        <v>0.2</v>
      </c>
      <c r="Q12" s="2">
        <f>P12/O12*100</f>
        <v>0.3225806451612903</v>
      </c>
      <c r="R12" s="16">
        <v>260</v>
      </c>
      <c r="S12" s="2">
        <v>4.7</v>
      </c>
      <c r="T12" s="2">
        <f t="shared" si="7"/>
        <v>1.8076923076923077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-195.1</v>
      </c>
      <c r="Z12" s="2">
        <f t="shared" si="8"/>
        <v>-318.7908496732026</v>
      </c>
      <c r="AA12" s="2">
        <v>0</v>
      </c>
      <c r="AB12" s="2">
        <v>0</v>
      </c>
      <c r="AC12" s="2" t="e">
        <f t="shared" si="9"/>
        <v>#DIV/0!</v>
      </c>
      <c r="AD12" s="2">
        <v>9.4</v>
      </c>
      <c r="AE12" s="2">
        <v>0</v>
      </c>
      <c r="AF12" s="2">
        <f t="shared" si="10"/>
        <v>0</v>
      </c>
      <c r="AG12" s="2">
        <v>0</v>
      </c>
      <c r="AH12" s="2">
        <v>0</v>
      </c>
      <c r="AI12" s="2" t="e">
        <v>#DIV/0!</v>
      </c>
      <c r="AJ12" s="25">
        <v>3122.3</v>
      </c>
      <c r="AK12" s="2">
        <v>277.2</v>
      </c>
      <c r="AL12" s="2">
        <f t="shared" si="11"/>
        <v>8.87807065304423</v>
      </c>
      <c r="AM12" s="2">
        <v>1471.5</v>
      </c>
      <c r="AN12" s="2">
        <v>246.1</v>
      </c>
      <c r="AO12" s="2">
        <f t="shared" si="12"/>
        <v>16.72443085287122</v>
      </c>
      <c r="AP12" s="2">
        <v>460</v>
      </c>
      <c r="AQ12" s="2">
        <v>0</v>
      </c>
      <c r="AR12" s="2">
        <f t="shared" si="13"/>
        <v>0</v>
      </c>
      <c r="AS12" s="19">
        <v>4076.4</v>
      </c>
      <c r="AT12" s="2">
        <v>159.8</v>
      </c>
      <c r="AU12" s="2">
        <f t="shared" si="14"/>
        <v>3.9201256010205086</v>
      </c>
      <c r="AV12" s="21">
        <v>1288.4</v>
      </c>
      <c r="AW12" s="2">
        <v>131.3</v>
      </c>
      <c r="AX12" s="2">
        <f t="shared" si="15"/>
        <v>10.190934492393666</v>
      </c>
      <c r="AY12" s="20">
        <v>1284.2</v>
      </c>
      <c r="AZ12" s="2">
        <v>130.3</v>
      </c>
      <c r="BA12" s="2">
        <f t="shared" si="16"/>
        <v>10.146394642579038</v>
      </c>
      <c r="BB12" s="2">
        <v>1168.9</v>
      </c>
      <c r="BC12" s="2">
        <v>0</v>
      </c>
      <c r="BD12" s="2">
        <f t="shared" si="17"/>
        <v>0</v>
      </c>
      <c r="BE12" s="20">
        <v>629</v>
      </c>
      <c r="BF12" s="2">
        <v>3.6</v>
      </c>
      <c r="BG12" s="2">
        <f t="shared" si="18"/>
        <v>0.5723370429252782</v>
      </c>
      <c r="BH12" s="20">
        <v>880.6</v>
      </c>
      <c r="BI12" s="2">
        <v>15.9</v>
      </c>
      <c r="BJ12" s="2">
        <f t="shared" si="19"/>
        <v>1.8055870997047467</v>
      </c>
      <c r="BK12" s="19">
        <f t="shared" si="20"/>
        <v>0</v>
      </c>
      <c r="BL12" s="19">
        <f>D12-AT12</f>
        <v>-34.70000000000002</v>
      </c>
      <c r="BM12" s="2" t="e">
        <f t="shared" si="22"/>
        <v>#DIV/0!</v>
      </c>
      <c r="BN12" s="9"/>
      <c r="BO12" s="10"/>
    </row>
    <row r="13" spans="1:67" ht="15" customHeight="1">
      <c r="A13" s="34">
        <v>4</v>
      </c>
      <c r="B13" s="23" t="s">
        <v>31</v>
      </c>
      <c r="C13" s="7">
        <f t="shared" si="2"/>
        <v>3707.3999999999996</v>
      </c>
      <c r="D13" s="8">
        <f t="shared" si="3"/>
        <v>393.40000000000003</v>
      </c>
      <c r="E13" s="2">
        <f t="shared" si="0"/>
        <v>10.61121001240762</v>
      </c>
      <c r="F13" s="2">
        <v>1079.2</v>
      </c>
      <c r="G13" s="2">
        <v>77.3</v>
      </c>
      <c r="H13" s="2">
        <f t="shared" si="4"/>
        <v>7.162713120830244</v>
      </c>
      <c r="I13" s="2">
        <v>89.8</v>
      </c>
      <c r="J13" s="2">
        <v>37.7</v>
      </c>
      <c r="K13" s="2">
        <f t="shared" si="1"/>
        <v>41.98218262806236</v>
      </c>
      <c r="L13" s="2">
        <v>342</v>
      </c>
      <c r="M13" s="2">
        <v>8.5</v>
      </c>
      <c r="N13" s="2">
        <f t="shared" si="5"/>
        <v>2.4853801169590644</v>
      </c>
      <c r="O13" s="2">
        <v>59</v>
      </c>
      <c r="P13" s="2">
        <v>0.1</v>
      </c>
      <c r="Q13" s="2">
        <f t="shared" si="6"/>
        <v>0.16949152542372883</v>
      </c>
      <c r="R13" s="2">
        <v>274</v>
      </c>
      <c r="S13" s="2">
        <v>10.4</v>
      </c>
      <c r="T13" s="2">
        <f t="shared" si="7"/>
        <v>3.795620437956204</v>
      </c>
      <c r="U13" s="2">
        <v>0</v>
      </c>
      <c r="V13" s="2">
        <v>0</v>
      </c>
      <c r="W13" s="2" t="e">
        <f t="shared" si="23"/>
        <v>#DIV/0!</v>
      </c>
      <c r="X13" s="2">
        <v>57.5</v>
      </c>
      <c r="Y13" s="2">
        <v>0</v>
      </c>
      <c r="Z13" s="2">
        <f t="shared" si="8"/>
        <v>0</v>
      </c>
      <c r="AA13" s="2">
        <v>0</v>
      </c>
      <c r="AB13" s="2">
        <v>0</v>
      </c>
      <c r="AC13" s="2" t="e">
        <f t="shared" si="9"/>
        <v>#DIV/0!</v>
      </c>
      <c r="AD13" s="2">
        <v>0</v>
      </c>
      <c r="AE13" s="2">
        <v>0</v>
      </c>
      <c r="AF13" s="2" t="e">
        <f t="shared" si="10"/>
        <v>#DIV/0!</v>
      </c>
      <c r="AG13" s="2">
        <v>0</v>
      </c>
      <c r="AH13" s="2">
        <v>0</v>
      </c>
      <c r="AI13" s="2" t="e">
        <v>#DIV/0!</v>
      </c>
      <c r="AJ13" s="30">
        <v>2628.2</v>
      </c>
      <c r="AK13" s="2">
        <v>316.1</v>
      </c>
      <c r="AL13" s="2">
        <f t="shared" si="11"/>
        <v>12.027242979986303</v>
      </c>
      <c r="AM13" s="2">
        <v>1608.7</v>
      </c>
      <c r="AN13" s="2">
        <v>269</v>
      </c>
      <c r="AO13" s="2">
        <f t="shared" si="12"/>
        <v>16.721576428171815</v>
      </c>
      <c r="AP13" s="2">
        <v>500</v>
      </c>
      <c r="AQ13" s="2">
        <v>0</v>
      </c>
      <c r="AR13" s="2">
        <f t="shared" si="13"/>
        <v>0</v>
      </c>
      <c r="AS13" s="19">
        <v>3707.4</v>
      </c>
      <c r="AT13" s="2">
        <v>251.5</v>
      </c>
      <c r="AU13" s="2">
        <f t="shared" si="14"/>
        <v>6.783729837622053</v>
      </c>
      <c r="AV13" s="21">
        <v>1330.6</v>
      </c>
      <c r="AW13" s="2">
        <v>139.2</v>
      </c>
      <c r="AX13" s="2">
        <f t="shared" si="15"/>
        <v>10.461445964226664</v>
      </c>
      <c r="AY13" s="20">
        <v>1325.5</v>
      </c>
      <c r="AZ13" s="2">
        <v>138.2</v>
      </c>
      <c r="BA13" s="2">
        <f t="shared" si="16"/>
        <v>10.42625424368163</v>
      </c>
      <c r="BB13" s="2">
        <v>500.7</v>
      </c>
      <c r="BC13" s="2">
        <v>33.1</v>
      </c>
      <c r="BD13" s="2">
        <f t="shared" si="17"/>
        <v>6.610744957060116</v>
      </c>
      <c r="BE13" s="20">
        <v>287.4</v>
      </c>
      <c r="BF13" s="2">
        <v>8.1</v>
      </c>
      <c r="BG13" s="2">
        <f t="shared" si="18"/>
        <v>2.8183716075156577</v>
      </c>
      <c r="BH13" s="20">
        <v>1482.4</v>
      </c>
      <c r="BI13" s="2">
        <v>60.2</v>
      </c>
      <c r="BJ13" s="2">
        <f t="shared" si="19"/>
        <v>4.060982191041554</v>
      </c>
      <c r="BK13" s="19">
        <f t="shared" si="20"/>
        <v>0</v>
      </c>
      <c r="BL13" s="19">
        <f t="shared" si="21"/>
        <v>141.90000000000003</v>
      </c>
      <c r="BM13" s="2" t="e">
        <f t="shared" si="22"/>
        <v>#DIV/0!</v>
      </c>
      <c r="BN13" s="9"/>
      <c r="BO13" s="10"/>
    </row>
    <row r="14" spans="1:67" ht="15">
      <c r="A14" s="34">
        <v>5</v>
      </c>
      <c r="B14" s="23" t="s">
        <v>32</v>
      </c>
      <c r="C14" s="7">
        <f>F14+AJ14</f>
        <v>26403.4</v>
      </c>
      <c r="D14" s="8">
        <f>G14+AK14</f>
        <v>2291.9</v>
      </c>
      <c r="E14" s="2">
        <f t="shared" si="0"/>
        <v>8.680321473749594</v>
      </c>
      <c r="F14" s="2">
        <v>10436.5</v>
      </c>
      <c r="G14" s="2">
        <v>966.5</v>
      </c>
      <c r="H14" s="2">
        <f t="shared" si="4"/>
        <v>9.260767498682508</v>
      </c>
      <c r="I14" s="2">
        <v>2155</v>
      </c>
      <c r="J14" s="2">
        <v>224.1</v>
      </c>
      <c r="K14" s="2">
        <f t="shared" si="1"/>
        <v>10.39907192575406</v>
      </c>
      <c r="L14" s="2">
        <v>498.6</v>
      </c>
      <c r="M14" s="2">
        <v>21.8</v>
      </c>
      <c r="N14" s="2">
        <f t="shared" si="5"/>
        <v>4.3722422783794626</v>
      </c>
      <c r="O14" s="2">
        <v>3301</v>
      </c>
      <c r="P14" s="2">
        <v>199.5</v>
      </c>
      <c r="Q14" s="2">
        <f t="shared" si="6"/>
        <v>6.043623144501666</v>
      </c>
      <c r="R14" s="2">
        <v>3067</v>
      </c>
      <c r="S14" s="2">
        <v>418</v>
      </c>
      <c r="T14" s="2">
        <f t="shared" si="7"/>
        <v>13.628953374633193</v>
      </c>
      <c r="U14" s="2">
        <v>0</v>
      </c>
      <c r="V14" s="2">
        <v>0</v>
      </c>
      <c r="W14" s="2" t="e">
        <f t="shared" si="23"/>
        <v>#DIV/0!</v>
      </c>
      <c r="X14" s="2">
        <v>16.7</v>
      </c>
      <c r="Y14" s="2">
        <v>22.7</v>
      </c>
      <c r="Z14" s="2">
        <f t="shared" si="8"/>
        <v>135.92814371257484</v>
      </c>
      <c r="AA14" s="2">
        <v>0</v>
      </c>
      <c r="AB14" s="2">
        <v>0</v>
      </c>
      <c r="AC14" s="2" t="e">
        <f t="shared" si="9"/>
        <v>#DIV/0!</v>
      </c>
      <c r="AD14" s="2">
        <v>0</v>
      </c>
      <c r="AE14" s="2">
        <v>0</v>
      </c>
      <c r="AF14" s="2" t="e">
        <f t="shared" si="10"/>
        <v>#DIV/0!</v>
      </c>
      <c r="AG14" s="2">
        <v>22.5</v>
      </c>
      <c r="AH14" s="2">
        <v>0</v>
      </c>
      <c r="AI14" s="2" t="e">
        <v>#DIV/0!</v>
      </c>
      <c r="AJ14" s="30">
        <v>15966.9</v>
      </c>
      <c r="AK14" s="2">
        <v>1325.4</v>
      </c>
      <c r="AL14" s="2">
        <f t="shared" si="11"/>
        <v>8.30092253349116</v>
      </c>
      <c r="AM14" s="2">
        <v>6868.5</v>
      </c>
      <c r="AN14" s="2">
        <v>1148.6</v>
      </c>
      <c r="AO14" s="2">
        <f t="shared" si="12"/>
        <v>16.722719662226105</v>
      </c>
      <c r="AP14" s="2">
        <v>0</v>
      </c>
      <c r="AQ14" s="2">
        <v>0</v>
      </c>
      <c r="AR14" s="2" t="e">
        <f t="shared" si="13"/>
        <v>#DIV/0!</v>
      </c>
      <c r="AS14" s="19">
        <v>26403.5</v>
      </c>
      <c r="AT14" s="2">
        <v>1337.9</v>
      </c>
      <c r="AU14" s="2">
        <f t="shared" si="14"/>
        <v>5.067131251538623</v>
      </c>
      <c r="AV14" s="21">
        <v>2497.2</v>
      </c>
      <c r="AW14" s="2">
        <v>250.3</v>
      </c>
      <c r="AX14" s="2">
        <f t="shared" si="15"/>
        <v>10.023226013134712</v>
      </c>
      <c r="AY14" s="20">
        <v>2450.9</v>
      </c>
      <c r="AZ14" s="2">
        <v>245.3</v>
      </c>
      <c r="BA14" s="2">
        <f t="shared" si="16"/>
        <v>10.008568281039617</v>
      </c>
      <c r="BB14" s="2">
        <v>3879.9</v>
      </c>
      <c r="BC14" s="2">
        <v>185.7</v>
      </c>
      <c r="BD14" s="2">
        <f t="shared" si="17"/>
        <v>4.786205830047166</v>
      </c>
      <c r="BE14" s="20">
        <v>11166.1</v>
      </c>
      <c r="BF14" s="2">
        <v>618.9</v>
      </c>
      <c r="BG14" s="2">
        <f t="shared" si="18"/>
        <v>5.542669329488362</v>
      </c>
      <c r="BH14" s="20">
        <v>8500.3</v>
      </c>
      <c r="BI14" s="2">
        <v>277</v>
      </c>
      <c r="BJ14" s="2">
        <f t="shared" si="19"/>
        <v>3.2587085161700178</v>
      </c>
      <c r="BK14" s="19">
        <f t="shared" si="20"/>
        <v>-0.09999999999854481</v>
      </c>
      <c r="BL14" s="19">
        <f t="shared" si="21"/>
        <v>954</v>
      </c>
      <c r="BM14" s="2">
        <f t="shared" si="22"/>
        <v>-954000.0000138825</v>
      </c>
      <c r="BN14" s="9"/>
      <c r="BO14" s="10"/>
    </row>
    <row r="15" spans="1:67" ht="15">
      <c r="A15" s="34">
        <v>6</v>
      </c>
      <c r="B15" s="23" t="s">
        <v>39</v>
      </c>
      <c r="C15" s="7">
        <f t="shared" si="2"/>
        <v>5957</v>
      </c>
      <c r="D15" s="8">
        <f t="shared" si="3"/>
        <v>518.7</v>
      </c>
      <c r="E15" s="2">
        <f t="shared" si="0"/>
        <v>8.707403055229143</v>
      </c>
      <c r="F15" s="2">
        <v>1027</v>
      </c>
      <c r="G15" s="2">
        <v>56.7</v>
      </c>
      <c r="H15" s="2">
        <f t="shared" si="4"/>
        <v>5.520934761441091</v>
      </c>
      <c r="I15" s="2">
        <v>36</v>
      </c>
      <c r="J15" s="2">
        <v>5.9</v>
      </c>
      <c r="K15" s="2">
        <f t="shared" si="1"/>
        <v>16.38888888888889</v>
      </c>
      <c r="L15" s="2">
        <v>14.7</v>
      </c>
      <c r="M15" s="2">
        <v>0</v>
      </c>
      <c r="N15" s="2">
        <f t="shared" si="5"/>
        <v>0</v>
      </c>
      <c r="O15" s="2">
        <v>155</v>
      </c>
      <c r="P15" s="2">
        <v>2.5</v>
      </c>
      <c r="Q15" s="2">
        <f t="shared" si="6"/>
        <v>1.6129032258064515</v>
      </c>
      <c r="R15" s="2">
        <v>494</v>
      </c>
      <c r="S15" s="2">
        <v>11.3</v>
      </c>
      <c r="T15" s="2">
        <f t="shared" si="7"/>
        <v>2.2874493927125505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20.2</v>
      </c>
      <c r="Z15" s="2">
        <f t="shared" si="8"/>
        <v>47.75413711583924</v>
      </c>
      <c r="AA15" s="2">
        <v>0</v>
      </c>
      <c r="AB15" s="2">
        <v>0</v>
      </c>
      <c r="AC15" s="2" t="e">
        <f t="shared" si="9"/>
        <v>#DIV/0!</v>
      </c>
      <c r="AD15" s="2">
        <v>0</v>
      </c>
      <c r="AE15" s="2">
        <v>0</v>
      </c>
      <c r="AF15" s="2" t="e">
        <f t="shared" si="10"/>
        <v>#DIV/0!</v>
      </c>
      <c r="AG15" s="2">
        <v>0</v>
      </c>
      <c r="AH15" s="2">
        <v>0</v>
      </c>
      <c r="AI15" s="2" t="e">
        <v>#DIV/0!</v>
      </c>
      <c r="AJ15" s="30">
        <v>4930</v>
      </c>
      <c r="AK15" s="2">
        <v>462</v>
      </c>
      <c r="AL15" s="2">
        <f t="shared" si="11"/>
        <v>9.371196754563895</v>
      </c>
      <c r="AM15" s="2">
        <v>2659.3</v>
      </c>
      <c r="AN15" s="2">
        <v>444.7</v>
      </c>
      <c r="AO15" s="2">
        <f t="shared" si="12"/>
        <v>16.72244575640206</v>
      </c>
      <c r="AP15" s="2">
        <v>1130</v>
      </c>
      <c r="AQ15" s="2">
        <v>0</v>
      </c>
      <c r="AR15" s="2">
        <f t="shared" si="13"/>
        <v>0</v>
      </c>
      <c r="AS15" s="19">
        <v>5957</v>
      </c>
      <c r="AT15" s="2">
        <v>381</v>
      </c>
      <c r="AU15" s="2">
        <f t="shared" si="14"/>
        <v>6.395836830619439</v>
      </c>
      <c r="AV15" s="21">
        <v>1546.3</v>
      </c>
      <c r="AW15" s="2">
        <v>145.7</v>
      </c>
      <c r="AX15" s="2">
        <f t="shared" si="15"/>
        <v>9.422492401215806</v>
      </c>
      <c r="AY15" s="20">
        <v>1540.6</v>
      </c>
      <c r="AZ15" s="2">
        <v>144.7</v>
      </c>
      <c r="BA15" s="2">
        <f t="shared" si="16"/>
        <v>9.392444502142022</v>
      </c>
      <c r="BB15" s="2">
        <v>929.5</v>
      </c>
      <c r="BC15" s="2">
        <v>0</v>
      </c>
      <c r="BD15" s="2">
        <f>BC15/BB15*100</f>
        <v>0</v>
      </c>
      <c r="BE15" s="20">
        <v>1010.4</v>
      </c>
      <c r="BF15" s="2">
        <v>11</v>
      </c>
      <c r="BG15" s="2">
        <f t="shared" si="18"/>
        <v>1.0886777513855899</v>
      </c>
      <c r="BH15" s="20">
        <v>1170.7</v>
      </c>
      <c r="BI15" s="2">
        <v>113.8</v>
      </c>
      <c r="BJ15" s="2">
        <f t="shared" si="19"/>
        <v>9.720679935081575</v>
      </c>
      <c r="BK15" s="19">
        <f t="shared" si="20"/>
        <v>0</v>
      </c>
      <c r="BL15" s="19">
        <f t="shared" si="21"/>
        <v>137.70000000000005</v>
      </c>
      <c r="BM15" s="2" t="e">
        <f t="shared" si="22"/>
        <v>#DIV/0!</v>
      </c>
      <c r="BN15" s="9"/>
      <c r="BO15" s="10"/>
    </row>
    <row r="16" spans="1:67" ht="15">
      <c r="A16" s="34">
        <v>7</v>
      </c>
      <c r="B16" s="23" t="s">
        <v>33</v>
      </c>
      <c r="C16" s="7">
        <f t="shared" si="2"/>
        <v>5021.7</v>
      </c>
      <c r="D16" s="8">
        <f t="shared" si="3"/>
        <v>553.3</v>
      </c>
      <c r="E16" s="2">
        <f t="shared" si="0"/>
        <v>11.018181094051814</v>
      </c>
      <c r="F16" s="2">
        <v>1271.8</v>
      </c>
      <c r="G16" s="2">
        <v>81.6</v>
      </c>
      <c r="H16" s="2">
        <f t="shared" si="4"/>
        <v>6.416103160874351</v>
      </c>
      <c r="I16" s="2">
        <v>58.3</v>
      </c>
      <c r="J16" s="2">
        <v>6.4</v>
      </c>
      <c r="K16" s="2">
        <f t="shared" si="1"/>
        <v>10.97770154373928</v>
      </c>
      <c r="L16" s="2">
        <v>25.4</v>
      </c>
      <c r="M16" s="2">
        <v>0</v>
      </c>
      <c r="N16" s="2">
        <f t="shared" si="5"/>
        <v>0</v>
      </c>
      <c r="O16" s="2">
        <v>104</v>
      </c>
      <c r="P16" s="2">
        <v>12.5</v>
      </c>
      <c r="Q16" s="2">
        <f t="shared" si="6"/>
        <v>12.01923076923077</v>
      </c>
      <c r="R16" s="2">
        <v>660</v>
      </c>
      <c r="S16" s="2">
        <v>11.7</v>
      </c>
      <c r="T16" s="2">
        <f t="shared" si="7"/>
        <v>1.7727272727272727</v>
      </c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26.4</v>
      </c>
      <c r="Z16" s="2">
        <f t="shared" si="8"/>
        <v>59.45945945945946</v>
      </c>
      <c r="AA16" s="2">
        <v>0</v>
      </c>
      <c r="AB16" s="2">
        <v>0</v>
      </c>
      <c r="AC16" s="2" t="e">
        <f t="shared" si="9"/>
        <v>#DIV/0!</v>
      </c>
      <c r="AD16" s="2">
        <v>0</v>
      </c>
      <c r="AE16" s="2">
        <v>0</v>
      </c>
      <c r="AF16" s="2" t="e">
        <f t="shared" si="10"/>
        <v>#DIV/0!</v>
      </c>
      <c r="AG16" s="2">
        <v>0</v>
      </c>
      <c r="AH16" s="2">
        <v>0</v>
      </c>
      <c r="AI16" s="2" t="e">
        <v>#DIV/0!</v>
      </c>
      <c r="AJ16" s="30">
        <v>3749.9</v>
      </c>
      <c r="AK16" s="2">
        <v>471.7</v>
      </c>
      <c r="AL16" s="2">
        <f t="shared" si="11"/>
        <v>12.579002106722845</v>
      </c>
      <c r="AM16" s="2">
        <v>2517.8</v>
      </c>
      <c r="AN16" s="2">
        <v>421.1</v>
      </c>
      <c r="AO16" s="2">
        <f t="shared" si="12"/>
        <v>16.724918579712448</v>
      </c>
      <c r="AP16" s="2">
        <v>550</v>
      </c>
      <c r="AQ16" s="2">
        <v>0</v>
      </c>
      <c r="AR16" s="2">
        <f t="shared" si="13"/>
        <v>0</v>
      </c>
      <c r="AS16" s="19">
        <v>5021.7</v>
      </c>
      <c r="AT16" s="2">
        <v>420.5</v>
      </c>
      <c r="AU16" s="2">
        <f t="shared" si="14"/>
        <v>8.373658322878706</v>
      </c>
      <c r="AV16" s="21">
        <v>1470.6</v>
      </c>
      <c r="AW16" s="2">
        <v>153.1</v>
      </c>
      <c r="AX16" s="2">
        <f t="shared" si="15"/>
        <v>10.410716714266286</v>
      </c>
      <c r="AY16" s="20">
        <v>1463</v>
      </c>
      <c r="AZ16" s="2">
        <v>152.1</v>
      </c>
      <c r="BA16" s="2">
        <f t="shared" si="16"/>
        <v>10.396445659603554</v>
      </c>
      <c r="BB16" s="2">
        <v>798</v>
      </c>
      <c r="BC16" s="2">
        <v>33</v>
      </c>
      <c r="BD16" s="2">
        <f t="shared" si="17"/>
        <v>4.135338345864661</v>
      </c>
      <c r="BE16" s="20">
        <v>514.5</v>
      </c>
      <c r="BF16" s="2">
        <v>43.4</v>
      </c>
      <c r="BG16" s="2">
        <f t="shared" si="18"/>
        <v>8.435374149659863</v>
      </c>
      <c r="BH16" s="20">
        <v>2074.5</v>
      </c>
      <c r="BI16" s="2">
        <v>150.6</v>
      </c>
      <c r="BJ16" s="2">
        <f t="shared" si="19"/>
        <v>7.259580621836586</v>
      </c>
      <c r="BK16" s="19">
        <f t="shared" si="20"/>
        <v>0</v>
      </c>
      <c r="BL16" s="19">
        <f t="shared" si="21"/>
        <v>132.79999999999995</v>
      </c>
      <c r="BM16" s="2" t="e">
        <f t="shared" si="22"/>
        <v>#DIV/0!</v>
      </c>
      <c r="BN16" s="9"/>
      <c r="BO16" s="10"/>
    </row>
    <row r="17" spans="1:67" ht="15" customHeight="1">
      <c r="A17" s="34">
        <v>8</v>
      </c>
      <c r="B17" s="23" t="s">
        <v>34</v>
      </c>
      <c r="C17" s="7">
        <f t="shared" si="2"/>
        <v>3631.2999999999997</v>
      </c>
      <c r="D17" s="8">
        <f t="shared" si="3"/>
        <v>308.9</v>
      </c>
      <c r="E17" s="2">
        <f t="shared" si="0"/>
        <v>8.506595434142044</v>
      </c>
      <c r="F17" s="2">
        <v>927.6</v>
      </c>
      <c r="G17" s="2">
        <v>44.4</v>
      </c>
      <c r="H17" s="2">
        <f t="shared" si="4"/>
        <v>4.786545924967658</v>
      </c>
      <c r="I17" s="2">
        <v>71.3</v>
      </c>
      <c r="J17" s="2">
        <v>10.6</v>
      </c>
      <c r="K17" s="2">
        <f t="shared" si="1"/>
        <v>14.866760168302944</v>
      </c>
      <c r="L17" s="2">
        <v>19.2</v>
      </c>
      <c r="M17" s="2">
        <v>1</v>
      </c>
      <c r="N17" s="2">
        <f t="shared" si="5"/>
        <v>5.208333333333334</v>
      </c>
      <c r="O17" s="2">
        <v>54</v>
      </c>
      <c r="P17" s="2">
        <v>0.5</v>
      </c>
      <c r="Q17" s="2">
        <f t="shared" si="6"/>
        <v>0.9259259259259258</v>
      </c>
      <c r="R17" s="2">
        <v>355</v>
      </c>
      <c r="S17" s="2">
        <v>2.9</v>
      </c>
      <c r="T17" s="2">
        <f t="shared" si="7"/>
        <v>0.8169014084507042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9.7</v>
      </c>
      <c r="Z17" s="2">
        <f t="shared" si="8"/>
        <v>20.12448132780083</v>
      </c>
      <c r="AA17" s="2">
        <v>0</v>
      </c>
      <c r="AB17" s="2">
        <v>0</v>
      </c>
      <c r="AC17" s="2" t="e">
        <f t="shared" si="9"/>
        <v>#DIV/0!</v>
      </c>
      <c r="AD17" s="2">
        <v>31.2</v>
      </c>
      <c r="AE17" s="2">
        <v>0</v>
      </c>
      <c r="AF17" s="2">
        <f t="shared" si="10"/>
        <v>0</v>
      </c>
      <c r="AG17" s="2">
        <v>0</v>
      </c>
      <c r="AH17" s="2">
        <v>0</v>
      </c>
      <c r="AI17" s="2" t="e">
        <v>#DIV/0!</v>
      </c>
      <c r="AJ17" s="25">
        <v>2703.7</v>
      </c>
      <c r="AK17" s="2">
        <v>264.5</v>
      </c>
      <c r="AL17" s="2">
        <f t="shared" si="11"/>
        <v>9.7828901135481</v>
      </c>
      <c r="AM17" s="2">
        <v>1290.1</v>
      </c>
      <c r="AN17" s="2">
        <v>215.7</v>
      </c>
      <c r="AO17" s="2">
        <f t="shared" si="12"/>
        <v>16.719634136888615</v>
      </c>
      <c r="AP17" s="2">
        <v>615</v>
      </c>
      <c r="AQ17" s="2">
        <v>0</v>
      </c>
      <c r="AR17" s="2">
        <f t="shared" si="13"/>
        <v>0</v>
      </c>
      <c r="AS17" s="19">
        <v>3631.3</v>
      </c>
      <c r="AT17" s="2">
        <v>242.2</v>
      </c>
      <c r="AU17" s="2">
        <f t="shared" si="14"/>
        <v>6.669787679343485</v>
      </c>
      <c r="AV17" s="21">
        <v>1346.2</v>
      </c>
      <c r="AW17" s="2">
        <v>138.8</v>
      </c>
      <c r="AX17" s="2">
        <f t="shared" si="15"/>
        <v>10.310503639875204</v>
      </c>
      <c r="AY17" s="20">
        <v>1341.5</v>
      </c>
      <c r="AZ17" s="2">
        <v>137.8</v>
      </c>
      <c r="BA17" s="2">
        <f t="shared" si="16"/>
        <v>10.272083488632129</v>
      </c>
      <c r="BB17" s="2">
        <v>688.8</v>
      </c>
      <c r="BC17" s="2">
        <v>45</v>
      </c>
      <c r="BD17" s="2">
        <f t="shared" si="17"/>
        <v>6.533101045296168</v>
      </c>
      <c r="BE17" s="20">
        <v>625.4</v>
      </c>
      <c r="BF17" s="2">
        <v>29.4</v>
      </c>
      <c r="BG17" s="2">
        <f t="shared" si="18"/>
        <v>4.700991365526063</v>
      </c>
      <c r="BH17" s="20">
        <v>861.5</v>
      </c>
      <c r="BI17" s="2">
        <v>17.7</v>
      </c>
      <c r="BJ17" s="2">
        <f t="shared" si="19"/>
        <v>2.0545560069645967</v>
      </c>
      <c r="BK17" s="19">
        <f t="shared" si="20"/>
        <v>0</v>
      </c>
      <c r="BL17" s="19">
        <f t="shared" si="21"/>
        <v>66.69999999999999</v>
      </c>
      <c r="BM17" s="2" t="e">
        <f t="shared" si="22"/>
        <v>#DIV/0!</v>
      </c>
      <c r="BN17" s="9"/>
      <c r="BO17" s="10"/>
    </row>
    <row r="18" spans="1:67" ht="15">
      <c r="A18" s="34">
        <v>9</v>
      </c>
      <c r="B18" s="23" t="s">
        <v>35</v>
      </c>
      <c r="C18" s="7">
        <f t="shared" si="2"/>
        <v>8144.6</v>
      </c>
      <c r="D18" s="8">
        <f t="shared" si="3"/>
        <v>882.9</v>
      </c>
      <c r="E18" s="2">
        <f t="shared" si="0"/>
        <v>10.840311371951968</v>
      </c>
      <c r="F18" s="2">
        <v>2026.9</v>
      </c>
      <c r="G18" s="2">
        <v>130</v>
      </c>
      <c r="H18" s="2">
        <f t="shared" si="4"/>
        <v>6.413735260743006</v>
      </c>
      <c r="I18" s="2">
        <v>167</v>
      </c>
      <c r="J18" s="2">
        <v>27.7</v>
      </c>
      <c r="K18" s="2">
        <f t="shared" si="1"/>
        <v>16.58682634730539</v>
      </c>
      <c r="L18" s="2">
        <v>100.7</v>
      </c>
      <c r="M18" s="2">
        <v>4.4</v>
      </c>
      <c r="N18" s="2">
        <f t="shared" si="5"/>
        <v>4.369414101290964</v>
      </c>
      <c r="O18" s="2">
        <v>297</v>
      </c>
      <c r="P18" s="2">
        <v>20.2</v>
      </c>
      <c r="Q18" s="2">
        <f t="shared" si="6"/>
        <v>6.801346801346801</v>
      </c>
      <c r="R18" s="2">
        <v>617</v>
      </c>
      <c r="S18" s="2">
        <v>27.7</v>
      </c>
      <c r="T18" s="2">
        <f t="shared" si="7"/>
        <v>4.489465153970826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2.4</v>
      </c>
      <c r="Z18" s="2">
        <f t="shared" si="8"/>
        <v>5.194805194805195</v>
      </c>
      <c r="AA18" s="2">
        <v>0</v>
      </c>
      <c r="AB18" s="2">
        <v>0</v>
      </c>
      <c r="AC18" s="2" t="e">
        <f t="shared" si="9"/>
        <v>#DIV/0!</v>
      </c>
      <c r="AD18" s="2">
        <v>88.4</v>
      </c>
      <c r="AE18" s="2">
        <v>5.2</v>
      </c>
      <c r="AF18" s="2">
        <f t="shared" si="10"/>
        <v>5.88235294117647</v>
      </c>
      <c r="AG18" s="2">
        <v>0</v>
      </c>
      <c r="AH18" s="2">
        <v>0</v>
      </c>
      <c r="AI18" s="2" t="e">
        <v>#DIV/0!</v>
      </c>
      <c r="AJ18" s="25">
        <v>6117.7</v>
      </c>
      <c r="AK18" s="2">
        <v>752.9</v>
      </c>
      <c r="AL18" s="2">
        <f t="shared" si="11"/>
        <v>12.30691272863985</v>
      </c>
      <c r="AM18" s="2">
        <v>4295.8</v>
      </c>
      <c r="AN18" s="2">
        <v>718.4</v>
      </c>
      <c r="AO18" s="2">
        <f t="shared" si="12"/>
        <v>16.723311141114575</v>
      </c>
      <c r="AP18" s="2">
        <v>540</v>
      </c>
      <c r="AQ18" s="2">
        <v>0</v>
      </c>
      <c r="AR18" s="2">
        <f t="shared" si="13"/>
        <v>0</v>
      </c>
      <c r="AS18" s="19">
        <v>8144.5</v>
      </c>
      <c r="AT18" s="2">
        <v>478.3</v>
      </c>
      <c r="AU18" s="2">
        <f t="shared" si="14"/>
        <v>5.872674811222297</v>
      </c>
      <c r="AV18" s="21">
        <v>2002.9</v>
      </c>
      <c r="AW18" s="2">
        <v>183.4</v>
      </c>
      <c r="AX18" s="2">
        <f t="shared" si="15"/>
        <v>9.156722752009586</v>
      </c>
      <c r="AY18" s="20">
        <v>1995.1</v>
      </c>
      <c r="AZ18" s="2">
        <v>182.4</v>
      </c>
      <c r="BA18" s="2">
        <f t="shared" si="16"/>
        <v>9.142398877249262</v>
      </c>
      <c r="BB18" s="2">
        <v>1728.7</v>
      </c>
      <c r="BC18" s="2">
        <v>0</v>
      </c>
      <c r="BD18" s="2">
        <f t="shared" si="17"/>
        <v>0</v>
      </c>
      <c r="BE18" s="20">
        <v>962.2</v>
      </c>
      <c r="BF18" s="2">
        <v>51.7</v>
      </c>
      <c r="BG18" s="2">
        <f t="shared" si="18"/>
        <v>5.373103304926211</v>
      </c>
      <c r="BH18" s="20">
        <v>3207.9</v>
      </c>
      <c r="BI18" s="2">
        <v>223.1</v>
      </c>
      <c r="BJ18" s="2">
        <f t="shared" si="19"/>
        <v>6.954705570622526</v>
      </c>
      <c r="BK18" s="19">
        <f t="shared" si="20"/>
        <v>0.1000000000003638</v>
      </c>
      <c r="BL18" s="19">
        <f t="shared" si="21"/>
        <v>404.59999999999997</v>
      </c>
      <c r="BM18" s="2">
        <f t="shared" si="22"/>
        <v>404599.99999852804</v>
      </c>
      <c r="BN18" s="9"/>
      <c r="BO18" s="10"/>
    </row>
    <row r="19" spans="1:67" ht="15">
      <c r="A19" s="34">
        <v>10</v>
      </c>
      <c r="B19" s="23" t="s">
        <v>36</v>
      </c>
      <c r="C19" s="7">
        <f>F19+AJ19</f>
        <v>16853.7</v>
      </c>
      <c r="D19" s="8">
        <f t="shared" si="3"/>
        <v>1717.1</v>
      </c>
      <c r="E19" s="2">
        <f t="shared" si="0"/>
        <v>10.188267264754918</v>
      </c>
      <c r="F19" s="2">
        <v>3385.9</v>
      </c>
      <c r="G19" s="2">
        <v>105.5</v>
      </c>
      <c r="H19" s="2">
        <f t="shared" si="4"/>
        <v>3.1158628429664192</v>
      </c>
      <c r="I19" s="2">
        <v>181</v>
      </c>
      <c r="J19" s="2">
        <v>23.3</v>
      </c>
      <c r="K19" s="2">
        <f t="shared" si="1"/>
        <v>12.87292817679558</v>
      </c>
      <c r="L19" s="2">
        <v>53.2</v>
      </c>
      <c r="M19" s="2">
        <v>1.5</v>
      </c>
      <c r="N19" s="2">
        <f t="shared" si="5"/>
        <v>2.819548872180451</v>
      </c>
      <c r="O19" s="2">
        <v>1308</v>
      </c>
      <c r="P19" s="2">
        <v>6.6</v>
      </c>
      <c r="Q19" s="2">
        <f t="shared" si="6"/>
        <v>0.5045871559633027</v>
      </c>
      <c r="R19" s="2">
        <v>859</v>
      </c>
      <c r="S19" s="2">
        <v>14.9</v>
      </c>
      <c r="T19" s="2">
        <f t="shared" si="7"/>
        <v>1.7345750873108265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0</v>
      </c>
      <c r="Z19" s="2">
        <f t="shared" si="8"/>
        <v>0</v>
      </c>
      <c r="AA19" s="2">
        <v>0</v>
      </c>
      <c r="AB19" s="2">
        <v>0</v>
      </c>
      <c r="AC19" s="2" t="e">
        <f t="shared" si="9"/>
        <v>#DIV/0!</v>
      </c>
      <c r="AD19" s="2">
        <v>0</v>
      </c>
      <c r="AE19" s="2">
        <v>0</v>
      </c>
      <c r="AF19" s="2" t="e">
        <f t="shared" si="10"/>
        <v>#DIV/0!</v>
      </c>
      <c r="AG19" s="2">
        <v>0</v>
      </c>
      <c r="AH19" s="2">
        <v>0</v>
      </c>
      <c r="AI19" s="2" t="e">
        <v>#DIV/0!</v>
      </c>
      <c r="AJ19" s="25">
        <v>13467.8</v>
      </c>
      <c r="AK19" s="2">
        <v>1611.6</v>
      </c>
      <c r="AL19" s="2">
        <f t="shared" si="11"/>
        <v>11.966319666166708</v>
      </c>
      <c r="AM19" s="2">
        <v>9431.1</v>
      </c>
      <c r="AN19" s="2">
        <v>1577.2</v>
      </c>
      <c r="AO19" s="2">
        <f t="shared" si="12"/>
        <v>16.723393877702495</v>
      </c>
      <c r="AP19" s="2">
        <v>0</v>
      </c>
      <c r="AQ19" s="2">
        <v>0</v>
      </c>
      <c r="AR19" s="2" t="e">
        <f t="shared" si="13"/>
        <v>#DIV/0!</v>
      </c>
      <c r="AS19" s="19">
        <v>16853.7</v>
      </c>
      <c r="AT19" s="2">
        <v>613.2</v>
      </c>
      <c r="AU19" s="2">
        <f t="shared" si="14"/>
        <v>3.6383702095088912</v>
      </c>
      <c r="AV19" s="21">
        <v>2316.5</v>
      </c>
      <c r="AW19" s="2">
        <v>171</v>
      </c>
      <c r="AX19" s="2">
        <f t="shared" si="15"/>
        <v>7.381826030649687</v>
      </c>
      <c r="AY19" s="20">
        <v>2250.8</v>
      </c>
      <c r="AZ19" s="2">
        <v>170</v>
      </c>
      <c r="BA19" s="2">
        <f t="shared" si="16"/>
        <v>7.552870090634441</v>
      </c>
      <c r="BB19" s="2">
        <v>3697.2</v>
      </c>
      <c r="BC19" s="2">
        <v>0</v>
      </c>
      <c r="BD19" s="2">
        <f t="shared" si="17"/>
        <v>0</v>
      </c>
      <c r="BE19" s="20">
        <v>3925.9</v>
      </c>
      <c r="BF19" s="2">
        <v>286.1</v>
      </c>
      <c r="BG19" s="2">
        <f t="shared" si="18"/>
        <v>7.287500955194988</v>
      </c>
      <c r="BH19" s="20">
        <v>6147.3</v>
      </c>
      <c r="BI19" s="2">
        <v>105.8</v>
      </c>
      <c r="BJ19" s="2">
        <f t="shared" si="19"/>
        <v>1.7210807997006816</v>
      </c>
      <c r="BK19" s="19">
        <f t="shared" si="20"/>
        <v>0</v>
      </c>
      <c r="BL19" s="19">
        <f t="shared" si="21"/>
        <v>1103.8999999999999</v>
      </c>
      <c r="BM19" s="2" t="e">
        <f t="shared" si="22"/>
        <v>#DIV/0!</v>
      </c>
      <c r="BN19" s="9"/>
      <c r="BO19" s="10"/>
    </row>
    <row r="20" spans="1:67" ht="15">
      <c r="A20" s="34">
        <v>11</v>
      </c>
      <c r="B20" s="23" t="s">
        <v>37</v>
      </c>
      <c r="C20" s="8">
        <f t="shared" si="2"/>
        <v>5458.6</v>
      </c>
      <c r="D20" s="8">
        <f t="shared" si="3"/>
        <v>544.9</v>
      </c>
      <c r="E20" s="2">
        <f t="shared" si="0"/>
        <v>9.982413072949106</v>
      </c>
      <c r="F20" s="2">
        <v>1206.5</v>
      </c>
      <c r="G20" s="2">
        <v>83.6</v>
      </c>
      <c r="H20" s="2">
        <f t="shared" si="4"/>
        <v>6.929133858267717</v>
      </c>
      <c r="I20" s="2">
        <v>89.3</v>
      </c>
      <c r="J20" s="2">
        <v>15.6</v>
      </c>
      <c r="K20" s="2">
        <f t="shared" si="1"/>
        <v>17.469204927211646</v>
      </c>
      <c r="L20" s="2">
        <v>18.1</v>
      </c>
      <c r="M20" s="2">
        <v>0</v>
      </c>
      <c r="N20" s="2">
        <f t="shared" si="5"/>
        <v>0</v>
      </c>
      <c r="O20" s="2">
        <v>186</v>
      </c>
      <c r="P20" s="2">
        <v>2.3</v>
      </c>
      <c r="Q20" s="2">
        <f t="shared" si="6"/>
        <v>1.2365591397849462</v>
      </c>
      <c r="R20" s="2">
        <v>385</v>
      </c>
      <c r="S20" s="2">
        <v>12.6</v>
      </c>
      <c r="T20" s="2">
        <f t="shared" si="7"/>
        <v>3.2727272727272725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15.5</v>
      </c>
      <c r="Z20" s="2">
        <f t="shared" si="8"/>
        <v>50.81967213114754</v>
      </c>
      <c r="AA20" s="2">
        <v>0</v>
      </c>
      <c r="AB20" s="2">
        <v>0</v>
      </c>
      <c r="AC20" s="2" t="e">
        <f t="shared" si="9"/>
        <v>#DIV/0!</v>
      </c>
      <c r="AD20" s="2">
        <v>11.5</v>
      </c>
      <c r="AE20" s="2">
        <v>0</v>
      </c>
      <c r="AF20" s="2">
        <f t="shared" si="10"/>
        <v>0</v>
      </c>
      <c r="AG20" s="2">
        <v>0</v>
      </c>
      <c r="AH20" s="2">
        <v>0</v>
      </c>
      <c r="AI20" s="2" t="e">
        <v>#DIV/0!</v>
      </c>
      <c r="AJ20" s="25">
        <v>4252.1</v>
      </c>
      <c r="AK20" s="2">
        <v>461.3</v>
      </c>
      <c r="AL20" s="2">
        <f t="shared" si="11"/>
        <v>10.8487570847346</v>
      </c>
      <c r="AM20" s="2">
        <v>2595.8</v>
      </c>
      <c r="AN20" s="2">
        <v>434.1</v>
      </c>
      <c r="AO20" s="2">
        <f t="shared" si="12"/>
        <v>16.72316819477618</v>
      </c>
      <c r="AP20" s="2">
        <v>430</v>
      </c>
      <c r="AQ20" s="2">
        <v>0</v>
      </c>
      <c r="AR20" s="2">
        <f>AQ20/AP20*100</f>
        <v>0</v>
      </c>
      <c r="AS20" s="19">
        <v>5760.5</v>
      </c>
      <c r="AT20" s="2">
        <v>591.6</v>
      </c>
      <c r="AU20" s="2">
        <f t="shared" si="14"/>
        <v>10.269941845325926</v>
      </c>
      <c r="AV20" s="21">
        <v>1502.7</v>
      </c>
      <c r="AW20" s="2">
        <v>130.2</v>
      </c>
      <c r="AX20" s="2">
        <f t="shared" si="15"/>
        <v>8.664404072669194</v>
      </c>
      <c r="AY20" s="20">
        <v>1495.4</v>
      </c>
      <c r="AZ20" s="2">
        <v>129.2</v>
      </c>
      <c r="BA20" s="2">
        <f t="shared" si="16"/>
        <v>8.639828808345591</v>
      </c>
      <c r="BB20" s="2">
        <v>1361.5</v>
      </c>
      <c r="BC20" s="2">
        <v>20</v>
      </c>
      <c r="BD20" s="2">
        <f t="shared" si="17"/>
        <v>1.4689680499449136</v>
      </c>
      <c r="BE20" s="20">
        <v>910.1</v>
      </c>
      <c r="BF20" s="2">
        <v>310.1</v>
      </c>
      <c r="BG20" s="2">
        <f t="shared" si="18"/>
        <v>34.07317877156357</v>
      </c>
      <c r="BH20" s="20">
        <v>1837.8</v>
      </c>
      <c r="BI20" s="2">
        <v>120.2</v>
      </c>
      <c r="BJ20" s="2">
        <f t="shared" si="19"/>
        <v>6.540428773533573</v>
      </c>
      <c r="BK20" s="19">
        <f t="shared" si="20"/>
        <v>-301.89999999999964</v>
      </c>
      <c r="BL20" s="19">
        <f t="shared" si="21"/>
        <v>-46.700000000000045</v>
      </c>
      <c r="BM20" s="2">
        <f t="shared" si="22"/>
        <v>15.46869824445184</v>
      </c>
      <c r="BN20" s="9"/>
      <c r="BO20" s="10"/>
    </row>
    <row r="21" spans="1:67" ht="15" customHeight="1">
      <c r="A21" s="34">
        <v>12</v>
      </c>
      <c r="B21" s="23" t="s">
        <v>38</v>
      </c>
      <c r="C21" s="7">
        <f t="shared" si="2"/>
        <v>6375.2</v>
      </c>
      <c r="D21" s="8">
        <f t="shared" si="3"/>
        <v>617</v>
      </c>
      <c r="E21" s="2">
        <f t="shared" si="0"/>
        <v>9.678127745011922</v>
      </c>
      <c r="F21" s="2">
        <v>1493.2</v>
      </c>
      <c r="G21" s="2">
        <v>109.1</v>
      </c>
      <c r="H21" s="2">
        <f t="shared" si="4"/>
        <v>7.306455933565497</v>
      </c>
      <c r="I21" s="2">
        <v>122.6</v>
      </c>
      <c r="J21" s="2">
        <v>21.4</v>
      </c>
      <c r="K21" s="2">
        <f t="shared" si="1"/>
        <v>17.45513866231648</v>
      </c>
      <c r="L21" s="2">
        <v>50.8</v>
      </c>
      <c r="M21" s="2">
        <v>0</v>
      </c>
      <c r="N21" s="2">
        <f t="shared" si="5"/>
        <v>0</v>
      </c>
      <c r="O21" s="2">
        <v>149</v>
      </c>
      <c r="P21" s="2">
        <v>1.5</v>
      </c>
      <c r="Q21" s="2">
        <f t="shared" si="6"/>
        <v>1.006711409395973</v>
      </c>
      <c r="R21" s="2">
        <v>374</v>
      </c>
      <c r="S21" s="2">
        <v>40.8</v>
      </c>
      <c r="T21" s="2">
        <f t="shared" si="7"/>
        <v>10.909090909090908</v>
      </c>
      <c r="U21" s="2">
        <v>0</v>
      </c>
      <c r="V21" s="2">
        <v>0</v>
      </c>
      <c r="W21" s="2" t="e">
        <f t="shared" si="23"/>
        <v>#DIV/0!</v>
      </c>
      <c r="X21" s="2">
        <v>105.2</v>
      </c>
      <c r="Y21" s="2">
        <v>9</v>
      </c>
      <c r="Z21" s="2">
        <f t="shared" si="8"/>
        <v>8.555133079847907</v>
      </c>
      <c r="AA21" s="2">
        <v>0</v>
      </c>
      <c r="AB21" s="2">
        <v>0</v>
      </c>
      <c r="AC21" s="2" t="e">
        <f t="shared" si="9"/>
        <v>#DIV/0!</v>
      </c>
      <c r="AD21" s="2">
        <v>52</v>
      </c>
      <c r="AE21" s="2">
        <v>1.1</v>
      </c>
      <c r="AF21" s="2">
        <f t="shared" si="10"/>
        <v>2.1153846153846154</v>
      </c>
      <c r="AG21" s="2">
        <v>0</v>
      </c>
      <c r="AH21" s="2">
        <v>0</v>
      </c>
      <c r="AI21" s="2" t="e">
        <v>#DIV/0!</v>
      </c>
      <c r="AJ21" s="25">
        <v>4882</v>
      </c>
      <c r="AK21" s="2">
        <v>507.9</v>
      </c>
      <c r="AL21" s="2">
        <f t="shared" si="11"/>
        <v>10.403523146251535</v>
      </c>
      <c r="AM21" s="2">
        <v>2712.7</v>
      </c>
      <c r="AN21" s="2">
        <v>453.7</v>
      </c>
      <c r="AO21" s="2">
        <f t="shared" si="12"/>
        <v>16.72503409886829</v>
      </c>
      <c r="AP21" s="2">
        <v>638</v>
      </c>
      <c r="AQ21" s="2">
        <v>0</v>
      </c>
      <c r="AR21" s="2">
        <f t="shared" si="13"/>
        <v>0</v>
      </c>
      <c r="AS21" s="19">
        <v>6375.2</v>
      </c>
      <c r="AT21" s="2">
        <v>415.6</v>
      </c>
      <c r="AU21" s="2">
        <f>AT21/AS21*100</f>
        <v>6.519011168277074</v>
      </c>
      <c r="AV21" s="21">
        <v>1355.5</v>
      </c>
      <c r="AW21" s="2">
        <v>133</v>
      </c>
      <c r="AX21" s="2">
        <f t="shared" si="15"/>
        <v>9.81187753596459</v>
      </c>
      <c r="AY21" s="20">
        <v>1348.5</v>
      </c>
      <c r="AZ21" s="2">
        <v>129</v>
      </c>
      <c r="BA21" s="2">
        <f t="shared" si="16"/>
        <v>9.56618464961068</v>
      </c>
      <c r="BB21" s="2">
        <v>1590.6</v>
      </c>
      <c r="BC21" s="2">
        <v>55</v>
      </c>
      <c r="BD21" s="2">
        <f t="shared" si="17"/>
        <v>3.4578146611341634</v>
      </c>
      <c r="BE21" s="20">
        <v>1127.7</v>
      </c>
      <c r="BF21" s="2">
        <v>14.1</v>
      </c>
      <c r="BG21" s="2">
        <f t="shared" si="18"/>
        <v>1.2503325352487362</v>
      </c>
      <c r="BH21" s="20">
        <v>2171.9</v>
      </c>
      <c r="BI21" s="2">
        <v>203.9</v>
      </c>
      <c r="BJ21" s="2">
        <f t="shared" si="19"/>
        <v>9.388093374464754</v>
      </c>
      <c r="BK21" s="19">
        <f t="shared" si="20"/>
        <v>0</v>
      </c>
      <c r="BL21" s="19">
        <f t="shared" si="21"/>
        <v>201.39999999999998</v>
      </c>
      <c r="BM21" s="2" t="e">
        <f t="shared" si="22"/>
        <v>#DIV/0!</v>
      </c>
      <c r="BN21" s="9"/>
      <c r="BO21" s="10"/>
    </row>
    <row r="22" spans="1:67" s="31" customFormat="1" ht="14.25" customHeight="1">
      <c r="A22" s="74" t="s">
        <v>18</v>
      </c>
      <c r="B22" s="75"/>
      <c r="C22" s="32">
        <f>SUM(C10:C21)</f>
        <v>96740.2</v>
      </c>
      <c r="D22" s="32">
        <f>SUM(D10:D21)</f>
        <v>9246.3</v>
      </c>
      <c r="E22" s="6">
        <f>D22/C22*100</f>
        <v>9.557867360208062</v>
      </c>
      <c r="F22" s="6">
        <f>SUM(F10:F21)</f>
        <v>26395.9</v>
      </c>
      <c r="G22" s="6">
        <f>SUM(G10:G21)</f>
        <v>1791.9999999999998</v>
      </c>
      <c r="H22" s="6">
        <f>G22/F22*100</f>
        <v>6.788933129766364</v>
      </c>
      <c r="I22" s="6">
        <f>SUM(I10:I21)</f>
        <v>3269.6000000000004</v>
      </c>
      <c r="J22" s="6">
        <f>SUM(J10:J21)</f>
        <v>428</v>
      </c>
      <c r="K22" s="6">
        <f t="shared" si="1"/>
        <v>13.09028627355028</v>
      </c>
      <c r="L22" s="6">
        <f>SUM(L10:L21)</f>
        <v>1334.7</v>
      </c>
      <c r="M22" s="6">
        <f>SUM(M10:M21)</f>
        <v>41.699999999999996</v>
      </c>
      <c r="N22" s="6">
        <f>M22/L22*100</f>
        <v>3.12429759496516</v>
      </c>
      <c r="O22" s="6">
        <f>SUM(O10:O21)</f>
        <v>6066</v>
      </c>
      <c r="P22" s="6">
        <f>SUM(P10:P21)</f>
        <v>291.80000000000007</v>
      </c>
      <c r="Q22" s="6">
        <f>P22/O22*100</f>
        <v>4.810418727332675</v>
      </c>
      <c r="R22" s="6">
        <f>SUM(R10:R21)</f>
        <v>8291</v>
      </c>
      <c r="S22" s="6">
        <f>SUM(S10:S21)</f>
        <v>594.4899999999999</v>
      </c>
      <c r="T22" s="6">
        <f>S22/R22*100</f>
        <v>7.170305150162825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560.1</v>
      </c>
      <c r="Y22" s="6">
        <f>SUM(Y10:Y21)</f>
        <v>-69.10000000000001</v>
      </c>
      <c r="Z22" s="6">
        <f>Y22/X22*100</f>
        <v>-12.337082663810035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212.5</v>
      </c>
      <c r="AE22" s="6">
        <f>SUM(AE10:AE21)</f>
        <v>6.300000000000001</v>
      </c>
      <c r="AF22" s="6">
        <f>AE22/AD22*100</f>
        <v>2.9647058823529413</v>
      </c>
      <c r="AG22" s="6">
        <f>SUM(AG10:AG21)</f>
        <v>22.5</v>
      </c>
      <c r="AH22" s="6">
        <f>SUM(AH10:AH21)</f>
        <v>0</v>
      </c>
      <c r="AI22" s="6" t="e">
        <v>#DIV/0!</v>
      </c>
      <c r="AJ22" s="6">
        <f>SUM(AJ10:AJ21)</f>
        <v>70344.29999999999</v>
      </c>
      <c r="AK22" s="6">
        <f>SUM(AK10:AK21)</f>
        <v>7454.3</v>
      </c>
      <c r="AL22" s="6">
        <f>AK22/AJ22*100</f>
        <v>10.596878496196567</v>
      </c>
      <c r="AM22" s="6">
        <f>SUM(AM10:AM21)</f>
        <v>41143.9</v>
      </c>
      <c r="AN22" s="6">
        <f>SUM(AN10:AN21)</f>
        <v>6880.599999999999</v>
      </c>
      <c r="AO22" s="6">
        <f>AN22/AM22*100</f>
        <v>16.723256667452524</v>
      </c>
      <c r="AP22" s="6">
        <f>SUM(AP10:AP21)</f>
        <v>5500</v>
      </c>
      <c r="AQ22" s="6">
        <f>SUM(AQ10:AQ21)</f>
        <v>0</v>
      </c>
      <c r="AR22" s="6">
        <f>AQ22/AP22*100</f>
        <v>0</v>
      </c>
      <c r="AS22" s="33">
        <f>SUM(AS10:AS21)</f>
        <v>97042.09999999999</v>
      </c>
      <c r="AT22" s="33">
        <f>SUM(AT10:AT21)</f>
        <v>5788.900000000001</v>
      </c>
      <c r="AU22" s="6">
        <f>(AT22/AS22)*100</f>
        <v>5.9653490598410395</v>
      </c>
      <c r="AV22" s="6">
        <f>SUM(AV10:AV21)</f>
        <v>19362.600000000002</v>
      </c>
      <c r="AW22" s="6">
        <f>SUM(AW10:AW21)</f>
        <v>1904</v>
      </c>
      <c r="AX22" s="6">
        <f>AW22/AV22*100</f>
        <v>9.833390143885634</v>
      </c>
      <c r="AY22" s="6">
        <f>SUM(AY10:AY21)</f>
        <v>19188.600000000002</v>
      </c>
      <c r="AZ22" s="6">
        <f>SUM(AZ10:AZ21)</f>
        <v>1885</v>
      </c>
      <c r="BA22" s="6">
        <f t="shared" si="16"/>
        <v>9.823541060838204</v>
      </c>
      <c r="BB22" s="6">
        <f>SUM(BB10:BB21)</f>
        <v>18546.6</v>
      </c>
      <c r="BC22" s="6">
        <f>SUM(BC10:BC21)</f>
        <v>371.79999999999995</v>
      </c>
      <c r="BD22" s="6">
        <f>BC22/BB22*100</f>
        <v>2.0046801030916717</v>
      </c>
      <c r="BE22" s="6">
        <f>SUM(BE10:BE21)</f>
        <v>22706.9</v>
      </c>
      <c r="BF22" s="6">
        <f>SUM(BF10:BF21)</f>
        <v>1464.8999999999996</v>
      </c>
      <c r="BG22" s="6">
        <f>BF22/BE22*100</f>
        <v>6.451342983850722</v>
      </c>
      <c r="BH22" s="6">
        <f>SUM(BH10:BH21)</f>
        <v>32660</v>
      </c>
      <c r="BI22" s="6">
        <f>SUM(BI10:BI21)</f>
        <v>1738.2</v>
      </c>
      <c r="BJ22" s="6">
        <f>BI22/BH22*100</f>
        <v>5.322106552357624</v>
      </c>
      <c r="BK22" s="6">
        <f>SUM(BK10:BK21)</f>
        <v>-301.8999999999978</v>
      </c>
      <c r="BL22" s="6">
        <f>SUM(BL10:BL21)</f>
        <v>3457.4</v>
      </c>
      <c r="BM22" s="6">
        <f>BL22/BK22*100</f>
        <v>-1145.2136469029563</v>
      </c>
      <c r="BN22" s="26"/>
      <c r="BO22" s="27"/>
    </row>
    <row r="23" spans="3:65" ht="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"/>
      <c r="AA23" s="14"/>
      <c r="AB23" s="14"/>
      <c r="AC23" s="14"/>
      <c r="AD23" s="14"/>
      <c r="AE23" s="14"/>
      <c r="AF23" s="2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3:66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36:45" ht="15">
      <c r="AJ25" s="14"/>
      <c r="AS25" s="14"/>
    </row>
    <row r="26" ht="15">
      <c r="BE26" s="14"/>
    </row>
    <row r="27" ht="15">
      <c r="AM27" s="14"/>
    </row>
    <row r="28" spans="34:39" ht="15">
      <c r="AH28" s="22"/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ht="15">
      <c r="AM34" s="14"/>
    </row>
    <row r="35" spans="39:60" ht="15">
      <c r="AM35" s="14"/>
      <c r="BG35" s="29"/>
      <c r="BH35" s="29"/>
    </row>
    <row r="36" spans="35:60" ht="15">
      <c r="AI36" s="24"/>
      <c r="AJ36" s="24"/>
      <c r="AL36" s="14"/>
      <c r="AM36" s="14"/>
      <c r="BG36" s="29"/>
      <c r="BH36" s="29"/>
    </row>
    <row r="37" spans="59:60" ht="15">
      <c r="BG37" s="29"/>
      <c r="BH37" s="29"/>
    </row>
  </sheetData>
  <sheetProtection/>
  <mergeCells count="31">
    <mergeCell ref="A22:B22"/>
    <mergeCell ref="AG6:AI7"/>
    <mergeCell ref="AM6:AO7"/>
    <mergeCell ref="B4:B8"/>
    <mergeCell ref="A4:A8"/>
    <mergeCell ref="O6:Q7"/>
    <mergeCell ref="BB5:BD7"/>
    <mergeCell ref="AV4:BJ4"/>
    <mergeCell ref="AY5:BA5"/>
    <mergeCell ref="AS4:AU7"/>
    <mergeCell ref="AM5:AR5"/>
    <mergeCell ref="U6:W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R1:T1"/>
    <mergeCell ref="C2:T2"/>
    <mergeCell ref="C4:E7"/>
    <mergeCell ref="F4:AR4"/>
    <mergeCell ref="F5:H7"/>
    <mergeCell ref="L6:N7"/>
    <mergeCell ref="X6:Z7"/>
    <mergeCell ref="AJ5:AL7"/>
    <mergeCell ref="I6:K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2020-08-06T07:32:31Z</cp:lastPrinted>
  <dcterms:created xsi:type="dcterms:W3CDTF">2013-04-03T10:22:22Z</dcterms:created>
  <dcterms:modified xsi:type="dcterms:W3CDTF">2021-03-04T12:25:42Z</dcterms:modified>
  <cp:category/>
  <cp:version/>
  <cp:contentType/>
  <cp:contentStatus/>
</cp:coreProperties>
</file>