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'Документ'!$B$1:$AI$148</definedName>
  </definedNames>
  <calcPr fullCalcOnLoad="1"/>
</workbook>
</file>

<file path=xl/sharedStrings.xml><?xml version="1.0" encoding="utf-8"?>
<sst xmlns="http://schemas.openxmlformats.org/spreadsheetml/2006/main" count="459" uniqueCount="293">
  <si>
    <t>за период с 01.01.2020г. по 31.12.2020г.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</si>
  <si>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</si>
  <si>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</si>
  <si>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</si>
  <si>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</si>
  <si>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</si>
  <si>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</si>
  <si>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</si>
  <si>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</si>
  <si>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</si>
  <si>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</si>
  <si>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</si>
  <si>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</si>
  <si>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</si>
  <si>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</si>
  <si>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</si>
  <si>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</si>
  <si>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</si>
  <si>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</si>
  <si>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</si>
  <si>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</si>
  <si>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</si>
  <si>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</si>
  <si>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</si>
  <si>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</si>
  <si>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</si>
  <si>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</si>
  <si>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</si>
  <si>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</si>
  <si>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</si>
  <si>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  Акцизы по подакцизным товарам (продукции), производимым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</si>
  <si>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</si>
  <si>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</si>
  <si>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</si>
  <si>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</si>
  <si>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</si>
  <si>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</si>
  <si>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</si>
  <si>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</si>
  <si>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</si>
  <si>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</si>
  <si>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</si>
  <si>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</si>
  <si>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</si>
  <si>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</si>
  <si>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</si>
  <si>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</si>
  <si>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</si>
  <si>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</si>
  <si>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</si>
  <si>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</si>
  <si>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</si>
  <si>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</si>
  <si>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</si>
  <si>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</si>
  <si>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</si>
  <si>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</si>
  <si>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</si>
  <si>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</si>
  <si>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</si>
  <si>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</si>
  <si>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</si>
  <si>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</si>
  <si>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</si>
  <si>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</si>
  <si>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</si>
  <si>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</si>
  <si>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</si>
  <si>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</si>
  <si>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</si>
  <si>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</si>
  <si>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</si>
  <si>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</si>
  <si>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</si>
  <si>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</si>
  <si>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</si>
  <si>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</si>
  <si>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</si>
  <si>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</si>
  <si>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</si>
  <si>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</si>
  <si>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</si>
  <si>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</si>
  <si>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</si>
  <si>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</si>
  <si>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</si>
  <si>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</si>
  <si>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</si>
  <si>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</si>
  <si>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</si>
  <si>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</si>
  <si>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</si>
  <si>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</si>
  <si>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</si>
  <si>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</si>
  <si>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</si>
  <si>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</si>
  <si>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</si>
  <si>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</si>
  <si>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</si>
  <si>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</si>
  <si>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00010904000000000000</t>
  </si>
  <si>
    <t xml:space="preserve">            Налоги на имущество</t>
  </si>
  <si>
    <t>00010904053100000110</t>
  </si>
  <si>
    <t xml:space="preserve">              Земельный налог (по обязательствам, возникшим до 1 января 2006 года), мобилизуемый на территориях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</si>
  <si>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</si>
  <si>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</si>
  <si>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</si>
  <si>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</si>
  <si>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</si>
  <si>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</si>
  <si>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</si>
  <si>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</si>
  <si>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</si>
  <si>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</si>
  <si>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</si>
  <si>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</si>
  <si>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</si>
  <si>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</si>
  <si>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</si>
  <si>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</si>
  <si>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</si>
  <si>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</si>
  <si>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</si>
  <si>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</si>
  <si>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</si>
  <si>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</si>
  <si>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</si>
  <si>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</si>
  <si>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</si>
  <si>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</si>
  <si>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</si>
  <si>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</si>
  <si>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</si>
  <si>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</si>
  <si>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</si>
  <si>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</si>
  <si>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</si>
  <si>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</si>
  <si>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</si>
  <si>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</si>
  <si>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</si>
  <si>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</si>
  <si>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</si>
  <si>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</si>
  <si>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</si>
  <si>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</si>
  <si>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</si>
  <si>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</si>
  <si>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</si>
  <si>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</si>
  <si>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</si>
  <si>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</si>
  <si>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</si>
  <si>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</si>
  <si>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00011402053050000410</t>
  </si>
  <si>
    <t xml:space="preserve">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</si>
  <si>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</si>
  <si>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</si>
  <si>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00011402053100000440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</si>
  <si>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</si>
  <si>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</si>
  <si>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</si>
  <si>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</si>
  <si>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</si>
  <si>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</si>
  <si>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</si>
  <si>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</si>
  <si>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</si>
  <si>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</si>
  <si>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</si>
  <si>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00011601053010000140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</si>
  <si>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</si>
  <si>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00011601063010000140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</si>
  <si>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</si>
  <si>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00011601073010000140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</si>
  <si>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</si>
  <si>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00011601083010000140</t>
  </si>
  <si>
    <t xml:space="preserve">  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</si>
  <si>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00011601103010000140</t>
  </si>
  <si>
    <t xml:space="preserve">            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</si>
  <si>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00011601143010000140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</si>
  <si>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</si>
  <si>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00011601173010000140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</si>
  <si>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</si>
  <si>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00011601193010000140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</si>
  <si>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</si>
  <si>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</si>
  <si>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</si>
  <si>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</si>
  <si>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</si>
  <si>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00011607010100000140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</si>
  <si>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</si>
  <si>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00011607090100000140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</si>
  <si>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</si>
  <si>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</si>
  <si>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</si>
  <si>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</si>
  <si>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</si>
  <si>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</si>
  <si>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</si>
  <si>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</si>
  <si>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</si>
  <si>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</si>
  <si>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</si>
  <si>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</si>
  <si>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</si>
  <si>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</si>
  <si>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</si>
  <si>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</si>
  <si>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</si>
  <si>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</si>
  <si>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</si>
  <si>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</si>
  <si>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</si>
  <si>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</si>
  <si>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</si>
  <si>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00020215002050000150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</si>
  <si>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</si>
  <si>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</si>
  <si>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</si>
  <si>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</si>
  <si>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</si>
  <si>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</si>
  <si>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</si>
  <si>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00020225304050000150</t>
  </si>
  <si>
    <t xml:space="preserve">   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</si>
  <si>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</si>
  <si>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</si>
  <si>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</si>
  <si>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</si>
  <si>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</si>
  <si>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</si>
  <si>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</si>
  <si>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Субсидии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</si>
  <si>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</si>
  <si>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</si>
  <si>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</si>
  <si>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</si>
  <si>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00020225576050000150</t>
  </si>
  <si>
    <t xml:space="preserve">              Субсидии бюджетам муниципальных районов на обеспечение комплексного развития сельских территорий</t>
  </si>
  <si>
    <t>00020227112050000150</t>
  </si>
  <si>
    <t xml:space="preserve">              Субсидии бюджетам муниципальных районов на софинансирование капитальных вложений в объекты муниципальной собственности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</si>
  <si>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</si>
  <si>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</si>
  <si>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</si>
  <si>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</si>
  <si>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</si>
  <si>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</si>
  <si>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</si>
  <si>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</si>
  <si>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</si>
  <si>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</si>
  <si>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</si>
  <si>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</si>
  <si>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</si>
  <si>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</si>
  <si>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</si>
  <si>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</si>
  <si>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</si>
  <si>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</si>
  <si>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</si>
  <si>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</si>
  <si>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00020245303050000150</t>
  </si>
  <si>
    <t xml:space="preserve">    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</si>
  <si>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00020249001050000150</t>
  </si>
  <si>
    <t xml:space="preserve">            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</si>
  <si>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</si>
  <si>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</si>
  <si>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</si>
  <si>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</si>
  <si>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</si>
  <si>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</si>
  <si>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</si>
  <si>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</si>
  <si>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00020705030100000150</t>
  </si>
  <si>
    <t xml:space="preserve">              Прочие безвозмездные поступления в бюджеты сельских поселений</t>
  </si>
  <si>
    <t>00020800000000000000</t>
  </si>
  <si>
    <t xml:space="preserve">  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</si>
  <si>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</si>
  <si>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 xml:space="preserve">      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</si>
  <si>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</si>
  <si>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</si>
  <si>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00021860010050000150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</si>
  <si>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</si>
  <si>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</si>
  <si>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</si>
  <si>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</si>
  <si>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</si>
  <si>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</si>
  <si>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</si>
  <si>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</si>
  <si>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 xml:space="preserve">Отчет об исполнении консолидированного бюджета  Красноармейского района Чувашской Республики
   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</si>
</sst>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" fontId="25" fillId="0" borderId="1" xfId="40" applyNumberFormat="1" applyProtection="1">
      <alignment horizontal="center" vertical="top" shrinkToFit="1"/>
      <protection/>
    </xf>
    <xf numFmtId="0" fontId="25" fillId="0" borderId="1" xfId="61" applyNumberFormat="1" applyProtection="1">
      <alignment horizontal="left" vertical="top" wrapText="1"/>
      <protection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22" fillId="36" borderId="0" xfId="0" applyFont="1" applyFill="1" applyAlignment="1" applyProtection="1">
      <alignment/>
      <protection locked="0"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6" fillId="36" borderId="1" xfId="56" applyNumberFormat="1" applyFont="1" applyFill="1" applyProtection="1">
      <alignment horizontal="center" vertical="top" shrinkToFi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6" fillId="36" borderId="13" xfId="47" applyNumberFormat="1" applyFont="1" applyFill="1" applyBorder="1" applyAlignment="1" applyProtection="1">
      <alignment horizontal="center" vertical="center" wrapText="1"/>
      <protection/>
    </xf>
    <xf numFmtId="0" fontId="26" fillId="36" borderId="14" xfId="47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8" applyNumberFormat="1" applyFont="1" applyFill="1" applyBorder="1" applyAlignment="1" applyProtection="1">
      <alignment horizontal="center" vertical="center" wrapText="1"/>
      <protection/>
    </xf>
    <xf numFmtId="0" fontId="26" fillId="36" borderId="20" xfId="48" applyNumberFormat="1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0"/>
  <sheetViews>
    <sheetView showGridLines="0" showZeros="0" tabSelected="1" view="pageBreakPreview" zoomScaleSheetLayoutView="100" workbookViewId="0" topLeftCell="B1">
      <pane ySplit="8" topLeftCell="A143" activePane="bottomLeft" state="frozen"/>
      <selection pane="topLeft" activeCell="A1" sqref="A1"/>
      <selection pane="bottomLeft" activeCell="Q109" sqref="Q109"/>
    </sheetView>
  </sheetViews>
  <sheetFormatPr defaultColWidth="9.140625" defaultRowHeight="15" outlineLevelRow="4"/>
  <cols>
    <col min="1" max="1" width="9.140625" style="4" hidden="1" customWidth="1"/>
    <col min="2" max="2" width="47.7109375" style="4" customWidth="1"/>
    <col min="3" max="3" width="21.7109375" style="4" customWidth="1"/>
    <col min="4" max="16" width="9.140625" style="4" hidden="1" customWidth="1"/>
    <col min="17" max="17" width="15.7109375" style="4" customWidth="1"/>
    <col min="18" max="25" width="9.140625" style="4" hidden="1" customWidth="1"/>
    <col min="26" max="26" width="15.7109375" style="4" customWidth="1"/>
    <col min="27" max="30" width="9.140625" style="4" hidden="1" customWidth="1"/>
    <col min="31" max="31" width="13.140625" style="4" customWidth="1"/>
    <col min="32" max="35" width="9.140625" style="4" hidden="1" customWidth="1"/>
    <col min="36" max="36" width="9.140625" style="4" customWidth="1"/>
    <col min="37" max="16384" width="9.140625" style="4" customWidth="1"/>
  </cols>
  <sheetData>
    <row r="1" spans="1:36" ht="15" hidden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"/>
    </row>
    <row r="2" spans="1:36" ht="15" hidden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"/>
    </row>
    <row r="3" spans="1:36" ht="1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"/>
    </row>
    <row r="4" spans="1:36" ht="66" customHeight="1">
      <c r="A4" s="35" t="s">
        <v>292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5"/>
      <c r="AI4" s="5"/>
      <c r="AJ4" s="3"/>
    </row>
    <row r="5" spans="1:36" ht="15.75">
      <c r="A5" s="37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6"/>
      <c r="AI5" s="6"/>
      <c r="AJ5" s="3"/>
    </row>
    <row r="6" spans="1:36" ht="15">
      <c r="A6" s="39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"/>
    </row>
    <row r="7" spans="1:36" ht="15">
      <c r="A7" s="41" t="s">
        <v>2</v>
      </c>
      <c r="B7" s="43" t="s">
        <v>3</v>
      </c>
      <c r="C7" s="45" t="s">
        <v>4</v>
      </c>
      <c r="D7" s="47" t="s">
        <v>2</v>
      </c>
      <c r="E7" s="49" t="s">
        <v>2</v>
      </c>
      <c r="F7" s="51" t="s">
        <v>5</v>
      </c>
      <c r="G7" s="52"/>
      <c r="H7" s="52"/>
      <c r="I7" s="51" t="s">
        <v>6</v>
      </c>
      <c r="J7" s="52"/>
      <c r="K7" s="52"/>
      <c r="L7" s="31" t="s">
        <v>2</v>
      </c>
      <c r="M7" s="31" t="s">
        <v>2</v>
      </c>
      <c r="N7" s="31" t="s">
        <v>2</v>
      </c>
      <c r="O7" s="31" t="s">
        <v>2</v>
      </c>
      <c r="P7" s="31" t="s">
        <v>2</v>
      </c>
      <c r="Q7" s="31" t="s">
        <v>7</v>
      </c>
      <c r="R7" s="31" t="s">
        <v>2</v>
      </c>
      <c r="S7" s="31" t="s">
        <v>2</v>
      </c>
      <c r="T7" s="31" t="s">
        <v>2</v>
      </c>
      <c r="U7" s="31" t="s">
        <v>2</v>
      </c>
      <c r="V7" s="31" t="s">
        <v>2</v>
      </c>
      <c r="W7" s="31" t="s">
        <v>2</v>
      </c>
      <c r="X7" s="59" t="s">
        <v>8</v>
      </c>
      <c r="Y7" s="60"/>
      <c r="Z7" s="61"/>
      <c r="AA7" s="51" t="s">
        <v>9</v>
      </c>
      <c r="AB7" s="52"/>
      <c r="AC7" s="52"/>
      <c r="AD7" s="14" t="s">
        <v>2</v>
      </c>
      <c r="AE7" s="57" t="s">
        <v>12</v>
      </c>
      <c r="AF7" s="53" t="s">
        <v>10</v>
      </c>
      <c r="AG7" s="54"/>
      <c r="AH7" s="53" t="s">
        <v>11</v>
      </c>
      <c r="AI7" s="54"/>
      <c r="AJ7" s="3"/>
    </row>
    <row r="8" spans="1:36" ht="15">
      <c r="A8" s="42"/>
      <c r="B8" s="44"/>
      <c r="C8" s="46"/>
      <c r="D8" s="48"/>
      <c r="E8" s="50"/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62"/>
      <c r="Y8" s="63"/>
      <c r="Z8" s="64"/>
      <c r="AA8" s="15" t="s">
        <v>2</v>
      </c>
      <c r="AB8" s="15" t="s">
        <v>2</v>
      </c>
      <c r="AC8" s="15" t="s">
        <v>2</v>
      </c>
      <c r="AD8" s="15"/>
      <c r="AE8" s="58"/>
      <c r="AF8" s="7" t="s">
        <v>2</v>
      </c>
      <c r="AG8" s="7" t="s">
        <v>2</v>
      </c>
      <c r="AH8" s="7" t="s">
        <v>2</v>
      </c>
      <c r="AI8" s="7" t="s">
        <v>2</v>
      </c>
      <c r="AJ8" s="3"/>
    </row>
    <row r="9" spans="1:36" ht="15">
      <c r="A9" s="8" t="s">
        <v>13</v>
      </c>
      <c r="B9" s="16" t="s">
        <v>14</v>
      </c>
      <c r="C9" s="17" t="s">
        <v>13</v>
      </c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9">
        <v>110918210</v>
      </c>
      <c r="P9" s="19">
        <v>-1967424.34</v>
      </c>
      <c r="Q9" s="19">
        <v>108950785.66</v>
      </c>
      <c r="R9" s="19">
        <v>108950785.66</v>
      </c>
      <c r="S9" s="19">
        <v>108950785.66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114420535.39</v>
      </c>
      <c r="Z9" s="19">
        <f>Z10+Z16+Z22+Z33+Z42+Z45+Z52+Z55+Z68+Z73+Z78+Z87+Z102</f>
        <v>114421982.38999999</v>
      </c>
      <c r="AA9" s="19">
        <v>0</v>
      </c>
      <c r="AB9" s="19">
        <v>114420535.39</v>
      </c>
      <c r="AC9" s="19">
        <v>114420535.39</v>
      </c>
      <c r="AD9" s="19">
        <v>114420535.39</v>
      </c>
      <c r="AE9" s="20">
        <v>1.0502038576120902</v>
      </c>
      <c r="AF9" s="11">
        <v>-5469749.73</v>
      </c>
      <c r="AG9" s="12">
        <v>1.0502038576120902</v>
      </c>
      <c r="AH9" s="11">
        <v>0</v>
      </c>
      <c r="AI9" s="12"/>
      <c r="AJ9" s="3"/>
    </row>
    <row r="10" spans="1:36" ht="15" outlineLevel="1">
      <c r="A10" s="8" t="s">
        <v>15</v>
      </c>
      <c r="B10" s="16" t="s">
        <v>16</v>
      </c>
      <c r="C10" s="17" t="s">
        <v>15</v>
      </c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9">
        <v>79459260</v>
      </c>
      <c r="P10" s="19">
        <v>-2862478</v>
      </c>
      <c r="Q10" s="19">
        <v>76596782</v>
      </c>
      <c r="R10" s="19">
        <v>76596782</v>
      </c>
      <c r="S10" s="19">
        <v>76596782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80626100.81</v>
      </c>
      <c r="Z10" s="19">
        <f>Z11</f>
        <v>80626276.82</v>
      </c>
      <c r="AA10" s="19">
        <v>0</v>
      </c>
      <c r="AB10" s="19">
        <v>80626100.81</v>
      </c>
      <c r="AC10" s="19">
        <v>80626100.81</v>
      </c>
      <c r="AD10" s="19">
        <v>80626100.81</v>
      </c>
      <c r="AE10" s="20">
        <v>1.052604283166883</v>
      </c>
      <c r="AF10" s="11">
        <v>-4029318.81</v>
      </c>
      <c r="AG10" s="12">
        <v>1.052604283166883</v>
      </c>
      <c r="AH10" s="11">
        <v>0</v>
      </c>
      <c r="AI10" s="12"/>
      <c r="AJ10" s="3"/>
    </row>
    <row r="11" spans="1:36" ht="15" outlineLevel="3">
      <c r="A11" s="8" t="s">
        <v>17</v>
      </c>
      <c r="B11" s="16" t="s">
        <v>18</v>
      </c>
      <c r="C11" s="17" t="s">
        <v>17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9">
        <v>79459260</v>
      </c>
      <c r="P11" s="19">
        <v>-2862478</v>
      </c>
      <c r="Q11" s="19">
        <v>76596782</v>
      </c>
      <c r="R11" s="19">
        <v>76596782</v>
      </c>
      <c r="S11" s="19">
        <v>76596782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80626100.81</v>
      </c>
      <c r="Z11" s="19">
        <v>80626276.82</v>
      </c>
      <c r="AA11" s="19">
        <v>0</v>
      </c>
      <c r="AB11" s="19">
        <v>80626100.81</v>
      </c>
      <c r="AC11" s="19">
        <v>80626100.81</v>
      </c>
      <c r="AD11" s="19">
        <v>80626100.81</v>
      </c>
      <c r="AE11" s="20">
        <v>1.052604283166883</v>
      </c>
      <c r="AF11" s="11">
        <v>-4029318.81</v>
      </c>
      <c r="AG11" s="12">
        <v>1.052604283166883</v>
      </c>
      <c r="AH11" s="11">
        <v>0</v>
      </c>
      <c r="AI11" s="12"/>
      <c r="AJ11" s="3"/>
    </row>
    <row r="12" spans="1:36" ht="89.25" outlineLevel="4">
      <c r="A12" s="8" t="s">
        <v>19</v>
      </c>
      <c r="B12" s="9" t="s">
        <v>20</v>
      </c>
      <c r="C12" s="8" t="s">
        <v>19</v>
      </c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11">
        <v>78817720</v>
      </c>
      <c r="P12" s="11">
        <v>-3161248</v>
      </c>
      <c r="Q12" s="11">
        <v>75656472</v>
      </c>
      <c r="R12" s="11">
        <v>75656472</v>
      </c>
      <c r="S12" s="11">
        <v>75656472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79682927.04</v>
      </c>
      <c r="Z12" s="11">
        <v>79683103.05</v>
      </c>
      <c r="AA12" s="11">
        <v>0</v>
      </c>
      <c r="AB12" s="11">
        <v>79682927.04</v>
      </c>
      <c r="AC12" s="11">
        <v>79682927.04</v>
      </c>
      <c r="AD12" s="11">
        <v>79682927.04</v>
      </c>
      <c r="AE12" s="12">
        <v>1.0532202326325764</v>
      </c>
      <c r="AF12" s="11">
        <v>-4026455.04</v>
      </c>
      <c r="AG12" s="12">
        <v>1.0532202326325764</v>
      </c>
      <c r="AH12" s="11">
        <v>0</v>
      </c>
      <c r="AI12" s="12"/>
      <c r="AJ12" s="3"/>
    </row>
    <row r="13" spans="1:36" ht="127.5" outlineLevel="4">
      <c r="A13" s="8" t="s">
        <v>21</v>
      </c>
      <c r="B13" s="9" t="s">
        <v>22</v>
      </c>
      <c r="C13" s="8" t="s">
        <v>21</v>
      </c>
      <c r="D13" s="8"/>
      <c r="E13" s="8"/>
      <c r="F13" s="10"/>
      <c r="G13" s="8"/>
      <c r="H13" s="8"/>
      <c r="I13" s="8"/>
      <c r="J13" s="8"/>
      <c r="K13" s="8"/>
      <c r="L13" s="8"/>
      <c r="M13" s="8"/>
      <c r="N13" s="8"/>
      <c r="O13" s="11">
        <v>372550</v>
      </c>
      <c r="P13" s="11">
        <v>-8150</v>
      </c>
      <c r="Q13" s="11">
        <v>364400</v>
      </c>
      <c r="R13" s="11">
        <v>364400</v>
      </c>
      <c r="S13" s="11">
        <v>364400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319025.82</v>
      </c>
      <c r="Z13" s="11">
        <v>319025.82</v>
      </c>
      <c r="AA13" s="11">
        <v>0</v>
      </c>
      <c r="AB13" s="11">
        <v>319025.82</v>
      </c>
      <c r="AC13" s="11">
        <v>319025.82</v>
      </c>
      <c r="AD13" s="11">
        <v>319025.82</v>
      </c>
      <c r="AE13" s="12">
        <v>0.8754824917672887</v>
      </c>
      <c r="AF13" s="11">
        <v>45374.18</v>
      </c>
      <c r="AG13" s="12">
        <v>0.8754824917672887</v>
      </c>
      <c r="AH13" s="11">
        <v>0</v>
      </c>
      <c r="AI13" s="12"/>
      <c r="AJ13" s="3"/>
    </row>
    <row r="14" spans="1:36" ht="51" outlineLevel="4">
      <c r="A14" s="8" t="s">
        <v>23</v>
      </c>
      <c r="B14" s="9" t="s">
        <v>24</v>
      </c>
      <c r="C14" s="8" t="s">
        <v>23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268990</v>
      </c>
      <c r="P14" s="11">
        <v>306920</v>
      </c>
      <c r="Q14" s="11">
        <v>575910</v>
      </c>
      <c r="R14" s="11">
        <v>575910</v>
      </c>
      <c r="S14" s="11">
        <v>575910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624130.34</v>
      </c>
      <c r="Z14" s="11">
        <v>624130.34</v>
      </c>
      <c r="AA14" s="11">
        <v>0</v>
      </c>
      <c r="AB14" s="11">
        <v>624130.34</v>
      </c>
      <c r="AC14" s="11">
        <v>624130.34</v>
      </c>
      <c r="AD14" s="11">
        <v>624130.34</v>
      </c>
      <c r="AE14" s="12">
        <v>1.083728950704103</v>
      </c>
      <c r="AF14" s="11">
        <v>-48220.34</v>
      </c>
      <c r="AG14" s="12">
        <v>1.083728950704103</v>
      </c>
      <c r="AH14" s="11">
        <v>0</v>
      </c>
      <c r="AI14" s="12"/>
      <c r="AJ14" s="3"/>
    </row>
    <row r="15" spans="1:36" ht="51" outlineLevel="4">
      <c r="A15" s="8" t="s">
        <v>25</v>
      </c>
      <c r="B15" s="9" t="s">
        <v>26</v>
      </c>
      <c r="C15" s="8" t="s">
        <v>25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17.61</v>
      </c>
      <c r="Z15" s="11">
        <v>17.61</v>
      </c>
      <c r="AA15" s="11">
        <v>0</v>
      </c>
      <c r="AB15" s="11">
        <v>17.61</v>
      </c>
      <c r="AC15" s="11">
        <v>17.61</v>
      </c>
      <c r="AD15" s="11">
        <v>17.61</v>
      </c>
      <c r="AE15" s="12"/>
      <c r="AF15" s="11">
        <v>-17.61</v>
      </c>
      <c r="AG15" s="12"/>
      <c r="AH15" s="11">
        <v>0</v>
      </c>
      <c r="AI15" s="12"/>
      <c r="AJ15" s="3"/>
    </row>
    <row r="16" spans="1:36" ht="38.25" outlineLevel="1">
      <c r="A16" s="8" t="s">
        <v>27</v>
      </c>
      <c r="B16" s="16" t="s">
        <v>28</v>
      </c>
      <c r="C16" s="17" t="s">
        <v>27</v>
      </c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9">
        <v>8107100</v>
      </c>
      <c r="P16" s="19">
        <v>-265200</v>
      </c>
      <c r="Q16" s="19">
        <v>7841900</v>
      </c>
      <c r="R16" s="19">
        <v>7841900</v>
      </c>
      <c r="S16" s="19">
        <v>7841900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7698723.49</v>
      </c>
      <c r="Z16" s="19">
        <f>Z18+Z19+Z20+Z21</f>
        <v>7698723.489999999</v>
      </c>
      <c r="AA16" s="19">
        <v>0</v>
      </c>
      <c r="AB16" s="19">
        <v>7698723.49</v>
      </c>
      <c r="AC16" s="19">
        <v>7698723.49</v>
      </c>
      <c r="AD16" s="19">
        <v>7698723.49</v>
      </c>
      <c r="AE16" s="20">
        <v>0.9817421147936087</v>
      </c>
      <c r="AF16" s="11">
        <v>143176.51</v>
      </c>
      <c r="AG16" s="12">
        <v>0.9817421147936087</v>
      </c>
      <c r="AH16" s="11">
        <v>0</v>
      </c>
      <c r="AI16" s="12"/>
      <c r="AJ16" s="3"/>
    </row>
    <row r="17" spans="1:36" ht="38.25" hidden="1" outlineLevel="3">
      <c r="A17" s="8" t="s">
        <v>29</v>
      </c>
      <c r="B17" s="9" t="s">
        <v>30</v>
      </c>
      <c r="C17" s="8" t="s">
        <v>29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8107100</v>
      </c>
      <c r="P17" s="11">
        <v>-265200</v>
      </c>
      <c r="Q17" s="11">
        <v>7841900</v>
      </c>
      <c r="R17" s="11">
        <v>7841900</v>
      </c>
      <c r="S17" s="11">
        <v>7841900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7698723.49</v>
      </c>
      <c r="Z17" s="11">
        <v>7698723.49</v>
      </c>
      <c r="AA17" s="11">
        <v>0</v>
      </c>
      <c r="AB17" s="11">
        <v>7698723.49</v>
      </c>
      <c r="AC17" s="11">
        <v>7698723.49</v>
      </c>
      <c r="AD17" s="11">
        <v>7698723.49</v>
      </c>
      <c r="AE17" s="12">
        <v>0.9817421147936087</v>
      </c>
      <c r="AF17" s="11">
        <v>143176.51</v>
      </c>
      <c r="AG17" s="12">
        <v>0.9817421147936087</v>
      </c>
      <c r="AH17" s="11">
        <v>0</v>
      </c>
      <c r="AI17" s="12"/>
      <c r="AJ17" s="3"/>
    </row>
    <row r="18" spans="1:36" ht="114.75" outlineLevel="4">
      <c r="A18" s="8" t="s">
        <v>31</v>
      </c>
      <c r="B18" s="9" t="s">
        <v>32</v>
      </c>
      <c r="C18" s="8" t="s">
        <v>31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3219800</v>
      </c>
      <c r="P18" s="11">
        <v>261940</v>
      </c>
      <c r="Q18" s="11">
        <v>3481740</v>
      </c>
      <c r="R18" s="11">
        <v>3481740</v>
      </c>
      <c r="S18" s="11">
        <v>3481740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3550941.93</v>
      </c>
      <c r="Z18" s="11">
        <v>3550941.94</v>
      </c>
      <c r="AA18" s="11">
        <v>0</v>
      </c>
      <c r="AB18" s="11">
        <v>3550941.93</v>
      </c>
      <c r="AC18" s="11">
        <v>3550941.93</v>
      </c>
      <c r="AD18" s="11">
        <v>3550941.93</v>
      </c>
      <c r="AE18" s="12">
        <v>1.0198756742318495</v>
      </c>
      <c r="AF18" s="11">
        <v>-69201.93</v>
      </c>
      <c r="AG18" s="12">
        <v>1.0198756742318495</v>
      </c>
      <c r="AH18" s="11">
        <v>0</v>
      </c>
      <c r="AI18" s="12"/>
      <c r="AJ18" s="3"/>
    </row>
    <row r="19" spans="1:36" ht="140.25" outlineLevel="4">
      <c r="A19" s="8" t="s">
        <v>33</v>
      </c>
      <c r="B19" s="9" t="s">
        <v>34</v>
      </c>
      <c r="C19" s="8" t="s">
        <v>33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26500</v>
      </c>
      <c r="P19" s="11">
        <v>-3860</v>
      </c>
      <c r="Q19" s="11">
        <v>22640</v>
      </c>
      <c r="R19" s="11">
        <v>22640</v>
      </c>
      <c r="S19" s="11">
        <v>22640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25391.44</v>
      </c>
      <c r="Z19" s="11">
        <v>25398.9</v>
      </c>
      <c r="AA19" s="11">
        <v>0</v>
      </c>
      <c r="AB19" s="11">
        <v>25391.44</v>
      </c>
      <c r="AC19" s="11">
        <v>25391.44</v>
      </c>
      <c r="AD19" s="11">
        <v>25391.44</v>
      </c>
      <c r="AE19" s="12">
        <v>1.12193003533569</v>
      </c>
      <c r="AF19" s="11">
        <v>-2751.44</v>
      </c>
      <c r="AG19" s="12">
        <v>1.121530035335689</v>
      </c>
      <c r="AH19" s="11">
        <v>0</v>
      </c>
      <c r="AI19" s="12"/>
      <c r="AJ19" s="3"/>
    </row>
    <row r="20" spans="1:36" ht="127.5" outlineLevel="4">
      <c r="A20" s="8" t="s">
        <v>35</v>
      </c>
      <c r="B20" s="9" t="s">
        <v>36</v>
      </c>
      <c r="C20" s="8" t="s">
        <v>35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4860800</v>
      </c>
      <c r="P20" s="11">
        <v>-523280</v>
      </c>
      <c r="Q20" s="11">
        <v>4337520</v>
      </c>
      <c r="R20" s="11">
        <v>4337520</v>
      </c>
      <c r="S20" s="11">
        <v>4337520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4776931.02</v>
      </c>
      <c r="Z20" s="11">
        <v>4777014.52</v>
      </c>
      <c r="AA20" s="11">
        <v>0</v>
      </c>
      <c r="AB20" s="11">
        <v>4776931.02</v>
      </c>
      <c r="AC20" s="11">
        <v>4776931.02</v>
      </c>
      <c r="AD20" s="11">
        <v>4776931.02</v>
      </c>
      <c r="AE20" s="12">
        <v>1.1013046671830908</v>
      </c>
      <c r="AF20" s="11">
        <v>-439411.02</v>
      </c>
      <c r="AG20" s="12">
        <v>1.1013046671830908</v>
      </c>
      <c r="AH20" s="11">
        <v>0</v>
      </c>
      <c r="AI20" s="12"/>
      <c r="AJ20" s="3"/>
    </row>
    <row r="21" spans="1:36" ht="114.75" outlineLevel="4">
      <c r="A21" s="8" t="s">
        <v>37</v>
      </c>
      <c r="B21" s="9" t="s">
        <v>38</v>
      </c>
      <c r="C21" s="8" t="s">
        <v>37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-654540.9</v>
      </c>
      <c r="Z21" s="11">
        <v>-654631.87</v>
      </c>
      <c r="AA21" s="11">
        <v>0</v>
      </c>
      <c r="AB21" s="11">
        <v>-654540.9</v>
      </c>
      <c r="AC21" s="11">
        <v>-654540.9</v>
      </c>
      <c r="AD21" s="11">
        <v>-654540.9</v>
      </c>
      <c r="AE21" s="12"/>
      <c r="AF21" s="11">
        <v>654540.9</v>
      </c>
      <c r="AG21" s="12"/>
      <c r="AH21" s="11">
        <v>0</v>
      </c>
      <c r="AI21" s="12"/>
      <c r="AJ21" s="3"/>
    </row>
    <row r="22" spans="1:36" ht="15" outlineLevel="1">
      <c r="A22" s="8" t="s">
        <v>39</v>
      </c>
      <c r="B22" s="16" t="s">
        <v>40</v>
      </c>
      <c r="C22" s="17" t="s">
        <v>39</v>
      </c>
      <c r="D22" s="17"/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9">
        <v>5202200</v>
      </c>
      <c r="P22" s="19">
        <v>302100</v>
      </c>
      <c r="Q22" s="19">
        <v>5504300</v>
      </c>
      <c r="R22" s="19">
        <v>5504300</v>
      </c>
      <c r="S22" s="19">
        <v>5504300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5924367.73</v>
      </c>
      <c r="Z22" s="19">
        <v>5924367.73</v>
      </c>
      <c r="AA22" s="19">
        <v>0</v>
      </c>
      <c r="AB22" s="19">
        <v>5924367.73</v>
      </c>
      <c r="AC22" s="19">
        <v>5924367.73</v>
      </c>
      <c r="AD22" s="19">
        <v>5924367.73</v>
      </c>
      <c r="AE22" s="20">
        <v>1.0763162854495576</v>
      </c>
      <c r="AF22" s="11">
        <v>-420067.73</v>
      </c>
      <c r="AG22" s="12">
        <v>1.0763162854495576</v>
      </c>
      <c r="AH22" s="11">
        <v>0</v>
      </c>
      <c r="AI22" s="12"/>
      <c r="AJ22" s="3"/>
    </row>
    <row r="23" spans="1:36" s="27" customFormat="1" ht="38.25" outlineLevel="3">
      <c r="A23" s="21" t="s">
        <v>41</v>
      </c>
      <c r="B23" s="22" t="s">
        <v>42</v>
      </c>
      <c r="C23" s="21" t="s">
        <v>41</v>
      </c>
      <c r="D23" s="21"/>
      <c r="E23" s="21"/>
      <c r="F23" s="23"/>
      <c r="G23" s="21"/>
      <c r="H23" s="21"/>
      <c r="I23" s="21"/>
      <c r="J23" s="21"/>
      <c r="K23" s="21"/>
      <c r="L23" s="21"/>
      <c r="M23" s="21"/>
      <c r="N23" s="21"/>
      <c r="O23" s="24">
        <v>350000</v>
      </c>
      <c r="P23" s="24">
        <v>165000</v>
      </c>
      <c r="Q23" s="24">
        <v>515000</v>
      </c>
      <c r="R23" s="24">
        <v>515000</v>
      </c>
      <c r="S23" s="24">
        <v>515000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557515.9</v>
      </c>
      <c r="Z23" s="24">
        <v>557515.9</v>
      </c>
      <c r="AA23" s="24">
        <v>0</v>
      </c>
      <c r="AB23" s="24">
        <v>557515.9</v>
      </c>
      <c r="AC23" s="24">
        <v>557515.9</v>
      </c>
      <c r="AD23" s="24">
        <v>557515.9</v>
      </c>
      <c r="AE23" s="25">
        <v>1.082555145631068</v>
      </c>
      <c r="AF23" s="24">
        <v>-42515.9</v>
      </c>
      <c r="AG23" s="25">
        <v>1.082555145631068</v>
      </c>
      <c r="AH23" s="24">
        <v>0</v>
      </c>
      <c r="AI23" s="25"/>
      <c r="AJ23" s="26"/>
    </row>
    <row r="24" spans="1:36" ht="38.25" outlineLevel="4">
      <c r="A24" s="8" t="s">
        <v>43</v>
      </c>
      <c r="B24" s="9" t="s">
        <v>44</v>
      </c>
      <c r="C24" s="8" t="s">
        <v>43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300000</v>
      </c>
      <c r="P24" s="11">
        <v>-15000</v>
      </c>
      <c r="Q24" s="11">
        <v>285000</v>
      </c>
      <c r="R24" s="11">
        <v>285000</v>
      </c>
      <c r="S24" s="11">
        <v>285000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313098.74</v>
      </c>
      <c r="Z24" s="11">
        <v>313098.74</v>
      </c>
      <c r="AA24" s="11">
        <v>0</v>
      </c>
      <c r="AB24" s="11">
        <v>313098.74</v>
      </c>
      <c r="AC24" s="11">
        <v>313098.74</v>
      </c>
      <c r="AD24" s="11">
        <v>313098.74</v>
      </c>
      <c r="AE24" s="12">
        <v>1.0985920701754386</v>
      </c>
      <c r="AF24" s="11">
        <v>-28098.74</v>
      </c>
      <c r="AG24" s="12">
        <v>1.0985920701754386</v>
      </c>
      <c r="AH24" s="11">
        <v>0</v>
      </c>
      <c r="AI24" s="12"/>
      <c r="AJ24" s="3"/>
    </row>
    <row r="25" spans="1:36" ht="63.75" outlineLevel="4">
      <c r="A25" s="8" t="s">
        <v>45</v>
      </c>
      <c r="B25" s="9" t="s">
        <v>46</v>
      </c>
      <c r="C25" s="8" t="s">
        <v>45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50000</v>
      </c>
      <c r="P25" s="11">
        <v>180000</v>
      </c>
      <c r="Q25" s="11">
        <v>230000</v>
      </c>
      <c r="R25" s="11">
        <v>230000</v>
      </c>
      <c r="S25" s="11">
        <v>230000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244417.16</v>
      </c>
      <c r="Z25" s="11">
        <v>244417.16</v>
      </c>
      <c r="AA25" s="11">
        <v>0</v>
      </c>
      <c r="AB25" s="11">
        <v>244417.16</v>
      </c>
      <c r="AC25" s="11">
        <v>244417.16</v>
      </c>
      <c r="AD25" s="11">
        <v>244417.16</v>
      </c>
      <c r="AE25" s="12">
        <v>1.062683304347826</v>
      </c>
      <c r="AF25" s="11">
        <v>-14417.16</v>
      </c>
      <c r="AG25" s="12">
        <v>1.062683304347826</v>
      </c>
      <c r="AH25" s="11">
        <v>0</v>
      </c>
      <c r="AI25" s="12"/>
      <c r="AJ25" s="3"/>
    </row>
    <row r="26" spans="1:36" ht="25.5" outlineLevel="3">
      <c r="A26" s="8" t="s">
        <v>47</v>
      </c>
      <c r="B26" s="16" t="s">
        <v>48</v>
      </c>
      <c r="C26" s="17" t="s">
        <v>47</v>
      </c>
      <c r="D26" s="17"/>
      <c r="E26" s="17"/>
      <c r="F26" s="18"/>
      <c r="G26" s="17"/>
      <c r="H26" s="17"/>
      <c r="I26" s="17"/>
      <c r="J26" s="17"/>
      <c r="K26" s="17"/>
      <c r="L26" s="17"/>
      <c r="M26" s="17"/>
      <c r="N26" s="17"/>
      <c r="O26" s="19">
        <v>3945000</v>
      </c>
      <c r="P26" s="19">
        <v>-587000</v>
      </c>
      <c r="Q26" s="19">
        <v>3358000</v>
      </c>
      <c r="R26" s="19">
        <v>3358000</v>
      </c>
      <c r="S26" s="19">
        <v>3358000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3511993.22</v>
      </c>
      <c r="Z26" s="19">
        <v>3511993.22</v>
      </c>
      <c r="AA26" s="19">
        <v>0</v>
      </c>
      <c r="AB26" s="19">
        <v>3511993.22</v>
      </c>
      <c r="AC26" s="19">
        <v>3511993.22</v>
      </c>
      <c r="AD26" s="19">
        <v>3511993.22</v>
      </c>
      <c r="AE26" s="20">
        <v>1.045858612269208</v>
      </c>
      <c r="AF26" s="11">
        <v>-153993.22</v>
      </c>
      <c r="AG26" s="12">
        <v>1.045858612269208</v>
      </c>
      <c r="AH26" s="11">
        <v>0</v>
      </c>
      <c r="AI26" s="12"/>
      <c r="AJ26" s="3"/>
    </row>
    <row r="27" spans="1:36" ht="25.5" outlineLevel="4">
      <c r="A27" s="8" t="s">
        <v>49</v>
      </c>
      <c r="B27" s="9" t="s">
        <v>50</v>
      </c>
      <c r="C27" s="8" t="s">
        <v>49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3945000</v>
      </c>
      <c r="P27" s="11">
        <v>-587000</v>
      </c>
      <c r="Q27" s="11">
        <v>3358000</v>
      </c>
      <c r="R27" s="11">
        <v>3358000</v>
      </c>
      <c r="S27" s="11">
        <v>3358000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3511236.18</v>
      </c>
      <c r="Z27" s="11">
        <v>3511236.18</v>
      </c>
      <c r="AA27" s="11">
        <v>0</v>
      </c>
      <c r="AB27" s="11">
        <v>3511236.18</v>
      </c>
      <c r="AC27" s="11">
        <v>3511236.18</v>
      </c>
      <c r="AD27" s="11">
        <v>3511236.18</v>
      </c>
      <c r="AE27" s="12">
        <v>1.04563316855271</v>
      </c>
      <c r="AF27" s="11">
        <v>-153236.18</v>
      </c>
      <c r="AG27" s="12">
        <v>1.04563316855271</v>
      </c>
      <c r="AH27" s="11">
        <v>0</v>
      </c>
      <c r="AI27" s="12"/>
      <c r="AJ27" s="3"/>
    </row>
    <row r="28" spans="1:36" ht="38.25" outlineLevel="4">
      <c r="A28" s="8" t="s">
        <v>51</v>
      </c>
      <c r="B28" s="9" t="s">
        <v>52</v>
      </c>
      <c r="C28" s="8" t="s">
        <v>51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757.04</v>
      </c>
      <c r="Z28" s="11">
        <v>757.04</v>
      </c>
      <c r="AA28" s="11">
        <v>0</v>
      </c>
      <c r="AB28" s="11">
        <v>757.04</v>
      </c>
      <c r="AC28" s="11">
        <v>757.04</v>
      </c>
      <c r="AD28" s="11">
        <v>757.04</v>
      </c>
      <c r="AE28" s="12"/>
      <c r="AF28" s="11">
        <v>-757.04</v>
      </c>
      <c r="AG28" s="12"/>
      <c r="AH28" s="11">
        <v>0</v>
      </c>
      <c r="AI28" s="12"/>
      <c r="AJ28" s="3"/>
    </row>
    <row r="29" spans="1:36" s="27" customFormat="1" ht="15" outlineLevel="3">
      <c r="A29" s="21" t="s">
        <v>53</v>
      </c>
      <c r="B29" s="22" t="s">
        <v>54</v>
      </c>
      <c r="C29" s="21" t="s">
        <v>53</v>
      </c>
      <c r="D29" s="21"/>
      <c r="E29" s="21"/>
      <c r="F29" s="23"/>
      <c r="G29" s="21"/>
      <c r="H29" s="21"/>
      <c r="I29" s="21"/>
      <c r="J29" s="21"/>
      <c r="K29" s="21"/>
      <c r="L29" s="21"/>
      <c r="M29" s="21"/>
      <c r="N29" s="21"/>
      <c r="O29" s="24">
        <v>880000</v>
      </c>
      <c r="P29" s="24">
        <v>738800</v>
      </c>
      <c r="Q29" s="24">
        <v>1618800</v>
      </c>
      <c r="R29" s="24">
        <v>1618800</v>
      </c>
      <c r="S29" s="24">
        <v>1618800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1824865.61</v>
      </c>
      <c r="Z29" s="24">
        <v>1824865.61</v>
      </c>
      <c r="AA29" s="24">
        <v>0</v>
      </c>
      <c r="AB29" s="24">
        <v>1824865.61</v>
      </c>
      <c r="AC29" s="24">
        <v>1824865.61</v>
      </c>
      <c r="AD29" s="24">
        <v>1824865.61</v>
      </c>
      <c r="AE29" s="25">
        <v>1.1272952866320731</v>
      </c>
      <c r="AF29" s="24">
        <v>-206065.61</v>
      </c>
      <c r="AG29" s="25">
        <v>1.1272952866320731</v>
      </c>
      <c r="AH29" s="24">
        <v>0</v>
      </c>
      <c r="AI29" s="25"/>
      <c r="AJ29" s="26"/>
    </row>
    <row r="30" spans="1:36" ht="15" outlineLevel="4">
      <c r="A30" s="8" t="s">
        <v>55</v>
      </c>
      <c r="B30" s="9" t="s">
        <v>56</v>
      </c>
      <c r="C30" s="8" t="s">
        <v>55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880000</v>
      </c>
      <c r="P30" s="11">
        <v>738800</v>
      </c>
      <c r="Q30" s="11">
        <v>1618800</v>
      </c>
      <c r="R30" s="11">
        <v>1618800</v>
      </c>
      <c r="S30" s="11">
        <v>1618800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1824865.61</v>
      </c>
      <c r="Z30" s="11">
        <v>1824865.61</v>
      </c>
      <c r="AA30" s="11">
        <v>0</v>
      </c>
      <c r="AB30" s="11">
        <v>1824865.61</v>
      </c>
      <c r="AC30" s="11">
        <v>1824865.61</v>
      </c>
      <c r="AD30" s="11">
        <v>1824865.61</v>
      </c>
      <c r="AE30" s="12">
        <v>1.1272952866320731</v>
      </c>
      <c r="AF30" s="11">
        <v>-206065.61</v>
      </c>
      <c r="AG30" s="12">
        <v>1.1272952866320731</v>
      </c>
      <c r="AH30" s="11">
        <v>0</v>
      </c>
      <c r="AI30" s="12"/>
      <c r="AJ30" s="3"/>
    </row>
    <row r="31" spans="1:36" ht="38.25" outlineLevel="3">
      <c r="A31" s="8" t="s">
        <v>57</v>
      </c>
      <c r="B31" s="16" t="s">
        <v>58</v>
      </c>
      <c r="C31" s="17" t="s">
        <v>57</v>
      </c>
      <c r="D31" s="17"/>
      <c r="E31" s="17"/>
      <c r="F31" s="18"/>
      <c r="G31" s="17"/>
      <c r="H31" s="17"/>
      <c r="I31" s="17"/>
      <c r="J31" s="17"/>
      <c r="K31" s="17"/>
      <c r="L31" s="17"/>
      <c r="M31" s="17"/>
      <c r="N31" s="17"/>
      <c r="O31" s="19">
        <v>27200</v>
      </c>
      <c r="P31" s="19">
        <v>-14700</v>
      </c>
      <c r="Q31" s="19">
        <v>12500</v>
      </c>
      <c r="R31" s="19">
        <v>12500</v>
      </c>
      <c r="S31" s="19">
        <v>12500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29993</v>
      </c>
      <c r="Z31" s="19">
        <v>29993</v>
      </c>
      <c r="AA31" s="19">
        <v>0</v>
      </c>
      <c r="AB31" s="19">
        <v>29993</v>
      </c>
      <c r="AC31" s="19">
        <v>29993</v>
      </c>
      <c r="AD31" s="19">
        <v>29993</v>
      </c>
      <c r="AE31" s="20">
        <v>2.39944</v>
      </c>
      <c r="AF31" s="11">
        <v>-17493</v>
      </c>
      <c r="AG31" s="12">
        <v>2.39944</v>
      </c>
      <c r="AH31" s="11">
        <v>0</v>
      </c>
      <c r="AI31" s="12"/>
      <c r="AJ31" s="3"/>
    </row>
    <row r="32" spans="1:36" ht="38.25" outlineLevel="4">
      <c r="A32" s="8" t="s">
        <v>59</v>
      </c>
      <c r="B32" s="9" t="s">
        <v>60</v>
      </c>
      <c r="C32" s="8" t="s">
        <v>59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27200</v>
      </c>
      <c r="P32" s="11">
        <v>-14700</v>
      </c>
      <c r="Q32" s="11">
        <v>12500</v>
      </c>
      <c r="R32" s="11">
        <v>12500</v>
      </c>
      <c r="S32" s="11">
        <v>12500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29993</v>
      </c>
      <c r="Z32" s="11">
        <v>29993</v>
      </c>
      <c r="AA32" s="11">
        <v>0</v>
      </c>
      <c r="AB32" s="11">
        <v>29993</v>
      </c>
      <c r="AC32" s="11">
        <v>29993</v>
      </c>
      <c r="AD32" s="11">
        <v>29993</v>
      </c>
      <c r="AE32" s="12">
        <v>2.39944</v>
      </c>
      <c r="AF32" s="11">
        <v>-17493</v>
      </c>
      <c r="AG32" s="12">
        <v>2.39944</v>
      </c>
      <c r="AH32" s="11">
        <v>0</v>
      </c>
      <c r="AI32" s="12"/>
      <c r="AJ32" s="3"/>
    </row>
    <row r="33" spans="1:36" ht="15" outlineLevel="1">
      <c r="A33" s="8" t="s">
        <v>61</v>
      </c>
      <c r="B33" s="16" t="s">
        <v>62</v>
      </c>
      <c r="C33" s="17" t="s">
        <v>61</v>
      </c>
      <c r="D33" s="17"/>
      <c r="E33" s="17"/>
      <c r="F33" s="18"/>
      <c r="G33" s="17"/>
      <c r="H33" s="17"/>
      <c r="I33" s="17"/>
      <c r="J33" s="17"/>
      <c r="K33" s="17"/>
      <c r="L33" s="17"/>
      <c r="M33" s="17"/>
      <c r="N33" s="17"/>
      <c r="O33" s="19">
        <v>6509500</v>
      </c>
      <c r="P33" s="19">
        <v>884900</v>
      </c>
      <c r="Q33" s="19">
        <v>7394400</v>
      </c>
      <c r="R33" s="19">
        <v>7394400</v>
      </c>
      <c r="S33" s="19">
        <v>7394400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7681568.95</v>
      </c>
      <c r="Z33" s="19">
        <f>Z34+Z36+Z39</f>
        <v>7682839.9399999995</v>
      </c>
      <c r="AA33" s="19">
        <v>0</v>
      </c>
      <c r="AB33" s="19">
        <v>7681568.95</v>
      </c>
      <c r="AC33" s="19">
        <v>7681568.95</v>
      </c>
      <c r="AD33" s="19">
        <v>7681568.95</v>
      </c>
      <c r="AE33" s="20">
        <v>1.0388360042735043</v>
      </c>
      <c r="AF33" s="11">
        <v>-287168.95</v>
      </c>
      <c r="AG33" s="12">
        <v>1.0388360042735043</v>
      </c>
      <c r="AH33" s="11">
        <v>0</v>
      </c>
      <c r="AI33" s="12"/>
      <c r="AJ33" s="3"/>
    </row>
    <row r="34" spans="1:36" ht="15" outlineLevel="3">
      <c r="A34" s="8" t="s">
        <v>63</v>
      </c>
      <c r="B34" s="16" t="s">
        <v>64</v>
      </c>
      <c r="C34" s="17" t="s">
        <v>63</v>
      </c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19">
        <v>1473300</v>
      </c>
      <c r="P34" s="19">
        <v>669900</v>
      </c>
      <c r="Q34" s="19">
        <v>2143200</v>
      </c>
      <c r="R34" s="19">
        <v>2143200</v>
      </c>
      <c r="S34" s="19">
        <v>2143200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2303383.5</v>
      </c>
      <c r="Z34" s="19">
        <f>Z35</f>
        <v>2303845.5</v>
      </c>
      <c r="AA34" s="19">
        <v>0</v>
      </c>
      <c r="AB34" s="19">
        <v>2303383.5</v>
      </c>
      <c r="AC34" s="19">
        <v>2303383.5</v>
      </c>
      <c r="AD34" s="19">
        <v>2303383.5</v>
      </c>
      <c r="AE34" s="20">
        <v>1.07504034154535</v>
      </c>
      <c r="AF34" s="11">
        <v>-160183.5</v>
      </c>
      <c r="AG34" s="12">
        <v>1.0747403415453527</v>
      </c>
      <c r="AH34" s="11">
        <v>0</v>
      </c>
      <c r="AI34" s="12"/>
      <c r="AJ34" s="3"/>
    </row>
    <row r="35" spans="1:36" ht="51" outlineLevel="4">
      <c r="A35" s="8" t="s">
        <v>65</v>
      </c>
      <c r="B35" s="9" t="s">
        <v>66</v>
      </c>
      <c r="C35" s="8" t="s">
        <v>65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1473300</v>
      </c>
      <c r="P35" s="11">
        <v>669900</v>
      </c>
      <c r="Q35" s="11">
        <v>2143200</v>
      </c>
      <c r="R35" s="11">
        <v>2143200</v>
      </c>
      <c r="S35" s="11">
        <v>2143200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2303383.5</v>
      </c>
      <c r="Z35" s="11">
        <v>2303845.5</v>
      </c>
      <c r="AA35" s="11">
        <v>0</v>
      </c>
      <c r="AB35" s="11">
        <v>2303383.5</v>
      </c>
      <c r="AC35" s="11">
        <v>2303383.5</v>
      </c>
      <c r="AD35" s="11">
        <v>2303383.5</v>
      </c>
      <c r="AE35" s="12">
        <v>1.07504034154535</v>
      </c>
      <c r="AF35" s="11">
        <v>-160183.5</v>
      </c>
      <c r="AG35" s="12">
        <v>1.0747403415453527</v>
      </c>
      <c r="AH35" s="11">
        <v>0</v>
      </c>
      <c r="AI35" s="12"/>
      <c r="AJ35" s="3"/>
    </row>
    <row r="36" spans="1:36" ht="15" outlineLevel="3">
      <c r="A36" s="8" t="s">
        <v>67</v>
      </c>
      <c r="B36" s="16" t="s">
        <v>68</v>
      </c>
      <c r="C36" s="17" t="s">
        <v>67</v>
      </c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7"/>
      <c r="O36" s="19">
        <v>1044900</v>
      </c>
      <c r="P36" s="19">
        <v>192600</v>
      </c>
      <c r="Q36" s="19">
        <v>1237500</v>
      </c>
      <c r="R36" s="19">
        <v>1237500</v>
      </c>
      <c r="S36" s="19">
        <v>1237500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1376016.71</v>
      </c>
      <c r="Z36" s="19">
        <v>1376016.71</v>
      </c>
      <c r="AA36" s="19">
        <v>0</v>
      </c>
      <c r="AB36" s="19">
        <v>1376016.71</v>
      </c>
      <c r="AC36" s="19">
        <v>1376016.71</v>
      </c>
      <c r="AD36" s="19">
        <v>1376016.71</v>
      </c>
      <c r="AE36" s="20">
        <v>1.111932694949495</v>
      </c>
      <c r="AF36" s="11">
        <v>-138516.71</v>
      </c>
      <c r="AG36" s="12">
        <v>1.111932694949495</v>
      </c>
      <c r="AH36" s="11">
        <v>0</v>
      </c>
      <c r="AI36" s="12"/>
      <c r="AJ36" s="3"/>
    </row>
    <row r="37" spans="1:36" ht="15" outlineLevel="4">
      <c r="A37" s="8" t="s">
        <v>69</v>
      </c>
      <c r="B37" s="9" t="s">
        <v>70</v>
      </c>
      <c r="C37" s="8" t="s">
        <v>69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170000</v>
      </c>
      <c r="P37" s="11">
        <v>20000</v>
      </c>
      <c r="Q37" s="11">
        <v>190000</v>
      </c>
      <c r="R37" s="11">
        <v>190000</v>
      </c>
      <c r="S37" s="11">
        <v>190000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182309.93</v>
      </c>
      <c r="Z37" s="11">
        <v>182309.93</v>
      </c>
      <c r="AA37" s="11">
        <v>0</v>
      </c>
      <c r="AB37" s="11">
        <v>182309.93</v>
      </c>
      <c r="AC37" s="11">
        <v>182309.93</v>
      </c>
      <c r="AD37" s="11">
        <v>182309.93</v>
      </c>
      <c r="AE37" s="12">
        <v>0.959525947368421</v>
      </c>
      <c r="AF37" s="11">
        <v>7690.07</v>
      </c>
      <c r="AG37" s="12">
        <v>0.959525947368421</v>
      </c>
      <c r="AH37" s="11">
        <v>0</v>
      </c>
      <c r="AI37" s="12"/>
      <c r="AJ37" s="3"/>
    </row>
    <row r="38" spans="1:36" ht="15" outlineLevel="4">
      <c r="A38" s="8" t="s">
        <v>71</v>
      </c>
      <c r="B38" s="9" t="s">
        <v>72</v>
      </c>
      <c r="C38" s="8" t="s">
        <v>71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874900</v>
      </c>
      <c r="P38" s="11">
        <v>172600</v>
      </c>
      <c r="Q38" s="11">
        <v>1047500</v>
      </c>
      <c r="R38" s="11">
        <v>1047500</v>
      </c>
      <c r="S38" s="11">
        <v>1047500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1193706.78</v>
      </c>
      <c r="Z38" s="11">
        <v>1193706.78</v>
      </c>
      <c r="AA38" s="11">
        <v>0</v>
      </c>
      <c r="AB38" s="11">
        <v>1193706.78</v>
      </c>
      <c r="AC38" s="11">
        <v>1193706.78</v>
      </c>
      <c r="AD38" s="11">
        <v>1193706.78</v>
      </c>
      <c r="AE38" s="12">
        <v>1.139576878281623</v>
      </c>
      <c r="AF38" s="11">
        <v>-146206.78</v>
      </c>
      <c r="AG38" s="12">
        <v>1.139576878281623</v>
      </c>
      <c r="AH38" s="11">
        <v>0</v>
      </c>
      <c r="AI38" s="12"/>
      <c r="AJ38" s="3"/>
    </row>
    <row r="39" spans="1:36" s="27" customFormat="1" ht="15" outlineLevel="3">
      <c r="A39" s="21" t="s">
        <v>73</v>
      </c>
      <c r="B39" s="22" t="s">
        <v>74</v>
      </c>
      <c r="C39" s="21" t="s">
        <v>73</v>
      </c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4">
        <v>3991300</v>
      </c>
      <c r="P39" s="24">
        <v>22400</v>
      </c>
      <c r="Q39" s="24">
        <v>4013700</v>
      </c>
      <c r="R39" s="24">
        <v>4013700</v>
      </c>
      <c r="S39" s="24">
        <v>4013700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4002168.74</v>
      </c>
      <c r="Z39" s="24">
        <f>Z40+Z41</f>
        <v>4002977.73</v>
      </c>
      <c r="AA39" s="24">
        <v>0</v>
      </c>
      <c r="AB39" s="24">
        <v>4002168.74</v>
      </c>
      <c r="AC39" s="24">
        <v>4002168.74</v>
      </c>
      <c r="AD39" s="24">
        <v>4002168.74</v>
      </c>
      <c r="AE39" s="25">
        <v>0.9971270249395819</v>
      </c>
      <c r="AF39" s="24">
        <v>11531.26</v>
      </c>
      <c r="AG39" s="25">
        <v>0.9971270249395819</v>
      </c>
      <c r="AH39" s="24">
        <v>0</v>
      </c>
      <c r="AI39" s="25"/>
      <c r="AJ39" s="26"/>
    </row>
    <row r="40" spans="1:36" ht="38.25" outlineLevel="4">
      <c r="A40" s="8" t="s">
        <v>75</v>
      </c>
      <c r="B40" s="9" t="s">
        <v>76</v>
      </c>
      <c r="C40" s="8" t="s">
        <v>75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722800</v>
      </c>
      <c r="P40" s="11">
        <v>-33000</v>
      </c>
      <c r="Q40" s="11">
        <v>689800</v>
      </c>
      <c r="R40" s="11">
        <v>689800</v>
      </c>
      <c r="S40" s="11">
        <v>689800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517641.58</v>
      </c>
      <c r="Z40" s="11">
        <v>517641.58</v>
      </c>
      <c r="AA40" s="11">
        <v>0</v>
      </c>
      <c r="AB40" s="11">
        <v>517641.58</v>
      </c>
      <c r="AC40" s="11">
        <v>517641.58</v>
      </c>
      <c r="AD40" s="11">
        <v>517641.58</v>
      </c>
      <c r="AE40" s="12">
        <v>0.7504227022325312</v>
      </c>
      <c r="AF40" s="11">
        <v>172158.42</v>
      </c>
      <c r="AG40" s="12">
        <v>0.7504227022325312</v>
      </c>
      <c r="AH40" s="11">
        <v>0</v>
      </c>
      <c r="AI40" s="12"/>
      <c r="AJ40" s="3"/>
    </row>
    <row r="41" spans="1:36" ht="38.25" outlineLevel="4">
      <c r="A41" s="8" t="s">
        <v>77</v>
      </c>
      <c r="B41" s="9" t="s">
        <v>78</v>
      </c>
      <c r="C41" s="8" t="s">
        <v>77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3268500</v>
      </c>
      <c r="P41" s="11">
        <v>55400</v>
      </c>
      <c r="Q41" s="11">
        <v>3323900</v>
      </c>
      <c r="R41" s="11">
        <v>3323900</v>
      </c>
      <c r="S41" s="11">
        <v>3323900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3484527.16</v>
      </c>
      <c r="Z41" s="11">
        <v>3485336.15</v>
      </c>
      <c r="AA41" s="11">
        <v>0</v>
      </c>
      <c r="AB41" s="11">
        <v>3484527.16</v>
      </c>
      <c r="AC41" s="11">
        <v>3484527.16</v>
      </c>
      <c r="AD41" s="11">
        <v>3484527.16</v>
      </c>
      <c r="AE41" s="12">
        <v>1.04862490748819</v>
      </c>
      <c r="AF41" s="11">
        <v>-160627.16</v>
      </c>
      <c r="AG41" s="12">
        <v>1.0483249074881915</v>
      </c>
      <c r="AH41" s="11">
        <v>0</v>
      </c>
      <c r="AI41" s="12"/>
      <c r="AJ41" s="3"/>
    </row>
    <row r="42" spans="1:36" s="27" customFormat="1" ht="25.5" outlineLevel="1">
      <c r="A42" s="21" t="s">
        <v>79</v>
      </c>
      <c r="B42" s="22" t="s">
        <v>80</v>
      </c>
      <c r="C42" s="21" t="s">
        <v>79</v>
      </c>
      <c r="D42" s="21"/>
      <c r="E42" s="21"/>
      <c r="F42" s="23"/>
      <c r="G42" s="21"/>
      <c r="H42" s="21"/>
      <c r="I42" s="21"/>
      <c r="J42" s="21"/>
      <c r="K42" s="21"/>
      <c r="L42" s="21"/>
      <c r="M42" s="21"/>
      <c r="N42" s="21"/>
      <c r="O42" s="24">
        <v>565700</v>
      </c>
      <c r="P42" s="24">
        <v>0</v>
      </c>
      <c r="Q42" s="24">
        <v>565700</v>
      </c>
      <c r="R42" s="24">
        <v>565700</v>
      </c>
      <c r="S42" s="24">
        <v>565700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314310.87</v>
      </c>
      <c r="Z42" s="24">
        <v>314310.87</v>
      </c>
      <c r="AA42" s="24">
        <v>0</v>
      </c>
      <c r="AB42" s="24">
        <v>314310.87</v>
      </c>
      <c r="AC42" s="24">
        <v>314310.87</v>
      </c>
      <c r="AD42" s="24">
        <v>314310.87</v>
      </c>
      <c r="AE42" s="25">
        <v>0.5556140533851865</v>
      </c>
      <c r="AF42" s="24">
        <v>251389.13</v>
      </c>
      <c r="AG42" s="25">
        <v>0.5556140533851865</v>
      </c>
      <c r="AH42" s="24">
        <v>0</v>
      </c>
      <c r="AI42" s="25"/>
      <c r="AJ42" s="26"/>
    </row>
    <row r="43" spans="1:36" ht="15" outlineLevel="3">
      <c r="A43" s="8" t="s">
        <v>81</v>
      </c>
      <c r="B43" s="9" t="s">
        <v>82</v>
      </c>
      <c r="C43" s="8" t="s">
        <v>81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565700</v>
      </c>
      <c r="P43" s="11">
        <v>0</v>
      </c>
      <c r="Q43" s="11">
        <v>565700</v>
      </c>
      <c r="R43" s="11">
        <v>565700</v>
      </c>
      <c r="S43" s="11">
        <v>565700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314310.87</v>
      </c>
      <c r="Z43" s="11">
        <v>314310.87</v>
      </c>
      <c r="AA43" s="11">
        <v>0</v>
      </c>
      <c r="AB43" s="11">
        <v>314310.87</v>
      </c>
      <c r="AC43" s="11">
        <v>314310.87</v>
      </c>
      <c r="AD43" s="11">
        <v>314310.87</v>
      </c>
      <c r="AE43" s="12">
        <v>0.5556140533851865</v>
      </c>
      <c r="AF43" s="11">
        <v>251389.13</v>
      </c>
      <c r="AG43" s="12">
        <v>0.5556140533851865</v>
      </c>
      <c r="AH43" s="11">
        <v>0</v>
      </c>
      <c r="AI43" s="12"/>
      <c r="AJ43" s="3"/>
    </row>
    <row r="44" spans="1:36" ht="25.5" outlineLevel="4">
      <c r="A44" s="8" t="s">
        <v>83</v>
      </c>
      <c r="B44" s="9" t="s">
        <v>84</v>
      </c>
      <c r="C44" s="8" t="s">
        <v>83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565700</v>
      </c>
      <c r="P44" s="11">
        <v>0</v>
      </c>
      <c r="Q44" s="11">
        <v>565700</v>
      </c>
      <c r="R44" s="11">
        <v>565700</v>
      </c>
      <c r="S44" s="11">
        <v>565700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314310.87</v>
      </c>
      <c r="Z44" s="11">
        <v>314310.87</v>
      </c>
      <c r="AA44" s="11">
        <v>0</v>
      </c>
      <c r="AB44" s="11">
        <v>314310.87</v>
      </c>
      <c r="AC44" s="11">
        <v>314310.87</v>
      </c>
      <c r="AD44" s="11">
        <v>314310.87</v>
      </c>
      <c r="AE44" s="12">
        <v>0.5556140533851865</v>
      </c>
      <c r="AF44" s="11">
        <v>251389.13</v>
      </c>
      <c r="AG44" s="12">
        <v>0.5556140533851865</v>
      </c>
      <c r="AH44" s="11">
        <v>0</v>
      </c>
      <c r="AI44" s="12"/>
      <c r="AJ44" s="3"/>
    </row>
    <row r="45" spans="1:36" s="27" customFormat="1" ht="15" outlineLevel="1">
      <c r="A45" s="21" t="s">
        <v>85</v>
      </c>
      <c r="B45" s="22" t="s">
        <v>86</v>
      </c>
      <c r="C45" s="21" t="s">
        <v>85</v>
      </c>
      <c r="D45" s="21"/>
      <c r="E45" s="21"/>
      <c r="F45" s="23"/>
      <c r="G45" s="21"/>
      <c r="H45" s="21"/>
      <c r="I45" s="21"/>
      <c r="J45" s="21"/>
      <c r="K45" s="21"/>
      <c r="L45" s="21"/>
      <c r="M45" s="21"/>
      <c r="N45" s="21"/>
      <c r="O45" s="24">
        <v>1402950</v>
      </c>
      <c r="P45" s="24">
        <v>-122150</v>
      </c>
      <c r="Q45" s="24">
        <v>1280800</v>
      </c>
      <c r="R45" s="24">
        <v>1280800</v>
      </c>
      <c r="S45" s="24">
        <v>1280800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1562505.57</v>
      </c>
      <c r="Z45" s="24">
        <v>1562505.57</v>
      </c>
      <c r="AA45" s="24">
        <v>0</v>
      </c>
      <c r="AB45" s="24">
        <v>1562505.57</v>
      </c>
      <c r="AC45" s="24">
        <v>1562505.57</v>
      </c>
      <c r="AD45" s="24">
        <v>1562505.57</v>
      </c>
      <c r="AE45" s="25">
        <v>1.2199450109306684</v>
      </c>
      <c r="AF45" s="24">
        <v>-281705.57</v>
      </c>
      <c r="AG45" s="25">
        <v>1.2199450109306684</v>
      </c>
      <c r="AH45" s="24">
        <v>0</v>
      </c>
      <c r="AI45" s="25"/>
      <c r="AJ45" s="26"/>
    </row>
    <row r="46" spans="1:36" ht="51" outlineLevel="4">
      <c r="A46" s="8" t="s">
        <v>87</v>
      </c>
      <c r="B46" s="9" t="s">
        <v>88</v>
      </c>
      <c r="C46" s="8" t="s">
        <v>87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826100</v>
      </c>
      <c r="P46" s="11">
        <v>142100</v>
      </c>
      <c r="Q46" s="11">
        <v>968200</v>
      </c>
      <c r="R46" s="11">
        <v>968200</v>
      </c>
      <c r="S46" s="11">
        <v>968200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1213455.86</v>
      </c>
      <c r="Z46" s="11">
        <v>1213455.86</v>
      </c>
      <c r="AA46" s="11">
        <v>0</v>
      </c>
      <c r="AB46" s="11">
        <v>1213455.86</v>
      </c>
      <c r="AC46" s="11">
        <v>1213455.86</v>
      </c>
      <c r="AD46" s="11">
        <v>1213455.86</v>
      </c>
      <c r="AE46" s="12">
        <v>1.2533111547200992</v>
      </c>
      <c r="AF46" s="11">
        <v>-245255.86</v>
      </c>
      <c r="AG46" s="12">
        <v>1.2533111547200992</v>
      </c>
      <c r="AH46" s="11">
        <v>0</v>
      </c>
      <c r="AI46" s="12"/>
      <c r="AJ46" s="3"/>
    </row>
    <row r="47" spans="1:36" ht="76.5" outlineLevel="4">
      <c r="A47" s="8" t="s">
        <v>89</v>
      </c>
      <c r="B47" s="9" t="s">
        <v>90</v>
      </c>
      <c r="C47" s="8" t="s">
        <v>89</v>
      </c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>
        <v>36950</v>
      </c>
      <c r="P47" s="11">
        <v>-7150</v>
      </c>
      <c r="Q47" s="11">
        <v>29800</v>
      </c>
      <c r="R47" s="11">
        <v>29800</v>
      </c>
      <c r="S47" s="11">
        <v>29800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30520</v>
      </c>
      <c r="Z47" s="11">
        <v>30520</v>
      </c>
      <c r="AA47" s="11">
        <v>0</v>
      </c>
      <c r="AB47" s="11">
        <v>30520</v>
      </c>
      <c r="AC47" s="11">
        <v>30520</v>
      </c>
      <c r="AD47" s="11">
        <v>30520</v>
      </c>
      <c r="AE47" s="12">
        <v>1.0241610738255034</v>
      </c>
      <c r="AF47" s="11">
        <v>-720</v>
      </c>
      <c r="AG47" s="12">
        <v>1.0241610738255034</v>
      </c>
      <c r="AH47" s="11">
        <v>0</v>
      </c>
      <c r="AI47" s="12"/>
      <c r="AJ47" s="3"/>
    </row>
    <row r="48" spans="1:36" ht="76.5" outlineLevel="4">
      <c r="A48" s="8" t="s">
        <v>91</v>
      </c>
      <c r="B48" s="9" t="s">
        <v>92</v>
      </c>
      <c r="C48" s="8" t="s">
        <v>91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1800</v>
      </c>
      <c r="P48" s="11">
        <v>1200</v>
      </c>
      <c r="Q48" s="11">
        <v>3000</v>
      </c>
      <c r="R48" s="11">
        <v>3000</v>
      </c>
      <c r="S48" s="11">
        <v>3000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4200</v>
      </c>
      <c r="Z48" s="11">
        <v>4200</v>
      </c>
      <c r="AA48" s="11">
        <v>0</v>
      </c>
      <c r="AB48" s="11">
        <v>4200</v>
      </c>
      <c r="AC48" s="11">
        <v>4200</v>
      </c>
      <c r="AD48" s="11">
        <v>4200</v>
      </c>
      <c r="AE48" s="12">
        <v>1.4</v>
      </c>
      <c r="AF48" s="11">
        <v>-1200</v>
      </c>
      <c r="AG48" s="12">
        <v>1.4</v>
      </c>
      <c r="AH48" s="11">
        <v>0</v>
      </c>
      <c r="AI48" s="12"/>
      <c r="AJ48" s="3"/>
    </row>
    <row r="49" spans="1:36" ht="51" outlineLevel="4">
      <c r="A49" s="8" t="s">
        <v>93</v>
      </c>
      <c r="B49" s="9" t="s">
        <v>94</v>
      </c>
      <c r="C49" s="8" t="s">
        <v>93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538100</v>
      </c>
      <c r="P49" s="11">
        <v>-338100</v>
      </c>
      <c r="Q49" s="11">
        <v>200000</v>
      </c>
      <c r="R49" s="11">
        <v>200000</v>
      </c>
      <c r="S49" s="11">
        <v>200000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214909.71</v>
      </c>
      <c r="Z49" s="11">
        <v>214909.71</v>
      </c>
      <c r="AA49" s="11">
        <v>0</v>
      </c>
      <c r="AB49" s="11">
        <v>214909.71</v>
      </c>
      <c r="AC49" s="11">
        <v>214909.71</v>
      </c>
      <c r="AD49" s="11">
        <v>214909.71</v>
      </c>
      <c r="AE49" s="12">
        <v>1.07454855</v>
      </c>
      <c r="AF49" s="11">
        <v>-14909.71</v>
      </c>
      <c r="AG49" s="12">
        <v>1.07454855</v>
      </c>
      <c r="AH49" s="11">
        <v>0</v>
      </c>
      <c r="AI49" s="12"/>
      <c r="AJ49" s="3"/>
    </row>
    <row r="50" spans="1:36" ht="25.5" outlineLevel="4">
      <c r="A50" s="8" t="s">
        <v>95</v>
      </c>
      <c r="B50" s="9" t="s">
        <v>96</v>
      </c>
      <c r="C50" s="8" t="s">
        <v>95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0</v>
      </c>
      <c r="P50" s="11">
        <v>32400</v>
      </c>
      <c r="Q50" s="11">
        <v>32400</v>
      </c>
      <c r="R50" s="11">
        <v>32400</v>
      </c>
      <c r="S50" s="11">
        <v>32400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37620</v>
      </c>
      <c r="Z50" s="11">
        <v>37620</v>
      </c>
      <c r="AA50" s="11">
        <v>0</v>
      </c>
      <c r="AB50" s="11">
        <v>37620</v>
      </c>
      <c r="AC50" s="11">
        <v>37620</v>
      </c>
      <c r="AD50" s="11">
        <v>37620</v>
      </c>
      <c r="AE50" s="12">
        <v>1.1611111111111112</v>
      </c>
      <c r="AF50" s="11">
        <v>-5220</v>
      </c>
      <c r="AG50" s="12">
        <v>1.1611111111111112</v>
      </c>
      <c r="AH50" s="11">
        <v>0</v>
      </c>
      <c r="AI50" s="12"/>
      <c r="AJ50" s="3"/>
    </row>
    <row r="51" spans="1:36" ht="102" outlineLevel="4">
      <c r="A51" s="8" t="s">
        <v>97</v>
      </c>
      <c r="B51" s="9" t="s">
        <v>98</v>
      </c>
      <c r="C51" s="8" t="s">
        <v>97</v>
      </c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>
        <v>0</v>
      </c>
      <c r="P51" s="11">
        <v>47400</v>
      </c>
      <c r="Q51" s="11">
        <v>47400</v>
      </c>
      <c r="R51" s="11">
        <v>47400</v>
      </c>
      <c r="S51" s="11">
        <v>47400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61800</v>
      </c>
      <c r="Z51" s="11">
        <v>61800</v>
      </c>
      <c r="AA51" s="11">
        <v>0</v>
      </c>
      <c r="AB51" s="11">
        <v>61800</v>
      </c>
      <c r="AC51" s="11">
        <v>61800</v>
      </c>
      <c r="AD51" s="11">
        <v>61800</v>
      </c>
      <c r="AE51" s="12">
        <v>1.3037974683544304</v>
      </c>
      <c r="AF51" s="11">
        <v>-14400</v>
      </c>
      <c r="AG51" s="12">
        <v>1.3037974683544304</v>
      </c>
      <c r="AH51" s="11">
        <v>0</v>
      </c>
      <c r="AI51" s="12"/>
      <c r="AJ51" s="3"/>
    </row>
    <row r="52" spans="1:36" s="27" customFormat="1" ht="38.25" outlineLevel="1">
      <c r="A52" s="21" t="s">
        <v>99</v>
      </c>
      <c r="B52" s="22" t="s">
        <v>100</v>
      </c>
      <c r="C52" s="21" t="s">
        <v>99</v>
      </c>
      <c r="D52" s="21"/>
      <c r="E52" s="21"/>
      <c r="F52" s="23"/>
      <c r="G52" s="21"/>
      <c r="H52" s="21"/>
      <c r="I52" s="21"/>
      <c r="J52" s="21"/>
      <c r="K52" s="21"/>
      <c r="L52" s="21"/>
      <c r="M52" s="21"/>
      <c r="N52" s="21"/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132.38</v>
      </c>
      <c r="Z52" s="24">
        <v>132.38</v>
      </c>
      <c r="AA52" s="24">
        <v>0</v>
      </c>
      <c r="AB52" s="24">
        <v>132.38</v>
      </c>
      <c r="AC52" s="24">
        <v>132.38</v>
      </c>
      <c r="AD52" s="24">
        <v>132.38</v>
      </c>
      <c r="AE52" s="25"/>
      <c r="AF52" s="24">
        <v>-132.38</v>
      </c>
      <c r="AG52" s="25"/>
      <c r="AH52" s="24">
        <v>0</v>
      </c>
      <c r="AI52" s="25"/>
      <c r="AJ52" s="26"/>
    </row>
    <row r="53" spans="1:36" ht="15" outlineLevel="3">
      <c r="A53" s="8" t="s">
        <v>101</v>
      </c>
      <c r="B53" s="9" t="s">
        <v>102</v>
      </c>
      <c r="C53" s="8" t="s">
        <v>101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132.38</v>
      </c>
      <c r="Z53" s="11">
        <v>132.38</v>
      </c>
      <c r="AA53" s="11">
        <v>0</v>
      </c>
      <c r="AB53" s="11">
        <v>132.38</v>
      </c>
      <c r="AC53" s="11">
        <v>132.38</v>
      </c>
      <c r="AD53" s="11">
        <v>132.38</v>
      </c>
      <c r="AE53" s="12"/>
      <c r="AF53" s="11">
        <v>-132.38</v>
      </c>
      <c r="AG53" s="12"/>
      <c r="AH53" s="11">
        <v>0</v>
      </c>
      <c r="AI53" s="12"/>
      <c r="AJ53" s="3"/>
    </row>
    <row r="54" spans="1:36" ht="38.25" outlineLevel="4">
      <c r="A54" s="8" t="s">
        <v>103</v>
      </c>
      <c r="B54" s="9" t="s">
        <v>104</v>
      </c>
      <c r="C54" s="8" t="s">
        <v>103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132.38</v>
      </c>
      <c r="Z54" s="11">
        <v>132.38</v>
      </c>
      <c r="AA54" s="11">
        <v>0</v>
      </c>
      <c r="AB54" s="11">
        <v>132.38</v>
      </c>
      <c r="AC54" s="11">
        <v>132.38</v>
      </c>
      <c r="AD54" s="11">
        <v>132.38</v>
      </c>
      <c r="AE54" s="12"/>
      <c r="AF54" s="11">
        <v>-132.38</v>
      </c>
      <c r="AG54" s="12"/>
      <c r="AH54" s="11">
        <v>0</v>
      </c>
      <c r="AI54" s="12"/>
      <c r="AJ54" s="3"/>
    </row>
    <row r="55" spans="1:36" ht="51" outlineLevel="1">
      <c r="A55" s="8" t="s">
        <v>105</v>
      </c>
      <c r="B55" s="16" t="s">
        <v>106</v>
      </c>
      <c r="C55" s="17" t="s">
        <v>105</v>
      </c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7"/>
      <c r="O55" s="19">
        <v>6733100</v>
      </c>
      <c r="P55" s="19">
        <v>-49321.65</v>
      </c>
      <c r="Q55" s="19">
        <v>6683778.35</v>
      </c>
      <c r="R55" s="19">
        <v>6683778.35</v>
      </c>
      <c r="S55" s="19">
        <v>6683778.35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6435310.62</v>
      </c>
      <c r="Z55" s="19">
        <v>6435310.62</v>
      </c>
      <c r="AA55" s="19">
        <v>0</v>
      </c>
      <c r="AB55" s="19">
        <v>6435310.62</v>
      </c>
      <c r="AC55" s="19">
        <v>6435310.62</v>
      </c>
      <c r="AD55" s="19">
        <v>6435310.62</v>
      </c>
      <c r="AE55" s="20">
        <v>0.9628252588597586</v>
      </c>
      <c r="AF55" s="11">
        <v>248467.73</v>
      </c>
      <c r="AG55" s="12">
        <v>0.9628252588597586</v>
      </c>
      <c r="AH55" s="11">
        <v>0</v>
      </c>
      <c r="AI55" s="12"/>
      <c r="AJ55" s="3"/>
    </row>
    <row r="56" spans="1:36" s="27" customFormat="1" ht="76.5" outlineLevel="3">
      <c r="A56" s="21" t="s">
        <v>107</v>
      </c>
      <c r="B56" s="22" t="s">
        <v>108</v>
      </c>
      <c r="C56" s="21" t="s">
        <v>107</v>
      </c>
      <c r="D56" s="21"/>
      <c r="E56" s="21"/>
      <c r="F56" s="23"/>
      <c r="G56" s="21"/>
      <c r="H56" s="21"/>
      <c r="I56" s="21"/>
      <c r="J56" s="21"/>
      <c r="K56" s="21"/>
      <c r="L56" s="21"/>
      <c r="M56" s="21"/>
      <c r="N56" s="21"/>
      <c r="O56" s="24">
        <v>10000</v>
      </c>
      <c r="P56" s="24">
        <v>0</v>
      </c>
      <c r="Q56" s="24">
        <v>10000</v>
      </c>
      <c r="R56" s="24">
        <v>10000</v>
      </c>
      <c r="S56" s="24">
        <v>10000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21100</v>
      </c>
      <c r="Z56" s="24">
        <v>21100</v>
      </c>
      <c r="AA56" s="24">
        <v>0</v>
      </c>
      <c r="AB56" s="24">
        <v>21100</v>
      </c>
      <c r="AC56" s="24">
        <v>21100</v>
      </c>
      <c r="AD56" s="24">
        <v>21100</v>
      </c>
      <c r="AE56" s="25">
        <v>2.11</v>
      </c>
      <c r="AF56" s="24">
        <v>-11100</v>
      </c>
      <c r="AG56" s="25">
        <v>2.11</v>
      </c>
      <c r="AH56" s="24">
        <v>0</v>
      </c>
      <c r="AI56" s="25"/>
      <c r="AJ56" s="26"/>
    </row>
    <row r="57" spans="1:36" ht="63.75" outlineLevel="4">
      <c r="A57" s="8" t="s">
        <v>109</v>
      </c>
      <c r="B57" s="9" t="s">
        <v>110</v>
      </c>
      <c r="C57" s="8" t="s">
        <v>109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10000</v>
      </c>
      <c r="P57" s="11">
        <v>0</v>
      </c>
      <c r="Q57" s="11">
        <v>10000</v>
      </c>
      <c r="R57" s="11">
        <v>10000</v>
      </c>
      <c r="S57" s="11">
        <v>10000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21100</v>
      </c>
      <c r="Z57" s="11">
        <v>21100</v>
      </c>
      <c r="AA57" s="11">
        <v>0</v>
      </c>
      <c r="AB57" s="11">
        <v>21100</v>
      </c>
      <c r="AC57" s="11">
        <v>21100</v>
      </c>
      <c r="AD57" s="11">
        <v>21100</v>
      </c>
      <c r="AE57" s="12">
        <v>2.11</v>
      </c>
      <c r="AF57" s="11">
        <v>-11100</v>
      </c>
      <c r="AG57" s="12">
        <v>2.11</v>
      </c>
      <c r="AH57" s="11">
        <v>0</v>
      </c>
      <c r="AI57" s="12"/>
      <c r="AJ57" s="3"/>
    </row>
    <row r="58" spans="1:36" s="27" customFormat="1" ht="102" outlineLevel="3">
      <c r="A58" s="21" t="s">
        <v>111</v>
      </c>
      <c r="B58" s="22" t="s">
        <v>112</v>
      </c>
      <c r="C58" s="21" t="s">
        <v>111</v>
      </c>
      <c r="D58" s="21"/>
      <c r="E58" s="21"/>
      <c r="F58" s="23"/>
      <c r="G58" s="21"/>
      <c r="H58" s="21"/>
      <c r="I58" s="21"/>
      <c r="J58" s="21"/>
      <c r="K58" s="21"/>
      <c r="L58" s="21"/>
      <c r="M58" s="21"/>
      <c r="N58" s="21"/>
      <c r="O58" s="24">
        <v>6723100</v>
      </c>
      <c r="P58" s="24">
        <v>-395952.65</v>
      </c>
      <c r="Q58" s="24">
        <v>6327147.35</v>
      </c>
      <c r="R58" s="24">
        <v>6327147.35</v>
      </c>
      <c r="S58" s="24">
        <v>6327147.35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6030792.85</v>
      </c>
      <c r="Z58" s="24">
        <v>6030792.85</v>
      </c>
      <c r="AA58" s="24">
        <v>0</v>
      </c>
      <c r="AB58" s="24">
        <v>6030792.85</v>
      </c>
      <c r="AC58" s="24">
        <v>6030792.85</v>
      </c>
      <c r="AD58" s="24">
        <v>6030792.85</v>
      </c>
      <c r="AE58" s="25">
        <v>0.9531614353820921</v>
      </c>
      <c r="AF58" s="24">
        <v>296354.5</v>
      </c>
      <c r="AG58" s="25">
        <v>0.9531614353820921</v>
      </c>
      <c r="AH58" s="24">
        <v>0</v>
      </c>
      <c r="AI58" s="25"/>
      <c r="AJ58" s="26"/>
    </row>
    <row r="59" spans="1:36" ht="102" outlineLevel="4">
      <c r="A59" s="8" t="s">
        <v>113</v>
      </c>
      <c r="B59" s="9" t="s">
        <v>114</v>
      </c>
      <c r="C59" s="8" t="s">
        <v>113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2900000</v>
      </c>
      <c r="P59" s="11">
        <v>-900000</v>
      </c>
      <c r="Q59" s="11">
        <v>2000000</v>
      </c>
      <c r="R59" s="11">
        <v>2000000</v>
      </c>
      <c r="S59" s="11">
        <v>2000000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1694762.62</v>
      </c>
      <c r="Z59" s="11">
        <v>1694762.62</v>
      </c>
      <c r="AA59" s="11">
        <v>0</v>
      </c>
      <c r="AB59" s="11">
        <v>1694762.62</v>
      </c>
      <c r="AC59" s="11">
        <v>1694762.62</v>
      </c>
      <c r="AD59" s="11">
        <v>1694762.62</v>
      </c>
      <c r="AE59" s="12">
        <v>0.84738131</v>
      </c>
      <c r="AF59" s="11">
        <v>305237.38</v>
      </c>
      <c r="AG59" s="12">
        <v>0.84738131</v>
      </c>
      <c r="AH59" s="11">
        <v>0</v>
      </c>
      <c r="AI59" s="12"/>
      <c r="AJ59" s="3"/>
    </row>
    <row r="60" spans="1:36" ht="89.25" outlineLevel="4">
      <c r="A60" s="8" t="s">
        <v>115</v>
      </c>
      <c r="B60" s="9" t="s">
        <v>116</v>
      </c>
      <c r="C60" s="8" t="s">
        <v>115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0</v>
      </c>
      <c r="P60" s="11">
        <v>425600</v>
      </c>
      <c r="Q60" s="11">
        <v>425600</v>
      </c>
      <c r="R60" s="11">
        <v>425600</v>
      </c>
      <c r="S60" s="11">
        <v>425600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473600</v>
      </c>
      <c r="Z60" s="11">
        <v>473600</v>
      </c>
      <c r="AA60" s="11">
        <v>0</v>
      </c>
      <c r="AB60" s="11">
        <v>473600</v>
      </c>
      <c r="AC60" s="11">
        <v>473600</v>
      </c>
      <c r="AD60" s="11">
        <v>473600</v>
      </c>
      <c r="AE60" s="12">
        <v>1.112781954887218</v>
      </c>
      <c r="AF60" s="11">
        <v>-48000</v>
      </c>
      <c r="AG60" s="12">
        <v>1.112781954887218</v>
      </c>
      <c r="AH60" s="11">
        <v>0</v>
      </c>
      <c r="AI60" s="12"/>
      <c r="AJ60" s="3"/>
    </row>
    <row r="61" spans="1:36" ht="89.25" outlineLevel="4">
      <c r="A61" s="8" t="s">
        <v>117</v>
      </c>
      <c r="B61" s="9" t="s">
        <v>118</v>
      </c>
      <c r="C61" s="8" t="s">
        <v>117</v>
      </c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  <c r="O61" s="11">
        <v>2829900</v>
      </c>
      <c r="P61" s="11">
        <v>-9252.65</v>
      </c>
      <c r="Q61" s="11">
        <v>2820647.35</v>
      </c>
      <c r="R61" s="11">
        <v>2820647.35</v>
      </c>
      <c r="S61" s="11">
        <v>2820647.35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2794858.64</v>
      </c>
      <c r="Z61" s="11">
        <v>2794858.64</v>
      </c>
      <c r="AA61" s="11">
        <v>0</v>
      </c>
      <c r="AB61" s="11">
        <v>2794858.64</v>
      </c>
      <c r="AC61" s="11">
        <v>2794858.64</v>
      </c>
      <c r="AD61" s="11">
        <v>2794858.64</v>
      </c>
      <c r="AE61" s="12">
        <v>0.9908571661749918</v>
      </c>
      <c r="AF61" s="11">
        <v>25788.71</v>
      </c>
      <c r="AG61" s="12">
        <v>0.9908571661749918</v>
      </c>
      <c r="AH61" s="11">
        <v>0</v>
      </c>
      <c r="AI61" s="12"/>
      <c r="AJ61" s="3"/>
    </row>
    <row r="62" spans="1:36" ht="76.5" outlineLevel="4">
      <c r="A62" s="8" t="s">
        <v>119</v>
      </c>
      <c r="B62" s="9" t="s">
        <v>120</v>
      </c>
      <c r="C62" s="8" t="s">
        <v>119</v>
      </c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  <c r="O62" s="11">
        <v>184800</v>
      </c>
      <c r="P62" s="11">
        <v>46900</v>
      </c>
      <c r="Q62" s="11">
        <v>231700</v>
      </c>
      <c r="R62" s="11">
        <v>231700</v>
      </c>
      <c r="S62" s="11">
        <v>231700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249706.38</v>
      </c>
      <c r="Z62" s="11">
        <v>249706.38</v>
      </c>
      <c r="AA62" s="11">
        <v>0</v>
      </c>
      <c r="AB62" s="11">
        <v>249706.38</v>
      </c>
      <c r="AC62" s="11">
        <v>249706.38</v>
      </c>
      <c r="AD62" s="11">
        <v>249706.38</v>
      </c>
      <c r="AE62" s="12">
        <v>1.0777141993957704</v>
      </c>
      <c r="AF62" s="11">
        <v>-18006.38</v>
      </c>
      <c r="AG62" s="12">
        <v>1.0777141993957704</v>
      </c>
      <c r="AH62" s="11">
        <v>0</v>
      </c>
      <c r="AI62" s="12"/>
      <c r="AJ62" s="3"/>
    </row>
    <row r="63" spans="1:36" ht="76.5" outlineLevel="4">
      <c r="A63" s="8" t="s">
        <v>121</v>
      </c>
      <c r="B63" s="9" t="s">
        <v>122</v>
      </c>
      <c r="C63" s="8" t="s">
        <v>121</v>
      </c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  <c r="O63" s="11">
        <v>358400</v>
      </c>
      <c r="P63" s="11">
        <v>23800</v>
      </c>
      <c r="Q63" s="11">
        <v>382200</v>
      </c>
      <c r="R63" s="11">
        <v>382200</v>
      </c>
      <c r="S63" s="11">
        <v>382200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350634.54</v>
      </c>
      <c r="Z63" s="11">
        <v>350634.54</v>
      </c>
      <c r="AA63" s="11">
        <v>0</v>
      </c>
      <c r="AB63" s="11">
        <v>350634.54</v>
      </c>
      <c r="AC63" s="11">
        <v>350634.54</v>
      </c>
      <c r="AD63" s="11">
        <v>350634.54</v>
      </c>
      <c r="AE63" s="12">
        <v>0.9174111459968602</v>
      </c>
      <c r="AF63" s="11">
        <v>31565.46</v>
      </c>
      <c r="AG63" s="12">
        <v>0.9174111459968602</v>
      </c>
      <c r="AH63" s="11">
        <v>0</v>
      </c>
      <c r="AI63" s="12"/>
      <c r="AJ63" s="3"/>
    </row>
    <row r="64" spans="1:36" ht="153" outlineLevel="4">
      <c r="A64" s="8" t="s">
        <v>123</v>
      </c>
      <c r="B64" s="9" t="s">
        <v>124</v>
      </c>
      <c r="C64" s="8" t="s">
        <v>123</v>
      </c>
      <c r="D64" s="8"/>
      <c r="E64" s="8"/>
      <c r="F64" s="10"/>
      <c r="G64" s="8"/>
      <c r="H64" s="8"/>
      <c r="I64" s="8"/>
      <c r="J64" s="8"/>
      <c r="K64" s="8"/>
      <c r="L64" s="8"/>
      <c r="M64" s="8"/>
      <c r="N64" s="8"/>
      <c r="O64" s="11">
        <v>450000</v>
      </c>
      <c r="P64" s="11">
        <v>17000</v>
      </c>
      <c r="Q64" s="11">
        <v>467000</v>
      </c>
      <c r="R64" s="11">
        <v>467000</v>
      </c>
      <c r="S64" s="11">
        <v>467000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467230.67</v>
      </c>
      <c r="Z64" s="11">
        <v>467230.67</v>
      </c>
      <c r="AA64" s="11">
        <v>0</v>
      </c>
      <c r="AB64" s="11">
        <v>467230.67</v>
      </c>
      <c r="AC64" s="11">
        <v>467230.67</v>
      </c>
      <c r="AD64" s="11">
        <v>467230.67</v>
      </c>
      <c r="AE64" s="12">
        <v>1.0004939400428265</v>
      </c>
      <c r="AF64" s="11">
        <v>-230.67</v>
      </c>
      <c r="AG64" s="12">
        <v>1.0004939400428265</v>
      </c>
      <c r="AH64" s="11">
        <v>0</v>
      </c>
      <c r="AI64" s="12"/>
      <c r="AJ64" s="3"/>
    </row>
    <row r="65" spans="1:36" s="27" customFormat="1" ht="102" outlineLevel="3">
      <c r="A65" s="21" t="s">
        <v>125</v>
      </c>
      <c r="B65" s="22" t="s">
        <v>126</v>
      </c>
      <c r="C65" s="21" t="s">
        <v>125</v>
      </c>
      <c r="D65" s="21"/>
      <c r="E65" s="21"/>
      <c r="F65" s="23"/>
      <c r="G65" s="21"/>
      <c r="H65" s="21"/>
      <c r="I65" s="21"/>
      <c r="J65" s="21"/>
      <c r="K65" s="21"/>
      <c r="L65" s="21"/>
      <c r="M65" s="21"/>
      <c r="N65" s="21"/>
      <c r="O65" s="24">
        <v>0</v>
      </c>
      <c r="P65" s="24">
        <v>346631</v>
      </c>
      <c r="Q65" s="24">
        <v>346631</v>
      </c>
      <c r="R65" s="24">
        <v>346631</v>
      </c>
      <c r="S65" s="24">
        <v>346631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383417.77</v>
      </c>
      <c r="Z65" s="24">
        <v>383417.77</v>
      </c>
      <c r="AA65" s="24">
        <v>0</v>
      </c>
      <c r="AB65" s="24">
        <v>383417.77</v>
      </c>
      <c r="AC65" s="24">
        <v>383417.77</v>
      </c>
      <c r="AD65" s="24">
        <v>383417.77</v>
      </c>
      <c r="AE65" s="25">
        <v>1.1061266014868838</v>
      </c>
      <c r="AF65" s="24">
        <v>-36786.77</v>
      </c>
      <c r="AG65" s="25">
        <v>1.1061266014868838</v>
      </c>
      <c r="AH65" s="24">
        <v>0</v>
      </c>
      <c r="AI65" s="25"/>
      <c r="AJ65" s="26"/>
    </row>
    <row r="66" spans="1:36" ht="89.25" outlineLevel="4">
      <c r="A66" s="8" t="s">
        <v>127</v>
      </c>
      <c r="B66" s="9" t="s">
        <v>128</v>
      </c>
      <c r="C66" s="8" t="s">
        <v>127</v>
      </c>
      <c r="D66" s="8"/>
      <c r="E66" s="8"/>
      <c r="F66" s="10"/>
      <c r="G66" s="8"/>
      <c r="H66" s="8"/>
      <c r="I66" s="8"/>
      <c r="J66" s="8"/>
      <c r="K66" s="8"/>
      <c r="L66" s="8"/>
      <c r="M66" s="8"/>
      <c r="N66" s="8"/>
      <c r="O66" s="11">
        <v>0</v>
      </c>
      <c r="P66" s="11">
        <v>47800</v>
      </c>
      <c r="Q66" s="11">
        <v>47800</v>
      </c>
      <c r="R66" s="11">
        <v>47800</v>
      </c>
      <c r="S66" s="11">
        <v>47800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90739.57</v>
      </c>
      <c r="Z66" s="11">
        <v>90739.57</v>
      </c>
      <c r="AA66" s="11">
        <v>0</v>
      </c>
      <c r="AB66" s="11">
        <v>90739.57</v>
      </c>
      <c r="AC66" s="11">
        <v>90739.57</v>
      </c>
      <c r="AD66" s="11">
        <v>90739.57</v>
      </c>
      <c r="AE66" s="12">
        <v>1.8983173640167363</v>
      </c>
      <c r="AF66" s="11">
        <v>-42939.57</v>
      </c>
      <c r="AG66" s="12">
        <v>1.8983173640167363</v>
      </c>
      <c r="AH66" s="11">
        <v>0</v>
      </c>
      <c r="AI66" s="12"/>
      <c r="AJ66" s="3"/>
    </row>
    <row r="67" spans="1:36" ht="76.5" outlineLevel="4">
      <c r="A67" s="8" t="s">
        <v>129</v>
      </c>
      <c r="B67" s="9" t="s">
        <v>130</v>
      </c>
      <c r="C67" s="8" t="s">
        <v>129</v>
      </c>
      <c r="D67" s="8"/>
      <c r="E67" s="8"/>
      <c r="F67" s="10"/>
      <c r="G67" s="8"/>
      <c r="H67" s="8"/>
      <c r="I67" s="8"/>
      <c r="J67" s="8"/>
      <c r="K67" s="8"/>
      <c r="L67" s="8"/>
      <c r="M67" s="8"/>
      <c r="N67" s="8"/>
      <c r="O67" s="11">
        <v>0</v>
      </c>
      <c r="P67" s="11">
        <v>298831</v>
      </c>
      <c r="Q67" s="11">
        <v>298831</v>
      </c>
      <c r="R67" s="11">
        <v>298831</v>
      </c>
      <c r="S67" s="11">
        <v>298831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292678.2</v>
      </c>
      <c r="Z67" s="11">
        <v>292678.2</v>
      </c>
      <c r="AA67" s="11">
        <v>0</v>
      </c>
      <c r="AB67" s="11">
        <v>292678.2</v>
      </c>
      <c r="AC67" s="11">
        <v>292678.2</v>
      </c>
      <c r="AD67" s="11">
        <v>292678.2</v>
      </c>
      <c r="AE67" s="12">
        <v>0.9794104359989425</v>
      </c>
      <c r="AF67" s="11">
        <v>6152.8</v>
      </c>
      <c r="AG67" s="12">
        <v>0.9794104359989425</v>
      </c>
      <c r="AH67" s="11">
        <v>0</v>
      </c>
      <c r="AI67" s="12"/>
      <c r="AJ67" s="3"/>
    </row>
    <row r="68" spans="1:36" s="27" customFormat="1" ht="25.5" outlineLevel="1">
      <c r="A68" s="21" t="s">
        <v>131</v>
      </c>
      <c r="B68" s="22" t="s">
        <v>132</v>
      </c>
      <c r="C68" s="21" t="s">
        <v>131</v>
      </c>
      <c r="D68" s="21"/>
      <c r="E68" s="21"/>
      <c r="F68" s="23"/>
      <c r="G68" s="21"/>
      <c r="H68" s="21"/>
      <c r="I68" s="21"/>
      <c r="J68" s="21"/>
      <c r="K68" s="21"/>
      <c r="L68" s="21"/>
      <c r="M68" s="21"/>
      <c r="N68" s="21"/>
      <c r="O68" s="24">
        <v>540000</v>
      </c>
      <c r="P68" s="24">
        <v>-287900</v>
      </c>
      <c r="Q68" s="24">
        <v>252100</v>
      </c>
      <c r="R68" s="24">
        <v>252100</v>
      </c>
      <c r="S68" s="24">
        <v>252100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252749.48</v>
      </c>
      <c r="Z68" s="24">
        <v>252749.48</v>
      </c>
      <c r="AA68" s="24">
        <v>0</v>
      </c>
      <c r="AB68" s="24">
        <v>252749.48</v>
      </c>
      <c r="AC68" s="24">
        <v>252749.48</v>
      </c>
      <c r="AD68" s="24">
        <v>252749.48</v>
      </c>
      <c r="AE68" s="25">
        <v>1.0025762792542643</v>
      </c>
      <c r="AF68" s="24">
        <v>-649.48</v>
      </c>
      <c r="AG68" s="25">
        <v>1.0025762792542643</v>
      </c>
      <c r="AH68" s="24">
        <v>0</v>
      </c>
      <c r="AI68" s="25"/>
      <c r="AJ68" s="26"/>
    </row>
    <row r="69" spans="1:36" ht="25.5" outlineLevel="4">
      <c r="A69" s="8" t="s">
        <v>133</v>
      </c>
      <c r="B69" s="9" t="s">
        <v>134</v>
      </c>
      <c r="C69" s="8" t="s">
        <v>133</v>
      </c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  <c r="O69" s="11">
        <v>380000</v>
      </c>
      <c r="P69" s="11">
        <v>-138000</v>
      </c>
      <c r="Q69" s="11">
        <v>242000</v>
      </c>
      <c r="R69" s="11">
        <v>242000</v>
      </c>
      <c r="S69" s="11">
        <v>242000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242516.27</v>
      </c>
      <c r="Z69" s="11">
        <v>242516.27</v>
      </c>
      <c r="AA69" s="11">
        <v>0</v>
      </c>
      <c r="AB69" s="11">
        <v>242516.27</v>
      </c>
      <c r="AC69" s="11">
        <v>242516.27</v>
      </c>
      <c r="AD69" s="11">
        <v>242516.27</v>
      </c>
      <c r="AE69" s="12">
        <v>1.002133347107438</v>
      </c>
      <c r="AF69" s="11">
        <v>-516.27</v>
      </c>
      <c r="AG69" s="12">
        <v>1.002133347107438</v>
      </c>
      <c r="AH69" s="11">
        <v>0</v>
      </c>
      <c r="AI69" s="12"/>
      <c r="AJ69" s="3"/>
    </row>
    <row r="70" spans="1:36" ht="25.5" outlineLevel="4">
      <c r="A70" s="8" t="s">
        <v>135</v>
      </c>
      <c r="B70" s="9" t="s">
        <v>136</v>
      </c>
      <c r="C70" s="8" t="s">
        <v>135</v>
      </c>
      <c r="D70" s="8"/>
      <c r="E70" s="8"/>
      <c r="F70" s="10"/>
      <c r="G70" s="8"/>
      <c r="H70" s="8"/>
      <c r="I70" s="8"/>
      <c r="J70" s="8"/>
      <c r="K70" s="8"/>
      <c r="L70" s="8"/>
      <c r="M70" s="8"/>
      <c r="N70" s="8"/>
      <c r="O70" s="11">
        <v>15000</v>
      </c>
      <c r="P70" s="11">
        <v>-14900</v>
      </c>
      <c r="Q70" s="11">
        <v>100</v>
      </c>
      <c r="R70" s="11">
        <v>100</v>
      </c>
      <c r="S70" s="11">
        <v>100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123.32</v>
      </c>
      <c r="Z70" s="11">
        <v>123.32</v>
      </c>
      <c r="AA70" s="11">
        <v>0</v>
      </c>
      <c r="AB70" s="11">
        <v>123.32</v>
      </c>
      <c r="AC70" s="11">
        <v>123.32</v>
      </c>
      <c r="AD70" s="11">
        <v>123.32</v>
      </c>
      <c r="AE70" s="12">
        <v>1.2332</v>
      </c>
      <c r="AF70" s="11">
        <v>-23.32</v>
      </c>
      <c r="AG70" s="12">
        <v>1.2332</v>
      </c>
      <c r="AH70" s="11">
        <v>0</v>
      </c>
      <c r="AI70" s="12"/>
      <c r="AJ70" s="3"/>
    </row>
    <row r="71" spans="1:36" ht="25.5" outlineLevel="4">
      <c r="A71" s="8" t="s">
        <v>137</v>
      </c>
      <c r="B71" s="9" t="s">
        <v>138</v>
      </c>
      <c r="C71" s="8" t="s">
        <v>137</v>
      </c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11">
        <v>135000</v>
      </c>
      <c r="P71" s="11">
        <v>-125000</v>
      </c>
      <c r="Q71" s="11">
        <v>10000</v>
      </c>
      <c r="R71" s="11">
        <v>10000</v>
      </c>
      <c r="S71" s="11">
        <v>10000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10109.89</v>
      </c>
      <c r="Z71" s="11">
        <v>10109.89</v>
      </c>
      <c r="AA71" s="11">
        <v>0</v>
      </c>
      <c r="AB71" s="11">
        <v>10109.89</v>
      </c>
      <c r="AC71" s="11">
        <v>10109.89</v>
      </c>
      <c r="AD71" s="11">
        <v>10109.89</v>
      </c>
      <c r="AE71" s="12">
        <v>1.010989</v>
      </c>
      <c r="AF71" s="11">
        <v>-109.89</v>
      </c>
      <c r="AG71" s="12">
        <v>1.010989</v>
      </c>
      <c r="AH71" s="11">
        <v>0</v>
      </c>
      <c r="AI71" s="12"/>
      <c r="AJ71" s="3"/>
    </row>
    <row r="72" spans="1:36" ht="25.5" outlineLevel="4">
      <c r="A72" s="8" t="s">
        <v>139</v>
      </c>
      <c r="B72" s="9" t="s">
        <v>140</v>
      </c>
      <c r="C72" s="8" t="s">
        <v>139</v>
      </c>
      <c r="D72" s="8"/>
      <c r="E72" s="8"/>
      <c r="F72" s="10"/>
      <c r="G72" s="8"/>
      <c r="H72" s="8"/>
      <c r="I72" s="8"/>
      <c r="J72" s="8"/>
      <c r="K72" s="8"/>
      <c r="L72" s="8"/>
      <c r="M72" s="8"/>
      <c r="N72" s="8"/>
      <c r="O72" s="11">
        <v>10000</v>
      </c>
      <c r="P72" s="11">
        <v>-10000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2"/>
      <c r="AF72" s="11">
        <v>0</v>
      </c>
      <c r="AG72" s="12"/>
      <c r="AH72" s="11">
        <v>0</v>
      </c>
      <c r="AI72" s="12"/>
      <c r="AJ72" s="3"/>
    </row>
    <row r="73" spans="1:36" s="27" customFormat="1" ht="25.5" outlineLevel="1">
      <c r="A73" s="21" t="s">
        <v>141</v>
      </c>
      <c r="B73" s="22" t="s">
        <v>142</v>
      </c>
      <c r="C73" s="21" t="s">
        <v>141</v>
      </c>
      <c r="D73" s="21"/>
      <c r="E73" s="21"/>
      <c r="F73" s="23"/>
      <c r="G73" s="21"/>
      <c r="H73" s="21"/>
      <c r="I73" s="21"/>
      <c r="J73" s="21"/>
      <c r="K73" s="21"/>
      <c r="L73" s="21"/>
      <c r="M73" s="21"/>
      <c r="N73" s="21"/>
      <c r="O73" s="24">
        <v>491400</v>
      </c>
      <c r="P73" s="24">
        <v>303825.31</v>
      </c>
      <c r="Q73" s="24">
        <v>795225.31</v>
      </c>
      <c r="R73" s="24">
        <v>795225.31</v>
      </c>
      <c r="S73" s="24">
        <v>795225.31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867977.41</v>
      </c>
      <c r="Z73" s="24">
        <v>867977.41</v>
      </c>
      <c r="AA73" s="24">
        <v>0</v>
      </c>
      <c r="AB73" s="24">
        <v>867977.41</v>
      </c>
      <c r="AC73" s="24">
        <v>867977.41</v>
      </c>
      <c r="AD73" s="24">
        <v>867977.41</v>
      </c>
      <c r="AE73" s="25">
        <v>1.0914861474919604</v>
      </c>
      <c r="AF73" s="24">
        <v>-72752.1</v>
      </c>
      <c r="AG73" s="25">
        <v>1.0914861474919604</v>
      </c>
      <c r="AH73" s="24">
        <v>0</v>
      </c>
      <c r="AI73" s="25"/>
      <c r="AJ73" s="26"/>
    </row>
    <row r="74" spans="1:36" s="27" customFormat="1" ht="25.5" outlineLevel="3">
      <c r="A74" s="21" t="s">
        <v>143</v>
      </c>
      <c r="B74" s="22" t="s">
        <v>144</v>
      </c>
      <c r="C74" s="21" t="s">
        <v>143</v>
      </c>
      <c r="D74" s="21"/>
      <c r="E74" s="21"/>
      <c r="F74" s="23"/>
      <c r="G74" s="21"/>
      <c r="H74" s="21"/>
      <c r="I74" s="21"/>
      <c r="J74" s="21"/>
      <c r="K74" s="21"/>
      <c r="L74" s="21"/>
      <c r="M74" s="21"/>
      <c r="N74" s="21"/>
      <c r="O74" s="24">
        <v>491400</v>
      </c>
      <c r="P74" s="24">
        <v>303825.31</v>
      </c>
      <c r="Q74" s="24">
        <v>795225.31</v>
      </c>
      <c r="R74" s="24">
        <v>795225.31</v>
      </c>
      <c r="S74" s="24">
        <v>795225.31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867977.41</v>
      </c>
      <c r="Z74" s="24">
        <v>867977.41</v>
      </c>
      <c r="AA74" s="24">
        <v>0</v>
      </c>
      <c r="AB74" s="24">
        <v>867977.41</v>
      </c>
      <c r="AC74" s="24">
        <v>867977.41</v>
      </c>
      <c r="AD74" s="24">
        <v>867977.41</v>
      </c>
      <c r="AE74" s="25">
        <v>1.0914861474919604</v>
      </c>
      <c r="AF74" s="24">
        <v>-72752.1</v>
      </c>
      <c r="AG74" s="25">
        <v>1.0914861474919604</v>
      </c>
      <c r="AH74" s="24">
        <v>0</v>
      </c>
      <c r="AI74" s="25"/>
      <c r="AJ74" s="26"/>
    </row>
    <row r="75" spans="1:36" ht="38.25" outlineLevel="4">
      <c r="A75" s="8" t="s">
        <v>145</v>
      </c>
      <c r="B75" s="9" t="s">
        <v>146</v>
      </c>
      <c r="C75" s="8" t="s">
        <v>145</v>
      </c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11">
        <v>80200</v>
      </c>
      <c r="P75" s="11">
        <v>0</v>
      </c>
      <c r="Q75" s="11">
        <v>80200</v>
      </c>
      <c r="R75" s="11">
        <v>80200</v>
      </c>
      <c r="S75" s="11">
        <v>80200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58295.6</v>
      </c>
      <c r="Z75" s="11">
        <v>58295.6</v>
      </c>
      <c r="AA75" s="11">
        <v>0</v>
      </c>
      <c r="AB75" s="11">
        <v>58295.6</v>
      </c>
      <c r="AC75" s="11">
        <v>58295.6</v>
      </c>
      <c r="AD75" s="11">
        <v>58295.6</v>
      </c>
      <c r="AE75" s="12">
        <v>0.7268778054862843</v>
      </c>
      <c r="AF75" s="11">
        <v>21904.4</v>
      </c>
      <c r="AG75" s="12">
        <v>0.7268778054862843</v>
      </c>
      <c r="AH75" s="11">
        <v>0</v>
      </c>
      <c r="AI75" s="12"/>
      <c r="AJ75" s="3"/>
    </row>
    <row r="76" spans="1:36" ht="38.25" outlineLevel="4">
      <c r="A76" s="8" t="s">
        <v>147</v>
      </c>
      <c r="B76" s="9" t="s">
        <v>148</v>
      </c>
      <c r="C76" s="8" t="s">
        <v>147</v>
      </c>
      <c r="D76" s="8"/>
      <c r="E76" s="8"/>
      <c r="F76" s="10"/>
      <c r="G76" s="8"/>
      <c r="H76" s="8"/>
      <c r="I76" s="8"/>
      <c r="J76" s="8"/>
      <c r="K76" s="8"/>
      <c r="L76" s="8"/>
      <c r="M76" s="8"/>
      <c r="N76" s="8"/>
      <c r="O76" s="11">
        <v>368500</v>
      </c>
      <c r="P76" s="11">
        <v>303825.31</v>
      </c>
      <c r="Q76" s="11">
        <v>672325.31</v>
      </c>
      <c r="R76" s="11">
        <v>672325.31</v>
      </c>
      <c r="S76" s="11">
        <v>672325.31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809681.81</v>
      </c>
      <c r="Z76" s="11">
        <v>809681.81</v>
      </c>
      <c r="AA76" s="11">
        <v>0</v>
      </c>
      <c r="AB76" s="11">
        <v>809681.81</v>
      </c>
      <c r="AC76" s="11">
        <v>809681.81</v>
      </c>
      <c r="AD76" s="11">
        <v>809681.81</v>
      </c>
      <c r="AE76" s="12">
        <v>1.2043006532061094</v>
      </c>
      <c r="AF76" s="11">
        <v>-137356.5</v>
      </c>
      <c r="AG76" s="12">
        <v>1.2043006532061094</v>
      </c>
      <c r="AH76" s="11">
        <v>0</v>
      </c>
      <c r="AI76" s="12"/>
      <c r="AJ76" s="3"/>
    </row>
    <row r="77" spans="1:36" ht="25.5" outlineLevel="4">
      <c r="A77" s="8" t="s">
        <v>149</v>
      </c>
      <c r="B77" s="9" t="s">
        <v>150</v>
      </c>
      <c r="C77" s="8" t="s">
        <v>149</v>
      </c>
      <c r="D77" s="8"/>
      <c r="E77" s="8"/>
      <c r="F77" s="10"/>
      <c r="G77" s="8"/>
      <c r="H77" s="8"/>
      <c r="I77" s="8"/>
      <c r="J77" s="8"/>
      <c r="K77" s="8"/>
      <c r="L77" s="8"/>
      <c r="M77" s="8"/>
      <c r="N77" s="8"/>
      <c r="O77" s="11">
        <v>42700</v>
      </c>
      <c r="P77" s="11">
        <v>0</v>
      </c>
      <c r="Q77" s="11">
        <v>42700</v>
      </c>
      <c r="R77" s="11">
        <v>42700</v>
      </c>
      <c r="S77" s="11">
        <v>42700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2">
        <v>0</v>
      </c>
      <c r="AF77" s="11">
        <v>42700</v>
      </c>
      <c r="AG77" s="12">
        <v>0</v>
      </c>
      <c r="AH77" s="11">
        <v>0</v>
      </c>
      <c r="AI77" s="12"/>
      <c r="AJ77" s="3"/>
    </row>
    <row r="78" spans="1:36" s="27" customFormat="1" ht="25.5" outlineLevel="1">
      <c r="A78" s="21" t="s">
        <v>151</v>
      </c>
      <c r="B78" s="22" t="s">
        <v>152</v>
      </c>
      <c r="C78" s="21" t="s">
        <v>151</v>
      </c>
      <c r="D78" s="21"/>
      <c r="E78" s="21"/>
      <c r="F78" s="23"/>
      <c r="G78" s="21"/>
      <c r="H78" s="21"/>
      <c r="I78" s="21"/>
      <c r="J78" s="21"/>
      <c r="K78" s="21"/>
      <c r="L78" s="21"/>
      <c r="M78" s="21"/>
      <c r="N78" s="21"/>
      <c r="O78" s="24">
        <v>568000</v>
      </c>
      <c r="P78" s="24">
        <v>777700</v>
      </c>
      <c r="Q78" s="24">
        <v>1345700</v>
      </c>
      <c r="R78" s="24">
        <v>1345700</v>
      </c>
      <c r="S78" s="24">
        <v>1345700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2323512.61</v>
      </c>
      <c r="Z78" s="24">
        <v>2323512.61</v>
      </c>
      <c r="AA78" s="24">
        <v>0</v>
      </c>
      <c r="AB78" s="24">
        <v>2323512.61</v>
      </c>
      <c r="AC78" s="24">
        <v>2323512.61</v>
      </c>
      <c r="AD78" s="24">
        <v>2323512.61</v>
      </c>
      <c r="AE78" s="25">
        <v>1.7266200564761833</v>
      </c>
      <c r="AF78" s="24">
        <v>-977812.61</v>
      </c>
      <c r="AG78" s="25">
        <v>1.7266200564761833</v>
      </c>
      <c r="AH78" s="24">
        <v>0</v>
      </c>
      <c r="AI78" s="25"/>
      <c r="AJ78" s="26"/>
    </row>
    <row r="79" spans="1:36" s="27" customFormat="1" ht="102" outlineLevel="3">
      <c r="A79" s="21" t="s">
        <v>153</v>
      </c>
      <c r="B79" s="22" t="s">
        <v>154</v>
      </c>
      <c r="C79" s="21" t="s">
        <v>153</v>
      </c>
      <c r="D79" s="21"/>
      <c r="E79" s="21"/>
      <c r="F79" s="23"/>
      <c r="G79" s="21"/>
      <c r="H79" s="21"/>
      <c r="I79" s="21"/>
      <c r="J79" s="21"/>
      <c r="K79" s="21"/>
      <c r="L79" s="21"/>
      <c r="M79" s="21"/>
      <c r="N79" s="21"/>
      <c r="O79" s="24">
        <v>0</v>
      </c>
      <c r="P79" s="24">
        <v>59800</v>
      </c>
      <c r="Q79" s="24">
        <v>59800</v>
      </c>
      <c r="R79" s="24">
        <v>59800</v>
      </c>
      <c r="S79" s="24">
        <v>59800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705171.07</v>
      </c>
      <c r="Z79" s="24">
        <v>705171.07</v>
      </c>
      <c r="AA79" s="24">
        <v>0</v>
      </c>
      <c r="AB79" s="24">
        <v>705171.07</v>
      </c>
      <c r="AC79" s="24">
        <v>705171.07</v>
      </c>
      <c r="AD79" s="24">
        <v>705171.07</v>
      </c>
      <c r="AE79" s="25">
        <v>11.792158361204013</v>
      </c>
      <c r="AF79" s="24">
        <v>-645371.07</v>
      </c>
      <c r="AG79" s="25">
        <v>11.792158361204013</v>
      </c>
      <c r="AH79" s="24">
        <v>0</v>
      </c>
      <c r="AI79" s="25"/>
      <c r="AJ79" s="26"/>
    </row>
    <row r="80" spans="1:36" ht="102" outlineLevel="4">
      <c r="A80" s="8" t="s">
        <v>155</v>
      </c>
      <c r="B80" s="9" t="s">
        <v>156</v>
      </c>
      <c r="C80" s="8" t="s">
        <v>155</v>
      </c>
      <c r="D80" s="8"/>
      <c r="E80" s="8"/>
      <c r="F80" s="10"/>
      <c r="G80" s="8"/>
      <c r="H80" s="8"/>
      <c r="I80" s="8"/>
      <c r="J80" s="8"/>
      <c r="K80" s="8"/>
      <c r="L80" s="8"/>
      <c r="M80" s="8"/>
      <c r="N80" s="8"/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591666.67</v>
      </c>
      <c r="Z80" s="11">
        <v>591666.67</v>
      </c>
      <c r="AA80" s="11">
        <v>0</v>
      </c>
      <c r="AB80" s="11">
        <v>591666.67</v>
      </c>
      <c r="AC80" s="11">
        <v>591666.67</v>
      </c>
      <c r="AD80" s="11">
        <v>591666.67</v>
      </c>
      <c r="AE80" s="12"/>
      <c r="AF80" s="11">
        <v>-591666.67</v>
      </c>
      <c r="AG80" s="12"/>
      <c r="AH80" s="11">
        <v>0</v>
      </c>
      <c r="AI80" s="12"/>
      <c r="AJ80" s="3"/>
    </row>
    <row r="81" spans="1:36" ht="89.25" outlineLevel="4">
      <c r="A81" s="8" t="s">
        <v>157</v>
      </c>
      <c r="B81" s="9" t="s">
        <v>158</v>
      </c>
      <c r="C81" s="8" t="s">
        <v>157</v>
      </c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73650</v>
      </c>
      <c r="Z81" s="11">
        <v>73650</v>
      </c>
      <c r="AA81" s="11">
        <v>0</v>
      </c>
      <c r="AB81" s="11">
        <v>73650</v>
      </c>
      <c r="AC81" s="11">
        <v>73650</v>
      </c>
      <c r="AD81" s="11">
        <v>73650</v>
      </c>
      <c r="AE81" s="12"/>
      <c r="AF81" s="11">
        <v>-73650</v>
      </c>
      <c r="AG81" s="12"/>
      <c r="AH81" s="11">
        <v>0</v>
      </c>
      <c r="AI81" s="12"/>
      <c r="AJ81" s="3"/>
    </row>
    <row r="82" spans="1:36" ht="89.25" outlineLevel="4">
      <c r="A82" s="8" t="s">
        <v>159</v>
      </c>
      <c r="B82" s="9" t="s">
        <v>160</v>
      </c>
      <c r="C82" s="8" t="s">
        <v>159</v>
      </c>
      <c r="D82" s="8"/>
      <c r="E82" s="8"/>
      <c r="F82" s="10"/>
      <c r="G82" s="8"/>
      <c r="H82" s="8"/>
      <c r="I82" s="8"/>
      <c r="J82" s="8"/>
      <c r="K82" s="8"/>
      <c r="L82" s="8"/>
      <c r="M82" s="8"/>
      <c r="N82" s="8"/>
      <c r="O82" s="11">
        <v>0</v>
      </c>
      <c r="P82" s="11">
        <v>59800</v>
      </c>
      <c r="Q82" s="11">
        <v>59800</v>
      </c>
      <c r="R82" s="11">
        <v>59800</v>
      </c>
      <c r="S82" s="11">
        <v>59800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39854.4</v>
      </c>
      <c r="Z82" s="11">
        <v>39854.4</v>
      </c>
      <c r="AA82" s="11">
        <v>0</v>
      </c>
      <c r="AB82" s="11">
        <v>39854.4</v>
      </c>
      <c r="AC82" s="11">
        <v>39854.4</v>
      </c>
      <c r="AD82" s="11">
        <v>39854.4</v>
      </c>
      <c r="AE82" s="12">
        <v>0.6664615384615384</v>
      </c>
      <c r="AF82" s="11">
        <v>19945.6</v>
      </c>
      <c r="AG82" s="12">
        <v>0.6664615384615384</v>
      </c>
      <c r="AH82" s="11">
        <v>0</v>
      </c>
      <c r="AI82" s="12"/>
      <c r="AJ82" s="3"/>
    </row>
    <row r="83" spans="1:36" s="27" customFormat="1" ht="38.25" outlineLevel="3">
      <c r="A83" s="21" t="s">
        <v>161</v>
      </c>
      <c r="B83" s="22" t="s">
        <v>162</v>
      </c>
      <c r="C83" s="21" t="s">
        <v>161</v>
      </c>
      <c r="D83" s="21"/>
      <c r="E83" s="21"/>
      <c r="F83" s="23"/>
      <c r="G83" s="21"/>
      <c r="H83" s="21"/>
      <c r="I83" s="21"/>
      <c r="J83" s="21"/>
      <c r="K83" s="21"/>
      <c r="L83" s="21"/>
      <c r="M83" s="21"/>
      <c r="N83" s="21"/>
      <c r="O83" s="24">
        <v>568000</v>
      </c>
      <c r="P83" s="24">
        <v>717900</v>
      </c>
      <c r="Q83" s="24">
        <v>1285900</v>
      </c>
      <c r="R83" s="24">
        <v>1285900</v>
      </c>
      <c r="S83" s="24">
        <v>1285900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1618341.54</v>
      </c>
      <c r="Z83" s="24">
        <v>1618341.54</v>
      </c>
      <c r="AA83" s="24">
        <v>0</v>
      </c>
      <c r="AB83" s="24">
        <v>1618341.54</v>
      </c>
      <c r="AC83" s="24">
        <v>1618341.54</v>
      </c>
      <c r="AD83" s="24">
        <v>1618341.54</v>
      </c>
      <c r="AE83" s="25">
        <v>1.2585282992456646</v>
      </c>
      <c r="AF83" s="24">
        <v>-332441.54</v>
      </c>
      <c r="AG83" s="25">
        <v>1.2585282992456646</v>
      </c>
      <c r="AH83" s="24">
        <v>0</v>
      </c>
      <c r="AI83" s="25"/>
      <c r="AJ83" s="26"/>
    </row>
    <row r="84" spans="1:36" ht="63.75" outlineLevel="4">
      <c r="A84" s="8" t="s">
        <v>163</v>
      </c>
      <c r="B84" s="9" t="s">
        <v>164</v>
      </c>
      <c r="C84" s="8" t="s">
        <v>163</v>
      </c>
      <c r="D84" s="8"/>
      <c r="E84" s="8"/>
      <c r="F84" s="10"/>
      <c r="G84" s="8"/>
      <c r="H84" s="8"/>
      <c r="I84" s="8"/>
      <c r="J84" s="8"/>
      <c r="K84" s="8"/>
      <c r="L84" s="8"/>
      <c r="M84" s="8"/>
      <c r="N84" s="8"/>
      <c r="O84" s="11">
        <v>500000</v>
      </c>
      <c r="P84" s="11">
        <v>523200</v>
      </c>
      <c r="Q84" s="11">
        <v>1023200</v>
      </c>
      <c r="R84" s="11">
        <v>1023200</v>
      </c>
      <c r="S84" s="11">
        <v>1023200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1127050.54</v>
      </c>
      <c r="Z84" s="11">
        <v>1127050.54</v>
      </c>
      <c r="AA84" s="11">
        <v>0</v>
      </c>
      <c r="AB84" s="11">
        <v>1127050.54</v>
      </c>
      <c r="AC84" s="11">
        <v>1127050.54</v>
      </c>
      <c r="AD84" s="11">
        <v>1127050.54</v>
      </c>
      <c r="AE84" s="12">
        <v>1.1014958365910867</v>
      </c>
      <c r="AF84" s="11">
        <v>-103850.54</v>
      </c>
      <c r="AG84" s="12">
        <v>1.1014958365910867</v>
      </c>
      <c r="AH84" s="11">
        <v>0</v>
      </c>
      <c r="AI84" s="12"/>
      <c r="AJ84" s="3"/>
    </row>
    <row r="85" spans="1:36" ht="63.75" outlineLevel="4">
      <c r="A85" s="8" t="s">
        <v>165</v>
      </c>
      <c r="B85" s="9" t="s">
        <v>166</v>
      </c>
      <c r="C85" s="8" t="s">
        <v>165</v>
      </c>
      <c r="D85" s="8"/>
      <c r="E85" s="8"/>
      <c r="F85" s="10"/>
      <c r="G85" s="8"/>
      <c r="H85" s="8"/>
      <c r="I85" s="8"/>
      <c r="J85" s="8"/>
      <c r="K85" s="8"/>
      <c r="L85" s="8"/>
      <c r="M85" s="8"/>
      <c r="N85" s="8"/>
      <c r="O85" s="11">
        <v>18000</v>
      </c>
      <c r="P85" s="11">
        <v>-18000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210500</v>
      </c>
      <c r="Z85" s="11">
        <v>210500</v>
      </c>
      <c r="AA85" s="11">
        <v>0</v>
      </c>
      <c r="AB85" s="11">
        <v>210500</v>
      </c>
      <c r="AC85" s="11">
        <v>210500</v>
      </c>
      <c r="AD85" s="11">
        <v>210500</v>
      </c>
      <c r="AE85" s="12"/>
      <c r="AF85" s="11">
        <v>-210500</v>
      </c>
      <c r="AG85" s="12"/>
      <c r="AH85" s="11">
        <v>0</v>
      </c>
      <c r="AI85" s="12"/>
      <c r="AJ85" s="3"/>
    </row>
    <row r="86" spans="1:36" ht="63.75" outlineLevel="4">
      <c r="A86" s="8" t="s">
        <v>167</v>
      </c>
      <c r="B86" s="9" t="s">
        <v>168</v>
      </c>
      <c r="C86" s="8" t="s">
        <v>167</v>
      </c>
      <c r="D86" s="8"/>
      <c r="E86" s="8"/>
      <c r="F86" s="10"/>
      <c r="G86" s="8"/>
      <c r="H86" s="8"/>
      <c r="I86" s="8"/>
      <c r="J86" s="8"/>
      <c r="K86" s="8"/>
      <c r="L86" s="8"/>
      <c r="M86" s="8"/>
      <c r="N86" s="8"/>
      <c r="O86" s="11">
        <v>50000</v>
      </c>
      <c r="P86" s="11">
        <v>212700</v>
      </c>
      <c r="Q86" s="11">
        <v>262700</v>
      </c>
      <c r="R86" s="11">
        <v>262700</v>
      </c>
      <c r="S86" s="11">
        <v>262700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280791</v>
      </c>
      <c r="Z86" s="11">
        <v>280791</v>
      </c>
      <c r="AA86" s="11">
        <v>0</v>
      </c>
      <c r="AB86" s="11">
        <v>280791</v>
      </c>
      <c r="AC86" s="11">
        <v>280791</v>
      </c>
      <c r="AD86" s="11">
        <v>280791</v>
      </c>
      <c r="AE86" s="12">
        <v>1.06886562618957</v>
      </c>
      <c r="AF86" s="11">
        <v>-18091</v>
      </c>
      <c r="AG86" s="12">
        <v>1.06886562618957</v>
      </c>
      <c r="AH86" s="11">
        <v>0</v>
      </c>
      <c r="AI86" s="12"/>
      <c r="AJ86" s="3"/>
    </row>
    <row r="87" spans="1:36" s="27" customFormat="1" ht="25.5" outlineLevel="1">
      <c r="A87" s="21" t="s">
        <v>169</v>
      </c>
      <c r="B87" s="22" t="s">
        <v>170</v>
      </c>
      <c r="C87" s="21" t="s">
        <v>169</v>
      </c>
      <c r="D87" s="21"/>
      <c r="E87" s="21"/>
      <c r="F87" s="23"/>
      <c r="G87" s="21"/>
      <c r="H87" s="21"/>
      <c r="I87" s="21"/>
      <c r="J87" s="21"/>
      <c r="K87" s="21"/>
      <c r="L87" s="21"/>
      <c r="M87" s="21"/>
      <c r="N87" s="21"/>
      <c r="O87" s="24">
        <v>1303000</v>
      </c>
      <c r="P87" s="24">
        <v>-614100</v>
      </c>
      <c r="Q87" s="24">
        <v>688900</v>
      </c>
      <c r="R87" s="24">
        <v>688900</v>
      </c>
      <c r="S87" s="24">
        <v>688900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711621.25</v>
      </c>
      <c r="Z87" s="24">
        <v>711621.25</v>
      </c>
      <c r="AA87" s="24">
        <v>0</v>
      </c>
      <c r="AB87" s="24">
        <v>711621.25</v>
      </c>
      <c r="AC87" s="24">
        <v>711621.25</v>
      </c>
      <c r="AD87" s="24">
        <v>711621.25</v>
      </c>
      <c r="AE87" s="25">
        <v>1.0329819277108434</v>
      </c>
      <c r="AF87" s="24">
        <v>-22721.25</v>
      </c>
      <c r="AG87" s="25">
        <v>1.0329819277108434</v>
      </c>
      <c r="AH87" s="24">
        <v>0</v>
      </c>
      <c r="AI87" s="25"/>
      <c r="AJ87" s="26"/>
    </row>
    <row r="88" spans="1:36" ht="89.25" outlineLevel="4">
      <c r="A88" s="8" t="s">
        <v>171</v>
      </c>
      <c r="B88" s="9" t="s">
        <v>172</v>
      </c>
      <c r="C88" s="8" t="s">
        <v>171</v>
      </c>
      <c r="D88" s="8"/>
      <c r="E88" s="8"/>
      <c r="F88" s="10"/>
      <c r="G88" s="8"/>
      <c r="H88" s="8"/>
      <c r="I88" s="8"/>
      <c r="J88" s="8"/>
      <c r="K88" s="8"/>
      <c r="L88" s="8"/>
      <c r="M88" s="8"/>
      <c r="N88" s="8"/>
      <c r="O88" s="11">
        <v>0</v>
      </c>
      <c r="P88" s="11">
        <v>1500</v>
      </c>
      <c r="Q88" s="11">
        <v>1500</v>
      </c>
      <c r="R88" s="11">
        <v>1500</v>
      </c>
      <c r="S88" s="11">
        <v>1500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1500</v>
      </c>
      <c r="Z88" s="11">
        <v>1500</v>
      </c>
      <c r="AA88" s="11">
        <v>0</v>
      </c>
      <c r="AB88" s="11">
        <v>1500</v>
      </c>
      <c r="AC88" s="11">
        <v>1500</v>
      </c>
      <c r="AD88" s="11">
        <v>1500</v>
      </c>
      <c r="AE88" s="12">
        <v>1</v>
      </c>
      <c r="AF88" s="11">
        <v>0</v>
      </c>
      <c r="AG88" s="12">
        <v>1</v>
      </c>
      <c r="AH88" s="11">
        <v>0</v>
      </c>
      <c r="AI88" s="12"/>
      <c r="AJ88" s="3"/>
    </row>
    <row r="89" spans="1:36" ht="114.75" outlineLevel="4">
      <c r="A89" s="8" t="s">
        <v>173</v>
      </c>
      <c r="B89" s="9" t="s">
        <v>174</v>
      </c>
      <c r="C89" s="8" t="s">
        <v>173</v>
      </c>
      <c r="D89" s="8"/>
      <c r="E89" s="8"/>
      <c r="F89" s="10"/>
      <c r="G89" s="8"/>
      <c r="H89" s="8"/>
      <c r="I89" s="8"/>
      <c r="J89" s="8"/>
      <c r="K89" s="8"/>
      <c r="L89" s="8"/>
      <c r="M89" s="8"/>
      <c r="N89" s="8"/>
      <c r="O89" s="11">
        <v>0</v>
      </c>
      <c r="P89" s="11">
        <v>52000</v>
      </c>
      <c r="Q89" s="11">
        <v>52000</v>
      </c>
      <c r="R89" s="11">
        <v>52000</v>
      </c>
      <c r="S89" s="11">
        <v>52000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84524.27</v>
      </c>
      <c r="Z89" s="11">
        <v>84524.27</v>
      </c>
      <c r="AA89" s="11">
        <v>0</v>
      </c>
      <c r="AB89" s="11">
        <v>84524.27</v>
      </c>
      <c r="AC89" s="11">
        <v>84524.27</v>
      </c>
      <c r="AD89" s="11">
        <v>84524.27</v>
      </c>
      <c r="AE89" s="12">
        <v>1.6254667307692308</v>
      </c>
      <c r="AF89" s="11">
        <v>-32524.27</v>
      </c>
      <c r="AG89" s="12">
        <v>1.6254667307692308</v>
      </c>
      <c r="AH89" s="11">
        <v>0</v>
      </c>
      <c r="AI89" s="12"/>
      <c r="AJ89" s="3"/>
    </row>
    <row r="90" spans="1:36" ht="89.25" outlineLevel="4">
      <c r="A90" s="8" t="s">
        <v>175</v>
      </c>
      <c r="B90" s="9" t="s">
        <v>176</v>
      </c>
      <c r="C90" s="8" t="s">
        <v>175</v>
      </c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  <c r="O90" s="11">
        <v>0</v>
      </c>
      <c r="P90" s="11">
        <v>1000</v>
      </c>
      <c r="Q90" s="11">
        <v>1000</v>
      </c>
      <c r="R90" s="11">
        <v>1000</v>
      </c>
      <c r="S90" s="11">
        <v>1000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7150</v>
      </c>
      <c r="Z90" s="11">
        <v>7150</v>
      </c>
      <c r="AA90" s="11">
        <v>0</v>
      </c>
      <c r="AB90" s="11">
        <v>7150</v>
      </c>
      <c r="AC90" s="11">
        <v>7150</v>
      </c>
      <c r="AD90" s="11">
        <v>7150</v>
      </c>
      <c r="AE90" s="12">
        <v>7.15</v>
      </c>
      <c r="AF90" s="11">
        <v>-6150</v>
      </c>
      <c r="AG90" s="12">
        <v>7.15</v>
      </c>
      <c r="AH90" s="11">
        <v>0</v>
      </c>
      <c r="AI90" s="12"/>
      <c r="AJ90" s="3"/>
    </row>
    <row r="91" spans="1:36" ht="102" outlineLevel="4">
      <c r="A91" s="8" t="s">
        <v>177</v>
      </c>
      <c r="B91" s="9" t="s">
        <v>178</v>
      </c>
      <c r="C91" s="8" t="s">
        <v>177</v>
      </c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1500</v>
      </c>
      <c r="Z91" s="11">
        <v>1500</v>
      </c>
      <c r="AA91" s="11">
        <v>0</v>
      </c>
      <c r="AB91" s="11">
        <v>1500</v>
      </c>
      <c r="AC91" s="11">
        <v>1500</v>
      </c>
      <c r="AD91" s="11">
        <v>1500</v>
      </c>
      <c r="AE91" s="12"/>
      <c r="AF91" s="11">
        <v>-1500</v>
      </c>
      <c r="AG91" s="12"/>
      <c r="AH91" s="11">
        <v>0</v>
      </c>
      <c r="AI91" s="12"/>
      <c r="AJ91" s="3"/>
    </row>
    <row r="92" spans="1:36" ht="102" outlineLevel="4">
      <c r="A92" s="8" t="s">
        <v>179</v>
      </c>
      <c r="B92" s="9" t="s">
        <v>180</v>
      </c>
      <c r="C92" s="8" t="s">
        <v>179</v>
      </c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750</v>
      </c>
      <c r="Z92" s="11">
        <v>750</v>
      </c>
      <c r="AA92" s="11">
        <v>0</v>
      </c>
      <c r="AB92" s="11">
        <v>750</v>
      </c>
      <c r="AC92" s="11">
        <v>750</v>
      </c>
      <c r="AD92" s="11">
        <v>750</v>
      </c>
      <c r="AE92" s="12"/>
      <c r="AF92" s="11">
        <v>-750</v>
      </c>
      <c r="AG92" s="12"/>
      <c r="AH92" s="11">
        <v>0</v>
      </c>
      <c r="AI92" s="12"/>
      <c r="AJ92" s="3"/>
    </row>
    <row r="93" spans="1:36" ht="114.75" outlineLevel="4">
      <c r="A93" s="8" t="s">
        <v>181</v>
      </c>
      <c r="B93" s="9" t="s">
        <v>182</v>
      </c>
      <c r="C93" s="8" t="s">
        <v>181</v>
      </c>
      <c r="D93" s="8"/>
      <c r="E93" s="8"/>
      <c r="F93" s="10"/>
      <c r="G93" s="8"/>
      <c r="H93" s="8"/>
      <c r="I93" s="8"/>
      <c r="J93" s="8"/>
      <c r="K93" s="8"/>
      <c r="L93" s="8"/>
      <c r="M93" s="8"/>
      <c r="N93" s="8"/>
      <c r="O93" s="11">
        <v>0</v>
      </c>
      <c r="P93" s="11">
        <v>2250</v>
      </c>
      <c r="Q93" s="11">
        <v>2250</v>
      </c>
      <c r="R93" s="11">
        <v>2250</v>
      </c>
      <c r="S93" s="11">
        <v>2250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2250</v>
      </c>
      <c r="Z93" s="11">
        <v>2250</v>
      </c>
      <c r="AA93" s="11">
        <v>0</v>
      </c>
      <c r="AB93" s="11">
        <v>2250</v>
      </c>
      <c r="AC93" s="11">
        <v>2250</v>
      </c>
      <c r="AD93" s="11">
        <v>2250</v>
      </c>
      <c r="AE93" s="12">
        <v>1</v>
      </c>
      <c r="AF93" s="11">
        <v>0</v>
      </c>
      <c r="AG93" s="12">
        <v>1</v>
      </c>
      <c r="AH93" s="11">
        <v>0</v>
      </c>
      <c r="AI93" s="12"/>
      <c r="AJ93" s="3"/>
    </row>
    <row r="94" spans="1:36" ht="102" outlineLevel="4">
      <c r="A94" s="8" t="s">
        <v>183</v>
      </c>
      <c r="B94" s="9" t="s">
        <v>184</v>
      </c>
      <c r="C94" s="8" t="s">
        <v>183</v>
      </c>
      <c r="D94" s="8"/>
      <c r="E94" s="8"/>
      <c r="F94" s="10"/>
      <c r="G94" s="8"/>
      <c r="H94" s="8"/>
      <c r="I94" s="8"/>
      <c r="J94" s="8"/>
      <c r="K94" s="8"/>
      <c r="L94" s="8"/>
      <c r="M94" s="8"/>
      <c r="N94" s="8"/>
      <c r="O94" s="11">
        <v>0</v>
      </c>
      <c r="P94" s="11">
        <v>2500</v>
      </c>
      <c r="Q94" s="11">
        <v>2500</v>
      </c>
      <c r="R94" s="11">
        <v>2500</v>
      </c>
      <c r="S94" s="11">
        <v>2500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750</v>
      </c>
      <c r="Z94" s="11">
        <v>750</v>
      </c>
      <c r="AA94" s="11">
        <v>0</v>
      </c>
      <c r="AB94" s="11">
        <v>750</v>
      </c>
      <c r="AC94" s="11">
        <v>750</v>
      </c>
      <c r="AD94" s="11">
        <v>750</v>
      </c>
      <c r="AE94" s="12">
        <v>0.3</v>
      </c>
      <c r="AF94" s="11">
        <v>1750</v>
      </c>
      <c r="AG94" s="12">
        <v>0.3</v>
      </c>
      <c r="AH94" s="11">
        <v>0</v>
      </c>
      <c r="AI94" s="12"/>
      <c r="AJ94" s="3"/>
    </row>
    <row r="95" spans="1:36" ht="89.25" outlineLevel="4">
      <c r="A95" s="8" t="s">
        <v>185</v>
      </c>
      <c r="B95" s="9" t="s">
        <v>186</v>
      </c>
      <c r="C95" s="8" t="s">
        <v>185</v>
      </c>
      <c r="D95" s="8"/>
      <c r="E95" s="8"/>
      <c r="F95" s="10"/>
      <c r="G95" s="8"/>
      <c r="H95" s="8"/>
      <c r="I95" s="8"/>
      <c r="J95" s="8"/>
      <c r="K95" s="8"/>
      <c r="L95" s="8"/>
      <c r="M95" s="8"/>
      <c r="N95" s="8"/>
      <c r="O95" s="11">
        <v>0</v>
      </c>
      <c r="P95" s="11">
        <v>3500</v>
      </c>
      <c r="Q95" s="11">
        <v>3500</v>
      </c>
      <c r="R95" s="11">
        <v>3500</v>
      </c>
      <c r="S95" s="11">
        <v>3500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3500</v>
      </c>
      <c r="Z95" s="11">
        <v>3500</v>
      </c>
      <c r="AA95" s="11">
        <v>0</v>
      </c>
      <c r="AB95" s="11">
        <v>3500</v>
      </c>
      <c r="AC95" s="11">
        <v>3500</v>
      </c>
      <c r="AD95" s="11">
        <v>3500</v>
      </c>
      <c r="AE95" s="12">
        <v>1</v>
      </c>
      <c r="AF95" s="11">
        <v>0</v>
      </c>
      <c r="AG95" s="12">
        <v>1</v>
      </c>
      <c r="AH95" s="11">
        <v>0</v>
      </c>
      <c r="AI95" s="12"/>
      <c r="AJ95" s="3"/>
    </row>
    <row r="96" spans="1:36" ht="102" outlineLevel="4">
      <c r="A96" s="8" t="s">
        <v>187</v>
      </c>
      <c r="B96" s="9" t="s">
        <v>188</v>
      </c>
      <c r="C96" s="8" t="s">
        <v>187</v>
      </c>
      <c r="D96" s="8"/>
      <c r="E96" s="8"/>
      <c r="F96" s="10"/>
      <c r="G96" s="8"/>
      <c r="H96" s="8"/>
      <c r="I96" s="8"/>
      <c r="J96" s="8"/>
      <c r="K96" s="8"/>
      <c r="L96" s="8"/>
      <c r="M96" s="8"/>
      <c r="N96" s="8"/>
      <c r="O96" s="11">
        <v>0</v>
      </c>
      <c r="P96" s="11">
        <v>43500</v>
      </c>
      <c r="Q96" s="11">
        <v>43500</v>
      </c>
      <c r="R96" s="11">
        <v>43500</v>
      </c>
      <c r="S96" s="11">
        <v>43500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62573.58</v>
      </c>
      <c r="Z96" s="11">
        <v>62573.58</v>
      </c>
      <c r="AA96" s="11">
        <v>0</v>
      </c>
      <c r="AB96" s="11">
        <v>62573.58</v>
      </c>
      <c r="AC96" s="11">
        <v>62573.58</v>
      </c>
      <c r="AD96" s="11">
        <v>62573.58</v>
      </c>
      <c r="AE96" s="12">
        <v>1.4384731034482758</v>
      </c>
      <c r="AF96" s="11">
        <v>-19073.58</v>
      </c>
      <c r="AG96" s="12">
        <v>1.4384731034482758</v>
      </c>
      <c r="AH96" s="11">
        <v>0</v>
      </c>
      <c r="AI96" s="12"/>
      <c r="AJ96" s="3"/>
    </row>
    <row r="97" spans="1:36" ht="76.5" outlineLevel="4">
      <c r="A97" s="8" t="s">
        <v>189</v>
      </c>
      <c r="B97" s="9" t="s">
        <v>190</v>
      </c>
      <c r="C97" s="8" t="s">
        <v>189</v>
      </c>
      <c r="D97" s="8"/>
      <c r="E97" s="8"/>
      <c r="F97" s="10"/>
      <c r="G97" s="8"/>
      <c r="H97" s="8"/>
      <c r="I97" s="8"/>
      <c r="J97" s="8"/>
      <c r="K97" s="8"/>
      <c r="L97" s="8"/>
      <c r="M97" s="8"/>
      <c r="N97" s="8"/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16249.15</v>
      </c>
      <c r="Z97" s="11">
        <v>16249.15</v>
      </c>
      <c r="AA97" s="11">
        <v>0</v>
      </c>
      <c r="AB97" s="11">
        <v>16249.15</v>
      </c>
      <c r="AC97" s="11">
        <v>16249.15</v>
      </c>
      <c r="AD97" s="11">
        <v>16249.15</v>
      </c>
      <c r="AE97" s="12"/>
      <c r="AF97" s="11">
        <v>-16249.15</v>
      </c>
      <c r="AG97" s="12"/>
      <c r="AH97" s="11">
        <v>0</v>
      </c>
      <c r="AI97" s="12"/>
      <c r="AJ97" s="3"/>
    </row>
    <row r="98" spans="1:36" ht="76.5" outlineLevel="4">
      <c r="A98" s="8" t="s">
        <v>191</v>
      </c>
      <c r="B98" s="9" t="s">
        <v>192</v>
      </c>
      <c r="C98" s="8" t="s">
        <v>191</v>
      </c>
      <c r="D98" s="8"/>
      <c r="E98" s="8"/>
      <c r="F98" s="10"/>
      <c r="G98" s="8"/>
      <c r="H98" s="8"/>
      <c r="I98" s="8"/>
      <c r="J98" s="8"/>
      <c r="K98" s="8"/>
      <c r="L98" s="8"/>
      <c r="M98" s="8"/>
      <c r="N98" s="8"/>
      <c r="O98" s="11">
        <v>0</v>
      </c>
      <c r="P98" s="11">
        <v>9800</v>
      </c>
      <c r="Q98" s="11">
        <v>9800</v>
      </c>
      <c r="R98" s="11">
        <v>9800</v>
      </c>
      <c r="S98" s="11">
        <v>9800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9774.41</v>
      </c>
      <c r="Z98" s="11">
        <v>9774.41</v>
      </c>
      <c r="AA98" s="11">
        <v>0</v>
      </c>
      <c r="AB98" s="11">
        <v>9774.41</v>
      </c>
      <c r="AC98" s="11">
        <v>9774.41</v>
      </c>
      <c r="AD98" s="11">
        <v>9774.41</v>
      </c>
      <c r="AE98" s="12">
        <v>0.9973887755102041</v>
      </c>
      <c r="AF98" s="11">
        <v>25.59</v>
      </c>
      <c r="AG98" s="12">
        <v>0.9973887755102041</v>
      </c>
      <c r="AH98" s="11">
        <v>0</v>
      </c>
      <c r="AI98" s="12"/>
      <c r="AJ98" s="3"/>
    </row>
    <row r="99" spans="1:36" ht="76.5" outlineLevel="4">
      <c r="A99" s="8" t="s">
        <v>193</v>
      </c>
      <c r="B99" s="9" t="s">
        <v>194</v>
      </c>
      <c r="C99" s="8" t="s">
        <v>193</v>
      </c>
      <c r="D99" s="8"/>
      <c r="E99" s="8"/>
      <c r="F99" s="10"/>
      <c r="G99" s="8"/>
      <c r="H99" s="8"/>
      <c r="I99" s="8"/>
      <c r="J99" s="8"/>
      <c r="K99" s="8"/>
      <c r="L99" s="8"/>
      <c r="M99" s="8"/>
      <c r="N99" s="8"/>
      <c r="O99" s="11">
        <v>0</v>
      </c>
      <c r="P99" s="11">
        <v>400</v>
      </c>
      <c r="Q99" s="11">
        <v>400</v>
      </c>
      <c r="R99" s="11">
        <v>400</v>
      </c>
      <c r="S99" s="11">
        <v>400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443.73</v>
      </c>
      <c r="Z99" s="11">
        <v>443.73</v>
      </c>
      <c r="AA99" s="11">
        <v>0</v>
      </c>
      <c r="AB99" s="11">
        <v>443.73</v>
      </c>
      <c r="AC99" s="11">
        <v>443.73</v>
      </c>
      <c r="AD99" s="11">
        <v>443.73</v>
      </c>
      <c r="AE99" s="12">
        <v>1.109325</v>
      </c>
      <c r="AF99" s="11">
        <v>-43.73</v>
      </c>
      <c r="AG99" s="12">
        <v>1.109325</v>
      </c>
      <c r="AH99" s="11">
        <v>0</v>
      </c>
      <c r="AI99" s="12"/>
      <c r="AJ99" s="3"/>
    </row>
    <row r="100" spans="1:36" ht="76.5" outlineLevel="4">
      <c r="A100" s="8" t="s">
        <v>195</v>
      </c>
      <c r="B100" s="9" t="s">
        <v>196</v>
      </c>
      <c r="C100" s="8" t="s">
        <v>195</v>
      </c>
      <c r="D100" s="8"/>
      <c r="E100" s="8"/>
      <c r="F100" s="10"/>
      <c r="G100" s="8"/>
      <c r="H100" s="8"/>
      <c r="I100" s="8"/>
      <c r="J100" s="8"/>
      <c r="K100" s="8"/>
      <c r="L100" s="8"/>
      <c r="M100" s="8"/>
      <c r="N100" s="8"/>
      <c r="O100" s="11">
        <v>1303000</v>
      </c>
      <c r="P100" s="11">
        <v>-750850</v>
      </c>
      <c r="Q100" s="11">
        <v>552150</v>
      </c>
      <c r="R100" s="11">
        <v>552150</v>
      </c>
      <c r="S100" s="11">
        <v>552150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497339.07</v>
      </c>
      <c r="Z100" s="11">
        <v>497339.07</v>
      </c>
      <c r="AA100" s="11">
        <v>0</v>
      </c>
      <c r="AB100" s="11">
        <v>497339.07</v>
      </c>
      <c r="AC100" s="11">
        <v>497339.07</v>
      </c>
      <c r="AD100" s="11">
        <v>497339.07</v>
      </c>
      <c r="AE100" s="12">
        <v>0.9007318120076067</v>
      </c>
      <c r="AF100" s="11">
        <v>54810.93</v>
      </c>
      <c r="AG100" s="12">
        <v>0.9007318120076067</v>
      </c>
      <c r="AH100" s="11">
        <v>0</v>
      </c>
      <c r="AI100" s="12"/>
      <c r="AJ100" s="3"/>
    </row>
    <row r="101" spans="1:36" ht="76.5" outlineLevel="4">
      <c r="A101" s="8" t="s">
        <v>197</v>
      </c>
      <c r="B101" s="9" t="s">
        <v>198</v>
      </c>
      <c r="C101" s="8" t="s">
        <v>197</v>
      </c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  <c r="O101" s="11">
        <v>0</v>
      </c>
      <c r="P101" s="11">
        <v>20300</v>
      </c>
      <c r="Q101" s="11">
        <v>20300</v>
      </c>
      <c r="R101" s="11">
        <v>20300</v>
      </c>
      <c r="S101" s="11">
        <v>20300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23317.04</v>
      </c>
      <c r="Z101" s="11">
        <v>23317.04</v>
      </c>
      <c r="AA101" s="11">
        <v>0</v>
      </c>
      <c r="AB101" s="11">
        <v>23317.04</v>
      </c>
      <c r="AC101" s="11">
        <v>23317.04</v>
      </c>
      <c r="AD101" s="11">
        <v>23317.04</v>
      </c>
      <c r="AE101" s="12">
        <v>1.148622660098522</v>
      </c>
      <c r="AF101" s="11">
        <v>-3017.04</v>
      </c>
      <c r="AG101" s="12">
        <v>1.148622660098522</v>
      </c>
      <c r="AH101" s="11">
        <v>0</v>
      </c>
      <c r="AI101" s="12"/>
      <c r="AJ101" s="3"/>
    </row>
    <row r="102" spans="1:36" s="27" customFormat="1" ht="15" outlineLevel="1">
      <c r="A102" s="21" t="s">
        <v>199</v>
      </c>
      <c r="B102" s="22" t="s">
        <v>200</v>
      </c>
      <c r="C102" s="21" t="s">
        <v>199</v>
      </c>
      <c r="D102" s="21"/>
      <c r="E102" s="21"/>
      <c r="F102" s="23"/>
      <c r="G102" s="21"/>
      <c r="H102" s="21"/>
      <c r="I102" s="21"/>
      <c r="J102" s="21"/>
      <c r="K102" s="21"/>
      <c r="L102" s="21"/>
      <c r="M102" s="21"/>
      <c r="N102" s="21"/>
      <c r="O102" s="24">
        <v>36000</v>
      </c>
      <c r="P102" s="24">
        <v>-34800</v>
      </c>
      <c r="Q102" s="24">
        <v>1200</v>
      </c>
      <c r="R102" s="24">
        <v>1200</v>
      </c>
      <c r="S102" s="24">
        <v>1200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21654.22</v>
      </c>
      <c r="Z102" s="24">
        <v>21654.22</v>
      </c>
      <c r="AA102" s="24">
        <v>0</v>
      </c>
      <c r="AB102" s="24">
        <v>21654.22</v>
      </c>
      <c r="AC102" s="24">
        <v>21654.22</v>
      </c>
      <c r="AD102" s="24">
        <v>21654.22</v>
      </c>
      <c r="AE102" s="25">
        <v>18.045183333333334</v>
      </c>
      <c r="AF102" s="24">
        <v>-20454.22</v>
      </c>
      <c r="AG102" s="25">
        <v>18.045183333333334</v>
      </c>
      <c r="AH102" s="24">
        <v>0</v>
      </c>
      <c r="AI102" s="25"/>
      <c r="AJ102" s="26"/>
    </row>
    <row r="103" spans="1:36" s="27" customFormat="1" ht="15" outlineLevel="3">
      <c r="A103" s="21" t="s">
        <v>201</v>
      </c>
      <c r="B103" s="22" t="s">
        <v>202</v>
      </c>
      <c r="C103" s="21" t="s">
        <v>201</v>
      </c>
      <c r="D103" s="21"/>
      <c r="E103" s="21"/>
      <c r="F103" s="23"/>
      <c r="G103" s="21"/>
      <c r="H103" s="21"/>
      <c r="I103" s="21"/>
      <c r="J103" s="21"/>
      <c r="K103" s="21"/>
      <c r="L103" s="21"/>
      <c r="M103" s="21"/>
      <c r="N103" s="21"/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20654.22</v>
      </c>
      <c r="Z103" s="24">
        <v>20654.22</v>
      </c>
      <c r="AA103" s="24">
        <v>0</v>
      </c>
      <c r="AB103" s="24">
        <v>20654.22</v>
      </c>
      <c r="AC103" s="24">
        <v>20654.22</v>
      </c>
      <c r="AD103" s="24">
        <v>20654.22</v>
      </c>
      <c r="AE103" s="25"/>
      <c r="AF103" s="24">
        <v>-20654.22</v>
      </c>
      <c r="AG103" s="25"/>
      <c r="AH103" s="24">
        <v>0</v>
      </c>
      <c r="AI103" s="25"/>
      <c r="AJ103" s="26"/>
    </row>
    <row r="104" spans="1:36" ht="25.5" hidden="1" outlineLevel="4">
      <c r="A104" s="8" t="s">
        <v>203</v>
      </c>
      <c r="B104" s="9" t="s">
        <v>204</v>
      </c>
      <c r="C104" s="8" t="s">
        <v>203</v>
      </c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2"/>
      <c r="AF104" s="11">
        <v>0</v>
      </c>
      <c r="AG104" s="12"/>
      <c r="AH104" s="11">
        <v>0</v>
      </c>
      <c r="AI104" s="12"/>
      <c r="AJ104" s="3"/>
    </row>
    <row r="105" spans="1:36" ht="25.5" outlineLevel="4">
      <c r="A105" s="8" t="s">
        <v>205</v>
      </c>
      <c r="B105" s="9" t="s">
        <v>206</v>
      </c>
      <c r="C105" s="8" t="s">
        <v>205</v>
      </c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20654.22</v>
      </c>
      <c r="Z105" s="11">
        <v>20654.22</v>
      </c>
      <c r="AA105" s="11">
        <v>0</v>
      </c>
      <c r="AB105" s="11">
        <v>20654.22</v>
      </c>
      <c r="AC105" s="11">
        <v>20654.22</v>
      </c>
      <c r="AD105" s="11">
        <v>20654.22</v>
      </c>
      <c r="AE105" s="12"/>
      <c r="AF105" s="11">
        <v>-20654.22</v>
      </c>
      <c r="AG105" s="12"/>
      <c r="AH105" s="11">
        <v>0</v>
      </c>
      <c r="AI105" s="12"/>
      <c r="AJ105" s="3"/>
    </row>
    <row r="106" spans="1:36" s="27" customFormat="1" ht="15" outlineLevel="3">
      <c r="A106" s="21" t="s">
        <v>207</v>
      </c>
      <c r="B106" s="22" t="s">
        <v>208</v>
      </c>
      <c r="C106" s="21" t="s">
        <v>207</v>
      </c>
      <c r="D106" s="21"/>
      <c r="E106" s="21"/>
      <c r="F106" s="23"/>
      <c r="G106" s="21"/>
      <c r="H106" s="21"/>
      <c r="I106" s="21"/>
      <c r="J106" s="21"/>
      <c r="K106" s="21"/>
      <c r="L106" s="21"/>
      <c r="M106" s="21"/>
      <c r="N106" s="21"/>
      <c r="O106" s="24">
        <v>36000</v>
      </c>
      <c r="P106" s="24">
        <v>-34800</v>
      </c>
      <c r="Q106" s="24">
        <v>1200</v>
      </c>
      <c r="R106" s="24">
        <v>1200</v>
      </c>
      <c r="S106" s="24">
        <v>1200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1000</v>
      </c>
      <c r="Z106" s="24">
        <v>1000</v>
      </c>
      <c r="AA106" s="24">
        <v>0</v>
      </c>
      <c r="AB106" s="24">
        <v>1000</v>
      </c>
      <c r="AC106" s="24">
        <v>1000</v>
      </c>
      <c r="AD106" s="24">
        <v>1000</v>
      </c>
      <c r="AE106" s="25">
        <v>0.8333333333333334</v>
      </c>
      <c r="AF106" s="24">
        <v>200</v>
      </c>
      <c r="AG106" s="25">
        <v>0.8333333333333334</v>
      </c>
      <c r="AH106" s="24">
        <v>0</v>
      </c>
      <c r="AI106" s="25"/>
      <c r="AJ106" s="26"/>
    </row>
    <row r="107" spans="1:36" ht="25.5" outlineLevel="4">
      <c r="A107" s="8" t="s">
        <v>209</v>
      </c>
      <c r="B107" s="9" t="s">
        <v>210</v>
      </c>
      <c r="C107" s="8" t="s">
        <v>209</v>
      </c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  <c r="O107" s="11">
        <v>36000</v>
      </c>
      <c r="P107" s="11">
        <v>-34800</v>
      </c>
      <c r="Q107" s="11">
        <v>1200</v>
      </c>
      <c r="R107" s="11">
        <v>1200</v>
      </c>
      <c r="S107" s="11">
        <v>1200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1000</v>
      </c>
      <c r="Z107" s="11">
        <v>1000</v>
      </c>
      <c r="AA107" s="11">
        <v>0</v>
      </c>
      <c r="AB107" s="11">
        <v>1000</v>
      </c>
      <c r="AC107" s="11">
        <v>1000</v>
      </c>
      <c r="AD107" s="11">
        <v>1000</v>
      </c>
      <c r="AE107" s="12">
        <v>0.8333333333333334</v>
      </c>
      <c r="AF107" s="11">
        <v>200</v>
      </c>
      <c r="AG107" s="12">
        <v>0.8333333333333334</v>
      </c>
      <c r="AH107" s="11">
        <v>0</v>
      </c>
      <c r="AI107" s="12"/>
      <c r="AJ107" s="3"/>
    </row>
    <row r="108" spans="1:36" s="27" customFormat="1" ht="15">
      <c r="A108" s="21" t="s">
        <v>211</v>
      </c>
      <c r="B108" s="22" t="s">
        <v>212</v>
      </c>
      <c r="C108" s="21" t="s">
        <v>211</v>
      </c>
      <c r="D108" s="21"/>
      <c r="E108" s="21"/>
      <c r="F108" s="23"/>
      <c r="G108" s="21"/>
      <c r="H108" s="21"/>
      <c r="I108" s="21"/>
      <c r="J108" s="21"/>
      <c r="K108" s="21"/>
      <c r="L108" s="21"/>
      <c r="M108" s="21"/>
      <c r="N108" s="21"/>
      <c r="O108" s="24">
        <v>310660210</v>
      </c>
      <c r="P108" s="24">
        <v>216772465.59</v>
      </c>
      <c r="Q108" s="24">
        <f>Q109+Q137+Q141+Q143+Q145</f>
        <v>387940782.88</v>
      </c>
      <c r="R108" s="24">
        <f aca="true" t="shared" si="0" ref="R108:Z108">R109+R137+R141+R143+R145</f>
        <v>387820893.16</v>
      </c>
      <c r="S108" s="24">
        <f t="shared" si="0"/>
        <v>387820893.16</v>
      </c>
      <c r="T108" s="24">
        <f t="shared" si="0"/>
        <v>0</v>
      </c>
      <c r="U108" s="24">
        <f t="shared" si="0"/>
        <v>0</v>
      </c>
      <c r="V108" s="24">
        <f t="shared" si="0"/>
        <v>0</v>
      </c>
      <c r="W108" s="24">
        <f t="shared" si="0"/>
        <v>0</v>
      </c>
      <c r="X108" s="24">
        <f t="shared" si="0"/>
        <v>33324998.24</v>
      </c>
      <c r="Y108" s="24">
        <f t="shared" si="0"/>
        <v>418834636.74999994</v>
      </c>
      <c r="Z108" s="24">
        <f t="shared" si="0"/>
        <v>385628081.51</v>
      </c>
      <c r="AA108" s="24">
        <v>33324998.24</v>
      </c>
      <c r="AB108" s="24">
        <v>540990945.52</v>
      </c>
      <c r="AC108" s="24">
        <v>507665947.28</v>
      </c>
      <c r="AD108" s="24">
        <v>507665947.28</v>
      </c>
      <c r="AE108" s="25">
        <f>Z108/Q108</f>
        <v>0.9940385196090215</v>
      </c>
      <c r="AF108" s="24">
        <v>19766728.31</v>
      </c>
      <c r="AG108" s="25">
        <v>0.9625227460777086</v>
      </c>
      <c r="AH108" s="24">
        <v>0</v>
      </c>
      <c r="AI108" s="25"/>
      <c r="AJ108" s="26"/>
    </row>
    <row r="109" spans="1:36" s="27" customFormat="1" ht="38.25" outlineLevel="1">
      <c r="A109" s="21" t="s">
        <v>213</v>
      </c>
      <c r="B109" s="22" t="s">
        <v>214</v>
      </c>
      <c r="C109" s="21" t="s">
        <v>213</v>
      </c>
      <c r="D109" s="21"/>
      <c r="E109" s="21"/>
      <c r="F109" s="23"/>
      <c r="G109" s="21"/>
      <c r="H109" s="21"/>
      <c r="I109" s="21"/>
      <c r="J109" s="21"/>
      <c r="K109" s="21"/>
      <c r="L109" s="21"/>
      <c r="M109" s="21"/>
      <c r="N109" s="21"/>
      <c r="O109" s="24">
        <v>310660210</v>
      </c>
      <c r="P109" s="24">
        <v>246086391.9</v>
      </c>
      <c r="Q109" s="24">
        <f>Q110+Q112+Q125+Q133</f>
        <v>417254709.19</v>
      </c>
      <c r="R109" s="24">
        <f aca="true" t="shared" si="1" ref="R109:Z109">R110+R112+R125+R133</f>
        <v>417134819.47</v>
      </c>
      <c r="S109" s="24">
        <f t="shared" si="1"/>
        <v>417134819.47</v>
      </c>
      <c r="T109" s="24">
        <f t="shared" si="1"/>
        <v>0</v>
      </c>
      <c r="U109" s="24">
        <f t="shared" si="1"/>
        <v>0</v>
      </c>
      <c r="V109" s="24">
        <f t="shared" si="1"/>
        <v>0</v>
      </c>
      <c r="W109" s="24">
        <f t="shared" si="1"/>
        <v>0</v>
      </c>
      <c r="X109" s="24">
        <f t="shared" si="1"/>
        <v>0</v>
      </c>
      <c r="Y109" s="24">
        <f t="shared" si="1"/>
        <v>413953477.44</v>
      </c>
      <c r="Z109" s="24">
        <f t="shared" si="1"/>
        <v>414073367.44</v>
      </c>
      <c r="AA109" s="24">
        <v>0</v>
      </c>
      <c r="AB109" s="24">
        <v>536109786.21</v>
      </c>
      <c r="AC109" s="24">
        <v>536109786.21</v>
      </c>
      <c r="AD109" s="24">
        <v>536109786.21</v>
      </c>
      <c r="AE109" s="25">
        <f aca="true" t="shared" si="2" ref="AE109:AE144">Z109/Q109</f>
        <v>0.9923755402157693</v>
      </c>
      <c r="AF109" s="24">
        <v>20636815.69</v>
      </c>
      <c r="AG109" s="25">
        <v>0.9629331986588278</v>
      </c>
      <c r="AH109" s="24">
        <v>0</v>
      </c>
      <c r="AI109" s="25"/>
      <c r="AJ109" s="26"/>
    </row>
    <row r="110" spans="1:36" s="27" customFormat="1" ht="25.5" outlineLevel="2">
      <c r="A110" s="21" t="s">
        <v>215</v>
      </c>
      <c r="B110" s="22" t="s">
        <v>216</v>
      </c>
      <c r="C110" s="21" t="s">
        <v>215</v>
      </c>
      <c r="D110" s="21"/>
      <c r="E110" s="21"/>
      <c r="F110" s="23"/>
      <c r="G110" s="21"/>
      <c r="H110" s="21"/>
      <c r="I110" s="21"/>
      <c r="J110" s="21"/>
      <c r="K110" s="21"/>
      <c r="L110" s="21"/>
      <c r="M110" s="21"/>
      <c r="N110" s="21"/>
      <c r="O110" s="24">
        <v>16365000</v>
      </c>
      <c r="P110" s="24">
        <v>3826500</v>
      </c>
      <c r="Q110" s="24">
        <f>Q111</f>
        <v>3826500</v>
      </c>
      <c r="R110" s="24">
        <f aca="true" t="shared" si="3" ref="R110:Z110">R111</f>
        <v>3826500</v>
      </c>
      <c r="S110" s="24">
        <f t="shared" si="3"/>
        <v>3826500</v>
      </c>
      <c r="T110" s="24">
        <f t="shared" si="3"/>
        <v>0</v>
      </c>
      <c r="U110" s="24">
        <f t="shared" si="3"/>
        <v>0</v>
      </c>
      <c r="V110" s="24">
        <f t="shared" si="3"/>
        <v>0</v>
      </c>
      <c r="W110" s="24">
        <f t="shared" si="3"/>
        <v>0</v>
      </c>
      <c r="X110" s="24">
        <f t="shared" si="3"/>
        <v>0</v>
      </c>
      <c r="Y110" s="24">
        <f t="shared" si="3"/>
        <v>3826500</v>
      </c>
      <c r="Z110" s="24">
        <f t="shared" si="3"/>
        <v>3826500</v>
      </c>
      <c r="AA110" s="24">
        <v>0</v>
      </c>
      <c r="AB110" s="24">
        <v>20191500</v>
      </c>
      <c r="AC110" s="24">
        <v>20191500</v>
      </c>
      <c r="AD110" s="24">
        <v>20191500</v>
      </c>
      <c r="AE110" s="25">
        <f t="shared" si="2"/>
        <v>1</v>
      </c>
      <c r="AF110" s="24">
        <v>0</v>
      </c>
      <c r="AG110" s="25">
        <v>1</v>
      </c>
      <c r="AH110" s="24">
        <v>0</v>
      </c>
      <c r="AI110" s="25"/>
      <c r="AJ110" s="26"/>
    </row>
    <row r="111" spans="1:36" ht="38.25" outlineLevel="4">
      <c r="A111" s="8" t="s">
        <v>217</v>
      </c>
      <c r="B111" s="9" t="s">
        <v>218</v>
      </c>
      <c r="C111" s="8" t="s">
        <v>217</v>
      </c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  <c r="O111" s="11">
        <v>0</v>
      </c>
      <c r="P111" s="11">
        <v>3826500</v>
      </c>
      <c r="Q111" s="11">
        <v>3826500</v>
      </c>
      <c r="R111" s="11">
        <v>3826500</v>
      </c>
      <c r="S111" s="11">
        <v>3826500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3826500</v>
      </c>
      <c r="Z111" s="11">
        <v>3826500</v>
      </c>
      <c r="AA111" s="11">
        <v>0</v>
      </c>
      <c r="AB111" s="11">
        <v>3826500</v>
      </c>
      <c r="AC111" s="11">
        <v>3826500</v>
      </c>
      <c r="AD111" s="11">
        <v>3826500</v>
      </c>
      <c r="AE111" s="12">
        <f t="shared" si="2"/>
        <v>1</v>
      </c>
      <c r="AF111" s="11">
        <v>0</v>
      </c>
      <c r="AG111" s="12">
        <v>1</v>
      </c>
      <c r="AH111" s="11">
        <v>0</v>
      </c>
      <c r="AI111" s="12"/>
      <c r="AJ111" s="3"/>
    </row>
    <row r="112" spans="1:36" s="27" customFormat="1" ht="38.25" outlineLevel="2">
      <c r="A112" s="21" t="s">
        <v>219</v>
      </c>
      <c r="B112" s="22" t="s">
        <v>220</v>
      </c>
      <c r="C112" s="21" t="s">
        <v>219</v>
      </c>
      <c r="D112" s="21"/>
      <c r="E112" s="21"/>
      <c r="F112" s="23"/>
      <c r="G112" s="21"/>
      <c r="H112" s="21"/>
      <c r="I112" s="21"/>
      <c r="J112" s="21"/>
      <c r="K112" s="21"/>
      <c r="L112" s="21"/>
      <c r="M112" s="21"/>
      <c r="N112" s="21"/>
      <c r="O112" s="24">
        <v>137050200</v>
      </c>
      <c r="P112" s="24">
        <v>185504308.06</v>
      </c>
      <c r="Q112" s="24">
        <f>SUM(Q113:Q124)</f>
        <v>232186137.91</v>
      </c>
      <c r="R112" s="24">
        <f aca="true" t="shared" si="4" ref="R112:Z112">SUM(R113:R124)</f>
        <v>232186138.19</v>
      </c>
      <c r="S112" s="24">
        <f t="shared" si="4"/>
        <v>232186138.19</v>
      </c>
      <c r="T112" s="24">
        <f t="shared" si="4"/>
        <v>0</v>
      </c>
      <c r="U112" s="24">
        <f t="shared" si="4"/>
        <v>0</v>
      </c>
      <c r="V112" s="24">
        <f t="shared" si="4"/>
        <v>0</v>
      </c>
      <c r="W112" s="24">
        <f t="shared" si="4"/>
        <v>0</v>
      </c>
      <c r="X112" s="24">
        <f t="shared" si="4"/>
        <v>0</v>
      </c>
      <c r="Y112" s="24">
        <f t="shared" si="4"/>
        <v>229338859.62</v>
      </c>
      <c r="Z112" s="24">
        <f t="shared" si="4"/>
        <v>229338859.62</v>
      </c>
      <c r="AA112" s="24">
        <v>0</v>
      </c>
      <c r="AB112" s="24">
        <v>303679687.75</v>
      </c>
      <c r="AC112" s="24">
        <v>303679687.75</v>
      </c>
      <c r="AD112" s="24">
        <v>303679687.75</v>
      </c>
      <c r="AE112" s="25">
        <f t="shared" si="2"/>
        <v>0.9877370875125041</v>
      </c>
      <c r="AF112" s="24">
        <v>18874820.31</v>
      </c>
      <c r="AG112" s="25">
        <v>0.9414833157238373</v>
      </c>
      <c r="AH112" s="24">
        <v>0</v>
      </c>
      <c r="AI112" s="25"/>
      <c r="AJ112" s="26"/>
    </row>
    <row r="113" spans="1:36" ht="89.25" outlineLevel="4">
      <c r="A113" s="8" t="s">
        <v>221</v>
      </c>
      <c r="B113" s="9" t="s">
        <v>222</v>
      </c>
      <c r="C113" s="8" t="s">
        <v>221</v>
      </c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  <c r="O113" s="11">
        <v>12824700</v>
      </c>
      <c r="P113" s="11">
        <v>6206000</v>
      </c>
      <c r="Q113" s="11">
        <v>19030700</v>
      </c>
      <c r="R113" s="11">
        <v>19030700</v>
      </c>
      <c r="S113" s="11">
        <v>19030700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18745250</v>
      </c>
      <c r="Z113" s="11">
        <v>18745250</v>
      </c>
      <c r="AA113" s="11">
        <v>0</v>
      </c>
      <c r="AB113" s="11">
        <v>18745250</v>
      </c>
      <c r="AC113" s="11">
        <v>18745250</v>
      </c>
      <c r="AD113" s="11">
        <v>18745250</v>
      </c>
      <c r="AE113" s="12">
        <f t="shared" si="2"/>
        <v>0.9850005517400832</v>
      </c>
      <c r="AF113" s="11">
        <v>285450</v>
      </c>
      <c r="AG113" s="12">
        <v>0.9850005517400832</v>
      </c>
      <c r="AH113" s="11">
        <v>0</v>
      </c>
      <c r="AI113" s="12"/>
      <c r="AJ113" s="3"/>
    </row>
    <row r="114" spans="1:36" ht="63.75" outlineLevel="4">
      <c r="A114" s="8" t="s">
        <v>223</v>
      </c>
      <c r="B114" s="9" t="s">
        <v>224</v>
      </c>
      <c r="C114" s="8" t="s">
        <v>223</v>
      </c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  <c r="O114" s="11">
        <v>1261600</v>
      </c>
      <c r="P114" s="11">
        <v>-202712.24</v>
      </c>
      <c r="Q114" s="11">
        <v>1058887.76</v>
      </c>
      <c r="R114" s="11">
        <v>1058887.76</v>
      </c>
      <c r="S114" s="11">
        <v>1058887.76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1058697.35</v>
      </c>
      <c r="Z114" s="11">
        <v>1058697.35</v>
      </c>
      <c r="AA114" s="11">
        <v>0</v>
      </c>
      <c r="AB114" s="11">
        <v>1058697.35</v>
      </c>
      <c r="AC114" s="11">
        <v>1058697.35</v>
      </c>
      <c r="AD114" s="11">
        <v>1058697.35</v>
      </c>
      <c r="AE114" s="12">
        <f t="shared" si="2"/>
        <v>0.9998201792416602</v>
      </c>
      <c r="AF114" s="11">
        <v>190.41</v>
      </c>
      <c r="AG114" s="12">
        <v>0.9998201792416601</v>
      </c>
      <c r="AH114" s="11">
        <v>0</v>
      </c>
      <c r="AI114" s="12"/>
      <c r="AJ114" s="3"/>
    </row>
    <row r="115" spans="1:36" ht="63.75" outlineLevel="4">
      <c r="A115" s="8" t="s">
        <v>225</v>
      </c>
      <c r="B115" s="9" t="s">
        <v>226</v>
      </c>
      <c r="C115" s="8" t="s">
        <v>225</v>
      </c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  <c r="O115" s="11">
        <v>0</v>
      </c>
      <c r="P115" s="11">
        <v>2304681.3</v>
      </c>
      <c r="Q115" s="11">
        <v>2304681.3</v>
      </c>
      <c r="R115" s="11">
        <v>2304681.3</v>
      </c>
      <c r="S115" s="11">
        <v>2304681.3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2304681.3</v>
      </c>
      <c r="Z115" s="11">
        <v>2304681.3</v>
      </c>
      <c r="AA115" s="11">
        <v>0</v>
      </c>
      <c r="AB115" s="11">
        <v>2304681.3</v>
      </c>
      <c r="AC115" s="11">
        <v>2304681.3</v>
      </c>
      <c r="AD115" s="11">
        <v>2304681.3</v>
      </c>
      <c r="AE115" s="12">
        <f t="shared" si="2"/>
        <v>1</v>
      </c>
      <c r="AF115" s="11">
        <v>0</v>
      </c>
      <c r="AG115" s="12">
        <v>1</v>
      </c>
      <c r="AH115" s="11">
        <v>0</v>
      </c>
      <c r="AI115" s="12"/>
      <c r="AJ115" s="3"/>
    </row>
    <row r="116" spans="1:36" ht="63.75" outlineLevel="4">
      <c r="A116" s="8" t="s">
        <v>227</v>
      </c>
      <c r="B116" s="9" t="s">
        <v>228</v>
      </c>
      <c r="C116" s="8" t="s">
        <v>227</v>
      </c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  <c r="O116" s="11">
        <v>0</v>
      </c>
      <c r="P116" s="11">
        <v>197020.29</v>
      </c>
      <c r="Q116" s="11">
        <v>197020.29</v>
      </c>
      <c r="R116" s="11">
        <v>197020.29</v>
      </c>
      <c r="S116" s="11">
        <v>197020.29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197020.29</v>
      </c>
      <c r="Z116" s="11">
        <v>197020.29</v>
      </c>
      <c r="AA116" s="11">
        <v>0</v>
      </c>
      <c r="AB116" s="11">
        <v>197020.29</v>
      </c>
      <c r="AC116" s="11">
        <v>197020.29</v>
      </c>
      <c r="AD116" s="11">
        <v>197020.29</v>
      </c>
      <c r="AE116" s="12">
        <f t="shared" si="2"/>
        <v>1</v>
      </c>
      <c r="AF116" s="11">
        <v>0</v>
      </c>
      <c r="AG116" s="12">
        <v>1</v>
      </c>
      <c r="AH116" s="11">
        <v>0</v>
      </c>
      <c r="AI116" s="12"/>
      <c r="AJ116" s="3"/>
    </row>
    <row r="117" spans="1:36" ht="38.25" outlineLevel="4">
      <c r="A117" s="8" t="s">
        <v>229</v>
      </c>
      <c r="B117" s="9" t="s">
        <v>230</v>
      </c>
      <c r="C117" s="8" t="s">
        <v>229</v>
      </c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  <c r="O117" s="11">
        <v>5659200</v>
      </c>
      <c r="P117" s="11">
        <v>-1658041.31</v>
      </c>
      <c r="Q117" s="11">
        <v>4001158.69</v>
      </c>
      <c r="R117" s="11">
        <v>4001158.69</v>
      </c>
      <c r="S117" s="11">
        <v>4001158.69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4001158.69</v>
      </c>
      <c r="Z117" s="11">
        <v>4001158.69</v>
      </c>
      <c r="AA117" s="11">
        <v>0</v>
      </c>
      <c r="AB117" s="11">
        <v>4001158.69</v>
      </c>
      <c r="AC117" s="11">
        <v>4001158.69</v>
      </c>
      <c r="AD117" s="11">
        <v>4001158.69</v>
      </c>
      <c r="AE117" s="12">
        <f t="shared" si="2"/>
        <v>1</v>
      </c>
      <c r="AF117" s="11">
        <v>0</v>
      </c>
      <c r="AG117" s="12">
        <v>1</v>
      </c>
      <c r="AH117" s="11">
        <v>0</v>
      </c>
      <c r="AI117" s="12"/>
      <c r="AJ117" s="3"/>
    </row>
    <row r="118" spans="1:36" ht="51" outlineLevel="4">
      <c r="A118" s="8" t="s">
        <v>231</v>
      </c>
      <c r="B118" s="9" t="s">
        <v>232</v>
      </c>
      <c r="C118" s="8" t="s">
        <v>231</v>
      </c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  <c r="O118" s="11">
        <v>3600000</v>
      </c>
      <c r="P118" s="11">
        <v>0</v>
      </c>
      <c r="Q118" s="11">
        <v>3600000</v>
      </c>
      <c r="R118" s="11">
        <v>3600000</v>
      </c>
      <c r="S118" s="11">
        <v>3600000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3600000</v>
      </c>
      <c r="Z118" s="11">
        <v>3600000</v>
      </c>
      <c r="AA118" s="11">
        <v>0</v>
      </c>
      <c r="AB118" s="11">
        <v>3600000</v>
      </c>
      <c r="AC118" s="11">
        <v>3600000</v>
      </c>
      <c r="AD118" s="11">
        <v>3600000</v>
      </c>
      <c r="AE118" s="12">
        <f t="shared" si="2"/>
        <v>1</v>
      </c>
      <c r="AF118" s="11">
        <v>0</v>
      </c>
      <c r="AG118" s="12">
        <v>1</v>
      </c>
      <c r="AH118" s="11">
        <v>0</v>
      </c>
      <c r="AI118" s="12"/>
      <c r="AJ118" s="3"/>
    </row>
    <row r="119" spans="1:36" ht="25.5" outlineLevel="4">
      <c r="A119" s="8" t="s">
        <v>233</v>
      </c>
      <c r="B119" s="9" t="s">
        <v>234</v>
      </c>
      <c r="C119" s="8" t="s">
        <v>233</v>
      </c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  <c r="O119" s="11">
        <v>42700</v>
      </c>
      <c r="P119" s="11">
        <v>13</v>
      </c>
      <c r="Q119" s="11">
        <v>42713</v>
      </c>
      <c r="R119" s="11">
        <v>42713</v>
      </c>
      <c r="S119" s="11">
        <v>42713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42713</v>
      </c>
      <c r="Z119" s="11">
        <v>42713</v>
      </c>
      <c r="AA119" s="11">
        <v>0</v>
      </c>
      <c r="AB119" s="11">
        <v>42713</v>
      </c>
      <c r="AC119" s="11">
        <v>42713</v>
      </c>
      <c r="AD119" s="11">
        <v>42713</v>
      </c>
      <c r="AE119" s="12">
        <f t="shared" si="2"/>
        <v>1</v>
      </c>
      <c r="AF119" s="11">
        <v>0</v>
      </c>
      <c r="AG119" s="12">
        <v>1</v>
      </c>
      <c r="AH119" s="11">
        <v>0</v>
      </c>
      <c r="AI119" s="12"/>
      <c r="AJ119" s="3"/>
    </row>
    <row r="120" spans="1:36" ht="38.25" outlineLevel="4">
      <c r="A120" s="8" t="s">
        <v>235</v>
      </c>
      <c r="B120" s="9" t="s">
        <v>236</v>
      </c>
      <c r="C120" s="8" t="s">
        <v>235</v>
      </c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  <c r="O120" s="11">
        <v>4158800</v>
      </c>
      <c r="P120" s="11">
        <v>-16.8</v>
      </c>
      <c r="Q120" s="11">
        <v>4158783.2</v>
      </c>
      <c r="R120" s="11">
        <v>4158783.2</v>
      </c>
      <c r="S120" s="11">
        <v>4158783.2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4158783.2</v>
      </c>
      <c r="Z120" s="11">
        <v>4158783.2</v>
      </c>
      <c r="AA120" s="11">
        <v>0</v>
      </c>
      <c r="AB120" s="11">
        <v>4158783.2</v>
      </c>
      <c r="AC120" s="11">
        <v>4158783.2</v>
      </c>
      <c r="AD120" s="11">
        <v>4158783.2</v>
      </c>
      <c r="AE120" s="12">
        <f t="shared" si="2"/>
        <v>1</v>
      </c>
      <c r="AF120" s="11">
        <v>0</v>
      </c>
      <c r="AG120" s="12">
        <v>1</v>
      </c>
      <c r="AH120" s="11">
        <v>0</v>
      </c>
      <c r="AI120" s="12"/>
      <c r="AJ120" s="3"/>
    </row>
    <row r="121" spans="1:36" ht="38.25" outlineLevel="4">
      <c r="A121" s="8" t="s">
        <v>237</v>
      </c>
      <c r="B121" s="9" t="s">
        <v>238</v>
      </c>
      <c r="C121" s="8" t="s">
        <v>237</v>
      </c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  <c r="O121" s="11">
        <v>13594200</v>
      </c>
      <c r="P121" s="11">
        <v>-1407300</v>
      </c>
      <c r="Q121" s="11">
        <v>12186900</v>
      </c>
      <c r="R121" s="11">
        <v>12186900</v>
      </c>
      <c r="S121" s="11">
        <v>12186900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12186900</v>
      </c>
      <c r="Z121" s="11">
        <v>12186900</v>
      </c>
      <c r="AA121" s="11">
        <v>0</v>
      </c>
      <c r="AB121" s="11">
        <v>12186900</v>
      </c>
      <c r="AC121" s="11">
        <v>12186900</v>
      </c>
      <c r="AD121" s="11">
        <v>12186900</v>
      </c>
      <c r="AE121" s="12">
        <f t="shared" si="2"/>
        <v>1</v>
      </c>
      <c r="AF121" s="11">
        <v>0</v>
      </c>
      <c r="AG121" s="12">
        <v>1</v>
      </c>
      <c r="AH121" s="11">
        <v>0</v>
      </c>
      <c r="AI121" s="12"/>
      <c r="AJ121" s="3"/>
    </row>
    <row r="122" spans="1:36" ht="38.25" outlineLevel="4">
      <c r="A122" s="8" t="s">
        <v>239</v>
      </c>
      <c r="B122" s="9" t="s">
        <v>240</v>
      </c>
      <c r="C122" s="8" t="s">
        <v>239</v>
      </c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  <c r="O122" s="11">
        <v>0</v>
      </c>
      <c r="P122" s="11">
        <v>3138659.88</v>
      </c>
      <c r="Q122" s="11">
        <v>3138659.88</v>
      </c>
      <c r="R122" s="11">
        <v>3138659.88</v>
      </c>
      <c r="S122" s="11">
        <v>3138659.88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3138659.88</v>
      </c>
      <c r="Z122" s="11">
        <v>3138659.88</v>
      </c>
      <c r="AA122" s="11">
        <v>0</v>
      </c>
      <c r="AB122" s="11">
        <v>3138659.88</v>
      </c>
      <c r="AC122" s="11">
        <v>3138659.88</v>
      </c>
      <c r="AD122" s="11">
        <v>3138659.88</v>
      </c>
      <c r="AE122" s="12">
        <f t="shared" si="2"/>
        <v>1</v>
      </c>
      <c r="AF122" s="11">
        <v>0</v>
      </c>
      <c r="AG122" s="12">
        <v>1</v>
      </c>
      <c r="AH122" s="11">
        <v>0</v>
      </c>
      <c r="AI122" s="12"/>
      <c r="AJ122" s="3"/>
    </row>
    <row r="123" spans="1:36" ht="38.25" outlineLevel="4">
      <c r="A123" s="8" t="s">
        <v>241</v>
      </c>
      <c r="B123" s="9" t="s">
        <v>242</v>
      </c>
      <c r="C123" s="8" t="s">
        <v>241</v>
      </c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  <c r="O123" s="11">
        <v>29760000</v>
      </c>
      <c r="P123" s="11">
        <v>3122741</v>
      </c>
      <c r="Q123" s="11">
        <v>32882741</v>
      </c>
      <c r="R123" s="11">
        <v>32882741</v>
      </c>
      <c r="S123" s="11">
        <v>32882741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32882678.3</v>
      </c>
      <c r="Z123" s="11">
        <v>32882678.3</v>
      </c>
      <c r="AA123" s="11">
        <v>0</v>
      </c>
      <c r="AB123" s="11">
        <v>32882678.3</v>
      </c>
      <c r="AC123" s="11">
        <v>32882678.3</v>
      </c>
      <c r="AD123" s="11">
        <v>32882678.3</v>
      </c>
      <c r="AE123" s="12">
        <f t="shared" si="2"/>
        <v>0.9999980932246494</v>
      </c>
      <c r="AF123" s="11">
        <v>62.7</v>
      </c>
      <c r="AG123" s="12">
        <v>0.9999980932246494</v>
      </c>
      <c r="AH123" s="11">
        <v>0</v>
      </c>
      <c r="AI123" s="12"/>
      <c r="AJ123" s="3"/>
    </row>
    <row r="124" spans="1:36" ht="25.5" outlineLevel="4">
      <c r="A124" s="8" t="s">
        <v>243</v>
      </c>
      <c r="B124" s="9" t="s">
        <v>244</v>
      </c>
      <c r="C124" s="8" t="s">
        <v>243</v>
      </c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  <c r="O124" s="11">
        <v>51575400</v>
      </c>
      <c r="P124" s="11">
        <v>98008493.07</v>
      </c>
      <c r="Q124" s="11">
        <f>149583893.07-0.28</f>
        <v>149583892.79</v>
      </c>
      <c r="R124" s="11">
        <v>149583893.07</v>
      </c>
      <c r="S124" s="11">
        <v>149583893.07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147022317.61</v>
      </c>
      <c r="Z124" s="11">
        <v>147022317.61</v>
      </c>
      <c r="AA124" s="11">
        <v>0</v>
      </c>
      <c r="AB124" s="11">
        <v>147022317.61</v>
      </c>
      <c r="AC124" s="11">
        <v>147022317.61</v>
      </c>
      <c r="AD124" s="11">
        <v>147022317.61</v>
      </c>
      <c r="AE124" s="12">
        <f t="shared" si="2"/>
        <v>0.9828753274686055</v>
      </c>
      <c r="AF124" s="11">
        <v>2561575.46</v>
      </c>
      <c r="AG124" s="12">
        <v>0.982875325628801</v>
      </c>
      <c r="AH124" s="11">
        <v>0</v>
      </c>
      <c r="AI124" s="12"/>
      <c r="AJ124" s="3"/>
    </row>
    <row r="125" spans="1:36" s="27" customFormat="1" ht="25.5" outlineLevel="2">
      <c r="A125" s="21" t="s">
        <v>245</v>
      </c>
      <c r="B125" s="22" t="s">
        <v>246</v>
      </c>
      <c r="C125" s="21" t="s">
        <v>245</v>
      </c>
      <c r="D125" s="21"/>
      <c r="E125" s="21"/>
      <c r="F125" s="23"/>
      <c r="G125" s="21"/>
      <c r="H125" s="21"/>
      <c r="I125" s="21"/>
      <c r="J125" s="21"/>
      <c r="K125" s="21"/>
      <c r="L125" s="21"/>
      <c r="M125" s="21"/>
      <c r="N125" s="21"/>
      <c r="O125" s="24">
        <v>146394500</v>
      </c>
      <c r="P125" s="24">
        <v>12921381.28</v>
      </c>
      <c r="Q125" s="24">
        <f>SUM(Q126:Q132)</f>
        <v>158261681.28</v>
      </c>
      <c r="R125" s="24">
        <f aca="true" t="shared" si="5" ref="R125:Z125">SUM(R126:R132)</f>
        <v>158261681.28</v>
      </c>
      <c r="S125" s="24">
        <f t="shared" si="5"/>
        <v>158261681.28</v>
      </c>
      <c r="T125" s="24">
        <f t="shared" si="5"/>
        <v>0</v>
      </c>
      <c r="U125" s="24">
        <f t="shared" si="5"/>
        <v>0</v>
      </c>
      <c r="V125" s="24">
        <f t="shared" si="5"/>
        <v>0</v>
      </c>
      <c r="W125" s="24">
        <f t="shared" si="5"/>
        <v>0</v>
      </c>
      <c r="X125" s="24">
        <f t="shared" si="5"/>
        <v>0</v>
      </c>
      <c r="Y125" s="24">
        <f t="shared" si="5"/>
        <v>157927617.82</v>
      </c>
      <c r="Z125" s="24">
        <f t="shared" si="5"/>
        <v>157927617.82</v>
      </c>
      <c r="AA125" s="24">
        <v>0</v>
      </c>
      <c r="AB125" s="24">
        <v>158919417.82</v>
      </c>
      <c r="AC125" s="24">
        <v>158919417.82</v>
      </c>
      <c r="AD125" s="24">
        <v>158919417.82</v>
      </c>
      <c r="AE125" s="25">
        <f t="shared" si="2"/>
        <v>0.99788917028242</v>
      </c>
      <c r="AF125" s="24">
        <v>396463.46</v>
      </c>
      <c r="AG125" s="25">
        <v>0.9975114630329716</v>
      </c>
      <c r="AH125" s="24">
        <v>0</v>
      </c>
      <c r="AI125" s="25"/>
      <c r="AJ125" s="26"/>
    </row>
    <row r="126" spans="1:36" ht="38.25" outlineLevel="4">
      <c r="A126" s="8" t="s">
        <v>247</v>
      </c>
      <c r="B126" s="9" t="s">
        <v>248</v>
      </c>
      <c r="C126" s="8" t="s">
        <v>247</v>
      </c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  <c r="O126" s="11">
        <v>138923900</v>
      </c>
      <c r="P126" s="11">
        <v>11210400</v>
      </c>
      <c r="Q126" s="11">
        <v>150134300</v>
      </c>
      <c r="R126" s="11">
        <v>150134300</v>
      </c>
      <c r="S126" s="11">
        <v>150134300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149898822.5</v>
      </c>
      <c r="Z126" s="11">
        <v>149898822.5</v>
      </c>
      <c r="AA126" s="11">
        <v>0</v>
      </c>
      <c r="AB126" s="11">
        <v>149898822.5</v>
      </c>
      <c r="AC126" s="11">
        <v>149898822.5</v>
      </c>
      <c r="AD126" s="11">
        <v>149898822.5</v>
      </c>
      <c r="AE126" s="12">
        <f t="shared" si="2"/>
        <v>0.9984315542817331</v>
      </c>
      <c r="AF126" s="11">
        <v>235477.5</v>
      </c>
      <c r="AG126" s="12">
        <v>0.9984315542817331</v>
      </c>
      <c r="AH126" s="11">
        <v>0</v>
      </c>
      <c r="AI126" s="12"/>
      <c r="AJ126" s="3"/>
    </row>
    <row r="127" spans="1:36" ht="76.5" outlineLevel="4">
      <c r="A127" s="8" t="s">
        <v>249</v>
      </c>
      <c r="B127" s="9" t="s">
        <v>250</v>
      </c>
      <c r="C127" s="8" t="s">
        <v>249</v>
      </c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  <c r="O127" s="11">
        <v>515900</v>
      </c>
      <c r="P127" s="11">
        <v>-315900</v>
      </c>
      <c r="Q127" s="11">
        <v>200000</v>
      </c>
      <c r="R127" s="11">
        <v>200000</v>
      </c>
      <c r="S127" s="11">
        <v>200000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101414.04</v>
      </c>
      <c r="Z127" s="11">
        <v>101414.04</v>
      </c>
      <c r="AA127" s="11">
        <v>0</v>
      </c>
      <c r="AB127" s="11">
        <v>101414.04</v>
      </c>
      <c r="AC127" s="11">
        <v>101414.04</v>
      </c>
      <c r="AD127" s="11">
        <v>101414.04</v>
      </c>
      <c r="AE127" s="12">
        <f t="shared" si="2"/>
        <v>0.5070701999999999</v>
      </c>
      <c r="AF127" s="11">
        <v>98585.96</v>
      </c>
      <c r="AG127" s="12">
        <v>0.5070702</v>
      </c>
      <c r="AH127" s="11">
        <v>0</v>
      </c>
      <c r="AI127" s="12"/>
      <c r="AJ127" s="3"/>
    </row>
    <row r="128" spans="1:36" ht="63.75" outlineLevel="4">
      <c r="A128" s="8" t="s">
        <v>251</v>
      </c>
      <c r="B128" s="9" t="s">
        <v>252</v>
      </c>
      <c r="C128" s="8" t="s">
        <v>251</v>
      </c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  <c r="O128" s="11">
        <v>3042300</v>
      </c>
      <c r="P128" s="11">
        <v>2028150</v>
      </c>
      <c r="Q128" s="11">
        <v>5070450</v>
      </c>
      <c r="R128" s="11">
        <v>5070450</v>
      </c>
      <c r="S128" s="11">
        <v>5070450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5070450</v>
      </c>
      <c r="Z128" s="11">
        <v>5070450</v>
      </c>
      <c r="AA128" s="11">
        <v>0</v>
      </c>
      <c r="AB128" s="11">
        <v>5070450</v>
      </c>
      <c r="AC128" s="11">
        <v>5070450</v>
      </c>
      <c r="AD128" s="11">
        <v>5070450</v>
      </c>
      <c r="AE128" s="12">
        <f t="shared" si="2"/>
        <v>1</v>
      </c>
      <c r="AF128" s="11">
        <v>0</v>
      </c>
      <c r="AG128" s="12">
        <v>1</v>
      </c>
      <c r="AH128" s="11">
        <v>0</v>
      </c>
      <c r="AI128" s="12"/>
      <c r="AJ128" s="3"/>
    </row>
    <row r="129" spans="1:36" ht="51" outlineLevel="4">
      <c r="A129" s="8" t="s">
        <v>253</v>
      </c>
      <c r="B129" s="9" t="s">
        <v>254</v>
      </c>
      <c r="C129" s="8" t="s">
        <v>253</v>
      </c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  <c r="O129" s="11">
        <v>896100</v>
      </c>
      <c r="P129" s="11">
        <v>95700</v>
      </c>
      <c r="Q129" s="11">
        <v>991800</v>
      </c>
      <c r="R129" s="11">
        <v>991800</v>
      </c>
      <c r="S129" s="11">
        <v>991800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991800</v>
      </c>
      <c r="Z129" s="11">
        <v>991800</v>
      </c>
      <c r="AA129" s="11">
        <v>0</v>
      </c>
      <c r="AB129" s="11">
        <v>991800</v>
      </c>
      <c r="AC129" s="11">
        <v>991800</v>
      </c>
      <c r="AD129" s="11">
        <v>991800</v>
      </c>
      <c r="AE129" s="12">
        <f t="shared" si="2"/>
        <v>1</v>
      </c>
      <c r="AF129" s="11">
        <v>0</v>
      </c>
      <c r="AG129" s="12">
        <v>1</v>
      </c>
      <c r="AH129" s="11">
        <v>0</v>
      </c>
      <c r="AI129" s="12"/>
      <c r="AJ129" s="3"/>
    </row>
    <row r="130" spans="1:36" ht="63.75" outlineLevel="4">
      <c r="A130" s="8" t="s">
        <v>255</v>
      </c>
      <c r="B130" s="9" t="s">
        <v>256</v>
      </c>
      <c r="C130" s="8" t="s">
        <v>255</v>
      </c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  <c r="O130" s="11">
        <v>11200</v>
      </c>
      <c r="P130" s="11">
        <v>0</v>
      </c>
      <c r="Q130" s="11">
        <v>11200</v>
      </c>
      <c r="R130" s="11">
        <v>11200</v>
      </c>
      <c r="S130" s="11">
        <v>11200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11200</v>
      </c>
      <c r="Z130" s="11">
        <v>11200</v>
      </c>
      <c r="AA130" s="11">
        <v>0</v>
      </c>
      <c r="AB130" s="11">
        <v>11200</v>
      </c>
      <c r="AC130" s="11">
        <v>11200</v>
      </c>
      <c r="AD130" s="11">
        <v>11200</v>
      </c>
      <c r="AE130" s="12">
        <f t="shared" si="2"/>
        <v>1</v>
      </c>
      <c r="AF130" s="11">
        <v>0</v>
      </c>
      <c r="AG130" s="12">
        <v>1</v>
      </c>
      <c r="AH130" s="11">
        <v>0</v>
      </c>
      <c r="AI130" s="12"/>
      <c r="AJ130" s="3"/>
    </row>
    <row r="131" spans="1:36" ht="51" outlineLevel="4">
      <c r="A131" s="8" t="s">
        <v>257</v>
      </c>
      <c r="B131" s="9" t="s">
        <v>258</v>
      </c>
      <c r="C131" s="8" t="s">
        <v>257</v>
      </c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  <c r="O131" s="11">
        <v>108000</v>
      </c>
      <c r="P131" s="11">
        <v>15931.28</v>
      </c>
      <c r="Q131" s="11">
        <v>123931.28</v>
      </c>
      <c r="R131" s="11">
        <v>123931.28</v>
      </c>
      <c r="S131" s="11">
        <v>123931.28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123931.28</v>
      </c>
      <c r="Z131" s="11">
        <v>123931.28</v>
      </c>
      <c r="AA131" s="11">
        <v>0</v>
      </c>
      <c r="AB131" s="11">
        <v>123931.28</v>
      </c>
      <c r="AC131" s="11">
        <v>123931.28</v>
      </c>
      <c r="AD131" s="11">
        <v>123931.28</v>
      </c>
      <c r="AE131" s="12">
        <f t="shared" si="2"/>
        <v>1</v>
      </c>
      <c r="AF131" s="11">
        <v>0</v>
      </c>
      <c r="AG131" s="12">
        <v>1</v>
      </c>
      <c r="AH131" s="11">
        <v>0</v>
      </c>
      <c r="AI131" s="12"/>
      <c r="AJ131" s="3"/>
    </row>
    <row r="132" spans="1:36" ht="38.25" outlineLevel="4">
      <c r="A132" s="8" t="s">
        <v>259</v>
      </c>
      <c r="B132" s="9" t="s">
        <v>260</v>
      </c>
      <c r="C132" s="8" t="s">
        <v>259</v>
      </c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  <c r="O132" s="11">
        <v>1536600</v>
      </c>
      <c r="P132" s="11">
        <v>193400</v>
      </c>
      <c r="Q132" s="11">
        <v>1730000</v>
      </c>
      <c r="R132" s="11">
        <v>1730000</v>
      </c>
      <c r="S132" s="11">
        <v>1730000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1730000</v>
      </c>
      <c r="Z132" s="11">
        <v>1730000</v>
      </c>
      <c r="AA132" s="11">
        <v>0</v>
      </c>
      <c r="AB132" s="11">
        <v>1730000</v>
      </c>
      <c r="AC132" s="11">
        <v>1730000</v>
      </c>
      <c r="AD132" s="11">
        <v>1730000</v>
      </c>
      <c r="AE132" s="12">
        <f t="shared" si="2"/>
        <v>1</v>
      </c>
      <c r="AF132" s="11">
        <v>0</v>
      </c>
      <c r="AG132" s="12">
        <v>1</v>
      </c>
      <c r="AH132" s="11">
        <v>0</v>
      </c>
      <c r="AI132" s="12"/>
      <c r="AJ132" s="3"/>
    </row>
    <row r="133" spans="1:36" s="27" customFormat="1" ht="15" outlineLevel="2">
      <c r="A133" s="21" t="s">
        <v>261</v>
      </c>
      <c r="B133" s="22" t="s">
        <v>262</v>
      </c>
      <c r="C133" s="21" t="s">
        <v>261</v>
      </c>
      <c r="D133" s="21"/>
      <c r="E133" s="21"/>
      <c r="F133" s="23"/>
      <c r="G133" s="21"/>
      <c r="H133" s="21"/>
      <c r="I133" s="21"/>
      <c r="J133" s="21"/>
      <c r="K133" s="21"/>
      <c r="L133" s="21"/>
      <c r="M133" s="21"/>
      <c r="N133" s="21"/>
      <c r="O133" s="24">
        <v>9954910</v>
      </c>
      <c r="P133" s="24">
        <v>33906062.31</v>
      </c>
      <c r="Q133" s="24">
        <f>Q134+Q135+Q136</f>
        <v>22980390</v>
      </c>
      <c r="R133" s="24">
        <f aca="true" t="shared" si="6" ref="R133:Z133">R134+R135+R136</f>
        <v>22860500</v>
      </c>
      <c r="S133" s="24">
        <f t="shared" si="6"/>
        <v>22860500</v>
      </c>
      <c r="T133" s="24">
        <f t="shared" si="6"/>
        <v>0</v>
      </c>
      <c r="U133" s="24">
        <f t="shared" si="6"/>
        <v>0</v>
      </c>
      <c r="V133" s="24">
        <f t="shared" si="6"/>
        <v>0</v>
      </c>
      <c r="W133" s="24">
        <f t="shared" si="6"/>
        <v>0</v>
      </c>
      <c r="X133" s="24">
        <f t="shared" si="6"/>
        <v>0</v>
      </c>
      <c r="Y133" s="24">
        <f t="shared" si="6"/>
        <v>22860500</v>
      </c>
      <c r="Z133" s="24">
        <f t="shared" si="6"/>
        <v>22980390</v>
      </c>
      <c r="AA133" s="24">
        <v>0</v>
      </c>
      <c r="AB133" s="24">
        <v>43860972.31</v>
      </c>
      <c r="AC133" s="24">
        <v>43860972.31</v>
      </c>
      <c r="AD133" s="24">
        <v>43860972.31</v>
      </c>
      <c r="AE133" s="25">
        <f t="shared" si="2"/>
        <v>1</v>
      </c>
      <c r="AF133" s="24">
        <v>0</v>
      </c>
      <c r="AG133" s="25">
        <v>1</v>
      </c>
      <c r="AH133" s="24">
        <v>0</v>
      </c>
      <c r="AI133" s="25"/>
      <c r="AJ133" s="26"/>
    </row>
    <row r="134" spans="1:36" ht="63.75" outlineLevel="4">
      <c r="A134" s="8" t="s">
        <v>263</v>
      </c>
      <c r="B134" s="9" t="s">
        <v>264</v>
      </c>
      <c r="C134" s="8" t="s">
        <v>263</v>
      </c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  <c r="O134" s="11">
        <v>0</v>
      </c>
      <c r="P134" s="11">
        <v>2734200</v>
      </c>
      <c r="Q134" s="11">
        <v>2734200</v>
      </c>
      <c r="R134" s="11">
        <v>2734200</v>
      </c>
      <c r="S134" s="11">
        <v>2734200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2734200</v>
      </c>
      <c r="Z134" s="11">
        <v>2734200</v>
      </c>
      <c r="AA134" s="11">
        <v>0</v>
      </c>
      <c r="AB134" s="11">
        <v>2734200</v>
      </c>
      <c r="AC134" s="11">
        <v>2734200</v>
      </c>
      <c r="AD134" s="11">
        <v>2734200</v>
      </c>
      <c r="AE134" s="12">
        <f t="shared" si="2"/>
        <v>1</v>
      </c>
      <c r="AF134" s="11">
        <v>0</v>
      </c>
      <c r="AG134" s="12">
        <v>1</v>
      </c>
      <c r="AH134" s="11">
        <v>0</v>
      </c>
      <c r="AI134" s="12"/>
      <c r="AJ134" s="3"/>
    </row>
    <row r="135" spans="1:36" ht="51" outlineLevel="4">
      <c r="A135" s="8"/>
      <c r="B135" s="2" t="s">
        <v>266</v>
      </c>
      <c r="C135" s="1" t="s">
        <v>265</v>
      </c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  <c r="O135" s="11"/>
      <c r="P135" s="11"/>
      <c r="Q135" s="11">
        <v>119890</v>
      </c>
      <c r="R135" s="11"/>
      <c r="S135" s="11"/>
      <c r="T135" s="11"/>
      <c r="U135" s="11"/>
      <c r="V135" s="11"/>
      <c r="W135" s="11"/>
      <c r="X135" s="11"/>
      <c r="Y135" s="11"/>
      <c r="Z135" s="11">
        <v>119890</v>
      </c>
      <c r="AA135" s="11"/>
      <c r="AB135" s="11"/>
      <c r="AC135" s="11"/>
      <c r="AD135" s="11"/>
      <c r="AE135" s="12">
        <f t="shared" si="2"/>
        <v>1</v>
      </c>
      <c r="AF135" s="11"/>
      <c r="AG135" s="12"/>
      <c r="AH135" s="11"/>
      <c r="AI135" s="12"/>
      <c r="AJ135" s="3"/>
    </row>
    <row r="136" spans="1:36" ht="25.5" outlineLevel="4">
      <c r="A136" s="8" t="s">
        <v>267</v>
      </c>
      <c r="B136" s="9" t="s">
        <v>268</v>
      </c>
      <c r="C136" s="8" t="s">
        <v>267</v>
      </c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  <c r="O136" s="11">
        <v>0</v>
      </c>
      <c r="P136" s="11">
        <v>20126300</v>
      </c>
      <c r="Q136" s="11">
        <v>20126300</v>
      </c>
      <c r="R136" s="11">
        <v>20126300</v>
      </c>
      <c r="S136" s="11">
        <v>20126300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20126300</v>
      </c>
      <c r="Z136" s="11">
        <v>20126300</v>
      </c>
      <c r="AA136" s="11">
        <v>0</v>
      </c>
      <c r="AB136" s="11">
        <v>20126300</v>
      </c>
      <c r="AC136" s="11">
        <v>20126300</v>
      </c>
      <c r="AD136" s="11">
        <v>20126300</v>
      </c>
      <c r="AE136" s="12">
        <f t="shared" si="2"/>
        <v>1</v>
      </c>
      <c r="AF136" s="11">
        <v>0</v>
      </c>
      <c r="AG136" s="12">
        <v>1</v>
      </c>
      <c r="AH136" s="11">
        <v>0</v>
      </c>
      <c r="AI136" s="12"/>
      <c r="AJ136" s="3"/>
    </row>
    <row r="137" spans="1:36" s="27" customFormat="1" ht="15" outlineLevel="1">
      <c r="A137" s="21" t="s">
        <v>269</v>
      </c>
      <c r="B137" s="22" t="s">
        <v>270</v>
      </c>
      <c r="C137" s="21" t="s">
        <v>269</v>
      </c>
      <c r="D137" s="21"/>
      <c r="E137" s="21"/>
      <c r="F137" s="23"/>
      <c r="G137" s="21"/>
      <c r="H137" s="21"/>
      <c r="I137" s="21"/>
      <c r="J137" s="21"/>
      <c r="K137" s="21"/>
      <c r="L137" s="21"/>
      <c r="M137" s="21"/>
      <c r="N137" s="21"/>
      <c r="O137" s="24">
        <v>0</v>
      </c>
      <c r="P137" s="24">
        <v>3387339.5</v>
      </c>
      <c r="Q137" s="24">
        <f>Q138+Q139+Q140</f>
        <v>3387339.5</v>
      </c>
      <c r="R137" s="24">
        <f aca="true" t="shared" si="7" ref="R137:Z137">R138+R139+R140</f>
        <v>3387339.5</v>
      </c>
      <c r="S137" s="24">
        <f t="shared" si="7"/>
        <v>3387339.5</v>
      </c>
      <c r="T137" s="24">
        <f t="shared" si="7"/>
        <v>0</v>
      </c>
      <c r="U137" s="24">
        <f t="shared" si="7"/>
        <v>0</v>
      </c>
      <c r="V137" s="24">
        <f t="shared" si="7"/>
        <v>0</v>
      </c>
      <c r="W137" s="24">
        <f t="shared" si="7"/>
        <v>0</v>
      </c>
      <c r="X137" s="24">
        <f t="shared" si="7"/>
        <v>0</v>
      </c>
      <c r="Y137" s="24">
        <f t="shared" si="7"/>
        <v>4311335.029999999</v>
      </c>
      <c r="Z137" s="24">
        <f t="shared" si="7"/>
        <v>4255979.88</v>
      </c>
      <c r="AA137" s="24">
        <v>0</v>
      </c>
      <c r="AB137" s="24">
        <v>4311335.03</v>
      </c>
      <c r="AC137" s="24">
        <v>4311335.03</v>
      </c>
      <c r="AD137" s="24">
        <v>4311335.03</v>
      </c>
      <c r="AE137" s="25">
        <f t="shared" si="2"/>
        <v>1.2564373544488232</v>
      </c>
      <c r="AF137" s="24">
        <v>-923995.53</v>
      </c>
      <c r="AG137" s="25">
        <v>1.2727791324135063</v>
      </c>
      <c r="AH137" s="24">
        <v>0</v>
      </c>
      <c r="AI137" s="25"/>
      <c r="AJ137" s="26"/>
    </row>
    <row r="138" spans="1:36" ht="76.5" outlineLevel="4">
      <c r="A138" s="8" t="s">
        <v>271</v>
      </c>
      <c r="B138" s="9" t="s">
        <v>272</v>
      </c>
      <c r="C138" s="8" t="s">
        <v>271</v>
      </c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  <c r="O138" s="11">
        <v>0</v>
      </c>
      <c r="P138" s="11">
        <v>1793911</v>
      </c>
      <c r="Q138" s="11">
        <v>1793911</v>
      </c>
      <c r="R138" s="11">
        <v>1793911</v>
      </c>
      <c r="S138" s="11">
        <v>1793911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1293087.8</v>
      </c>
      <c r="Z138" s="11">
        <v>1237732.65</v>
      </c>
      <c r="AA138" s="11">
        <v>0</v>
      </c>
      <c r="AB138" s="11">
        <v>1293087.8</v>
      </c>
      <c r="AC138" s="11">
        <v>1293087.8</v>
      </c>
      <c r="AD138" s="11">
        <v>1293087.8</v>
      </c>
      <c r="AE138" s="12">
        <f t="shared" si="2"/>
        <v>0.6899632423236158</v>
      </c>
      <c r="AF138" s="11">
        <v>500823.2</v>
      </c>
      <c r="AG138" s="12">
        <v>0.7208204866350671</v>
      </c>
      <c r="AH138" s="11">
        <v>0</v>
      </c>
      <c r="AI138" s="12"/>
      <c r="AJ138" s="3"/>
    </row>
    <row r="139" spans="1:36" ht="51" outlineLevel="4">
      <c r="A139" s="8" t="s">
        <v>273</v>
      </c>
      <c r="B139" s="9" t="s">
        <v>274</v>
      </c>
      <c r="C139" s="8" t="s">
        <v>273</v>
      </c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  <c r="O139" s="11">
        <v>0</v>
      </c>
      <c r="P139" s="11">
        <v>1335728.5</v>
      </c>
      <c r="Q139" s="11">
        <v>1335728.5</v>
      </c>
      <c r="R139" s="11">
        <v>1335728.5</v>
      </c>
      <c r="S139" s="11">
        <v>1335728.5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2273582.17</v>
      </c>
      <c r="Z139" s="11">
        <v>2273582.17</v>
      </c>
      <c r="AA139" s="11">
        <v>0</v>
      </c>
      <c r="AB139" s="11">
        <v>2273582.17</v>
      </c>
      <c r="AC139" s="11">
        <v>2273582.17</v>
      </c>
      <c r="AD139" s="11">
        <v>2273582.17</v>
      </c>
      <c r="AE139" s="12">
        <f t="shared" si="2"/>
        <v>1.7021289655794571</v>
      </c>
      <c r="AF139" s="11">
        <v>-937853.67</v>
      </c>
      <c r="AG139" s="12">
        <v>1.7021289655794571</v>
      </c>
      <c r="AH139" s="11">
        <v>0</v>
      </c>
      <c r="AI139" s="12"/>
      <c r="AJ139" s="3"/>
    </row>
    <row r="140" spans="1:36" ht="25.5" outlineLevel="4">
      <c r="A140" s="8" t="s">
        <v>275</v>
      </c>
      <c r="B140" s="9" t="s">
        <v>276</v>
      </c>
      <c r="C140" s="8" t="s">
        <v>275</v>
      </c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  <c r="O140" s="11">
        <v>0</v>
      </c>
      <c r="P140" s="11">
        <v>257700</v>
      </c>
      <c r="Q140" s="11">
        <v>257700</v>
      </c>
      <c r="R140" s="11">
        <v>257700</v>
      </c>
      <c r="S140" s="11">
        <v>257700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744665.06</v>
      </c>
      <c r="Z140" s="11">
        <v>744665.06</v>
      </c>
      <c r="AA140" s="11">
        <v>0</v>
      </c>
      <c r="AB140" s="11">
        <v>744665.06</v>
      </c>
      <c r="AC140" s="11">
        <v>744665.06</v>
      </c>
      <c r="AD140" s="11">
        <v>744665.06</v>
      </c>
      <c r="AE140" s="12">
        <f t="shared" si="2"/>
        <v>2.88965875048506</v>
      </c>
      <c r="AF140" s="11">
        <v>-486965.06</v>
      </c>
      <c r="AG140" s="12">
        <v>2.88965875048506</v>
      </c>
      <c r="AH140" s="11">
        <v>0</v>
      </c>
      <c r="AI140" s="12"/>
      <c r="AJ140" s="3"/>
    </row>
    <row r="141" spans="1:36" s="27" customFormat="1" ht="102" hidden="1" outlineLevel="1">
      <c r="A141" s="21" t="s">
        <v>277</v>
      </c>
      <c r="B141" s="22" t="s">
        <v>278</v>
      </c>
      <c r="C141" s="21" t="s">
        <v>277</v>
      </c>
      <c r="D141" s="21"/>
      <c r="E141" s="21"/>
      <c r="F141" s="23"/>
      <c r="G141" s="21"/>
      <c r="H141" s="21"/>
      <c r="I141" s="21"/>
      <c r="J141" s="21"/>
      <c r="K141" s="21"/>
      <c r="L141" s="21"/>
      <c r="M141" s="21"/>
      <c r="N141" s="21"/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33324998.24</v>
      </c>
      <c r="Y141" s="24">
        <v>33271090.09</v>
      </c>
      <c r="Z141" s="24"/>
      <c r="AA141" s="24">
        <v>33324998.24</v>
      </c>
      <c r="AB141" s="24">
        <v>33271090.09</v>
      </c>
      <c r="AC141" s="24">
        <v>-53908.15</v>
      </c>
      <c r="AD141" s="24">
        <v>-53908.15</v>
      </c>
      <c r="AE141" s="25" t="e">
        <f t="shared" si="2"/>
        <v>#DIV/0!</v>
      </c>
      <c r="AF141" s="24">
        <v>53908.15</v>
      </c>
      <c r="AG141" s="25"/>
      <c r="AH141" s="24">
        <v>0</v>
      </c>
      <c r="AI141" s="25"/>
      <c r="AJ141" s="26"/>
    </row>
    <row r="142" spans="1:36" ht="102" hidden="1" outlineLevel="4">
      <c r="A142" s="8" t="s">
        <v>279</v>
      </c>
      <c r="B142" s="9" t="s">
        <v>280</v>
      </c>
      <c r="C142" s="8" t="s">
        <v>279</v>
      </c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455920.49</v>
      </c>
      <c r="Y142" s="11">
        <v>402012.34</v>
      </c>
      <c r="Z142" s="11"/>
      <c r="AA142" s="11">
        <v>455920.49</v>
      </c>
      <c r="AB142" s="11">
        <v>402012.34</v>
      </c>
      <c r="AC142" s="11">
        <v>-53908.15</v>
      </c>
      <c r="AD142" s="11">
        <v>-53908.15</v>
      </c>
      <c r="AE142" s="12" t="e">
        <f t="shared" si="2"/>
        <v>#DIV/0!</v>
      </c>
      <c r="AF142" s="11">
        <v>53908.15</v>
      </c>
      <c r="AG142" s="12"/>
      <c r="AH142" s="11">
        <v>0</v>
      </c>
      <c r="AI142" s="12"/>
      <c r="AJ142" s="3"/>
    </row>
    <row r="143" spans="1:36" s="27" customFormat="1" ht="76.5" outlineLevel="1" collapsed="1">
      <c r="A143" s="21" t="s">
        <v>281</v>
      </c>
      <c r="B143" s="22" t="s">
        <v>282</v>
      </c>
      <c r="C143" s="21" t="s">
        <v>281</v>
      </c>
      <c r="D143" s="21"/>
      <c r="E143" s="21"/>
      <c r="F143" s="23"/>
      <c r="G143" s="21"/>
      <c r="H143" s="21"/>
      <c r="I143" s="21"/>
      <c r="J143" s="21"/>
      <c r="K143" s="21"/>
      <c r="L143" s="21"/>
      <c r="M143" s="21"/>
      <c r="N143" s="21"/>
      <c r="O143" s="24">
        <v>0</v>
      </c>
      <c r="P143" s="24">
        <v>2000</v>
      </c>
      <c r="Q143" s="24">
        <v>2000</v>
      </c>
      <c r="R143" s="24">
        <v>2000</v>
      </c>
      <c r="S143" s="24">
        <v>2000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2000</v>
      </c>
      <c r="Z143" s="24">
        <v>2000</v>
      </c>
      <c r="AA143" s="24">
        <v>0</v>
      </c>
      <c r="AB143" s="24">
        <v>2000</v>
      </c>
      <c r="AC143" s="24">
        <v>2000</v>
      </c>
      <c r="AD143" s="24">
        <v>2000</v>
      </c>
      <c r="AE143" s="25">
        <f t="shared" si="2"/>
        <v>1</v>
      </c>
      <c r="AF143" s="24">
        <v>0</v>
      </c>
      <c r="AG143" s="25">
        <v>1</v>
      </c>
      <c r="AH143" s="24">
        <v>0</v>
      </c>
      <c r="AI143" s="25"/>
      <c r="AJ143" s="26"/>
    </row>
    <row r="144" spans="1:36" ht="63.75" outlineLevel="4">
      <c r="A144" s="8" t="s">
        <v>283</v>
      </c>
      <c r="B144" s="9" t="s">
        <v>284</v>
      </c>
      <c r="C144" s="8" t="s">
        <v>283</v>
      </c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  <c r="O144" s="11">
        <v>0</v>
      </c>
      <c r="P144" s="11">
        <v>2000</v>
      </c>
      <c r="Q144" s="11">
        <v>2000</v>
      </c>
      <c r="R144" s="11">
        <v>2000</v>
      </c>
      <c r="S144" s="11">
        <v>2000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2000</v>
      </c>
      <c r="Z144" s="11">
        <v>2000</v>
      </c>
      <c r="AA144" s="11">
        <v>0</v>
      </c>
      <c r="AB144" s="11">
        <v>2000</v>
      </c>
      <c r="AC144" s="11">
        <v>2000</v>
      </c>
      <c r="AD144" s="11">
        <v>2000</v>
      </c>
      <c r="AE144" s="12">
        <f t="shared" si="2"/>
        <v>1</v>
      </c>
      <c r="AF144" s="11">
        <v>0</v>
      </c>
      <c r="AG144" s="12">
        <v>1</v>
      </c>
      <c r="AH144" s="11">
        <v>0</v>
      </c>
      <c r="AI144" s="12"/>
      <c r="AJ144" s="3"/>
    </row>
    <row r="145" spans="1:36" s="27" customFormat="1" ht="51" outlineLevel="1">
      <c r="A145" s="21" t="s">
        <v>285</v>
      </c>
      <c r="B145" s="22" t="s">
        <v>286</v>
      </c>
      <c r="C145" s="21" t="s">
        <v>285</v>
      </c>
      <c r="D145" s="21"/>
      <c r="E145" s="21"/>
      <c r="F145" s="23"/>
      <c r="G145" s="21"/>
      <c r="H145" s="21"/>
      <c r="I145" s="21"/>
      <c r="J145" s="21"/>
      <c r="K145" s="21"/>
      <c r="L145" s="21"/>
      <c r="M145" s="21"/>
      <c r="N145" s="21"/>
      <c r="O145" s="24">
        <v>0</v>
      </c>
      <c r="P145" s="24">
        <v>-32703265.81</v>
      </c>
      <c r="Q145" s="24">
        <v>-32703265.81</v>
      </c>
      <c r="R145" s="24">
        <v>-32703265.81</v>
      </c>
      <c r="S145" s="24">
        <v>-32703265.81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-32703265.81</v>
      </c>
      <c r="Z145" s="24">
        <v>-32703265.81</v>
      </c>
      <c r="AA145" s="24">
        <v>0</v>
      </c>
      <c r="AB145" s="24">
        <v>-32703265.81</v>
      </c>
      <c r="AC145" s="24">
        <v>-32703265.81</v>
      </c>
      <c r="AD145" s="24">
        <v>-32703265.81</v>
      </c>
      <c r="AE145" s="25">
        <f>Z145/Q145</f>
        <v>1</v>
      </c>
      <c r="AF145" s="24">
        <v>0</v>
      </c>
      <c r="AG145" s="25">
        <v>1</v>
      </c>
      <c r="AH145" s="24">
        <v>0</v>
      </c>
      <c r="AI145" s="25"/>
      <c r="AJ145" s="26"/>
    </row>
    <row r="146" spans="1:36" ht="51" outlineLevel="4">
      <c r="A146" s="8" t="s">
        <v>287</v>
      </c>
      <c r="B146" s="9" t="s">
        <v>288</v>
      </c>
      <c r="C146" s="8" t="s">
        <v>287</v>
      </c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  <c r="O146" s="11">
        <v>0</v>
      </c>
      <c r="P146" s="11">
        <v>-32701265.81</v>
      </c>
      <c r="Q146" s="11">
        <v>-32701265.81</v>
      </c>
      <c r="R146" s="11">
        <v>-32701265.81</v>
      </c>
      <c r="S146" s="11">
        <v>-32701265.81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-32701265.81</v>
      </c>
      <c r="Z146" s="11">
        <v>-32701265.81</v>
      </c>
      <c r="AA146" s="11">
        <v>0</v>
      </c>
      <c r="AB146" s="11">
        <v>-32701265.81</v>
      </c>
      <c r="AC146" s="11">
        <v>-32701265.81</v>
      </c>
      <c r="AD146" s="11">
        <v>-32701265.81</v>
      </c>
      <c r="AE146" s="12">
        <f>Z146/Q146</f>
        <v>1</v>
      </c>
      <c r="AF146" s="11">
        <v>0</v>
      </c>
      <c r="AG146" s="12">
        <v>1</v>
      </c>
      <c r="AH146" s="11">
        <v>0</v>
      </c>
      <c r="AI146" s="12"/>
      <c r="AJ146" s="3"/>
    </row>
    <row r="147" spans="1:36" ht="51" outlineLevel="4">
      <c r="A147" s="8" t="s">
        <v>289</v>
      </c>
      <c r="B147" s="9" t="s">
        <v>290</v>
      </c>
      <c r="C147" s="8" t="s">
        <v>289</v>
      </c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  <c r="O147" s="11">
        <v>0</v>
      </c>
      <c r="P147" s="11">
        <v>-2000</v>
      </c>
      <c r="Q147" s="11">
        <v>-2000</v>
      </c>
      <c r="R147" s="11">
        <v>-2000</v>
      </c>
      <c r="S147" s="11">
        <v>-2000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-2000</v>
      </c>
      <c r="Z147" s="11">
        <v>-2000</v>
      </c>
      <c r="AA147" s="11">
        <v>0</v>
      </c>
      <c r="AB147" s="11">
        <v>-2000</v>
      </c>
      <c r="AC147" s="11">
        <v>-2000</v>
      </c>
      <c r="AD147" s="11">
        <v>-2000</v>
      </c>
      <c r="AE147" s="12">
        <f>Z147/Q147</f>
        <v>1</v>
      </c>
      <c r="AF147" s="11">
        <v>0</v>
      </c>
      <c r="AG147" s="12">
        <v>1</v>
      </c>
      <c r="AH147" s="11">
        <v>0</v>
      </c>
      <c r="AI147" s="12"/>
      <c r="AJ147" s="3"/>
    </row>
    <row r="148" spans="1:36" s="27" customFormat="1" ht="15">
      <c r="A148" s="55" t="s">
        <v>291</v>
      </c>
      <c r="B148" s="56"/>
      <c r="C148" s="56"/>
      <c r="D148" s="56"/>
      <c r="E148" s="56"/>
      <c r="F148" s="56"/>
      <c r="G148" s="56"/>
      <c r="H148" s="56"/>
      <c r="I148" s="28"/>
      <c r="J148" s="28"/>
      <c r="K148" s="28"/>
      <c r="L148" s="28"/>
      <c r="M148" s="28"/>
      <c r="N148" s="28"/>
      <c r="O148" s="29">
        <v>421578420</v>
      </c>
      <c r="P148" s="29">
        <v>214805041.25</v>
      </c>
      <c r="Q148" s="29">
        <f>Q9+Q108</f>
        <v>496891568.53999996</v>
      </c>
      <c r="R148" s="29">
        <f aca="true" t="shared" si="8" ref="R148:Z148">R9+R108</f>
        <v>496771678.82000005</v>
      </c>
      <c r="S148" s="29">
        <f t="shared" si="8"/>
        <v>496771678.82000005</v>
      </c>
      <c r="T148" s="29">
        <f t="shared" si="8"/>
        <v>0</v>
      </c>
      <c r="U148" s="29">
        <f t="shared" si="8"/>
        <v>0</v>
      </c>
      <c r="V148" s="29">
        <f t="shared" si="8"/>
        <v>0</v>
      </c>
      <c r="W148" s="29">
        <f t="shared" si="8"/>
        <v>0</v>
      </c>
      <c r="X148" s="29">
        <f t="shared" si="8"/>
        <v>33324998.24</v>
      </c>
      <c r="Y148" s="29">
        <f t="shared" si="8"/>
        <v>533255172.1399999</v>
      </c>
      <c r="Z148" s="29">
        <f t="shared" si="8"/>
        <v>500050063.9</v>
      </c>
      <c r="AA148" s="29">
        <v>33324998.24</v>
      </c>
      <c r="AB148" s="29">
        <v>655411480.91</v>
      </c>
      <c r="AC148" s="29">
        <v>622086482.67</v>
      </c>
      <c r="AD148" s="29">
        <v>622086482.67</v>
      </c>
      <c r="AE148" s="25">
        <f>Z148/Q148</f>
        <v>1.0063565082605055</v>
      </c>
      <c r="AF148" s="29">
        <v>14296978.58</v>
      </c>
      <c r="AG148" s="30">
        <v>0.9775340192658094</v>
      </c>
      <c r="AH148" s="29">
        <v>0</v>
      </c>
      <c r="AI148" s="30"/>
      <c r="AJ148" s="26"/>
    </row>
    <row r="149" spans="1:3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 t="s">
        <v>2</v>
      </c>
      <c r="AE149" s="3"/>
      <c r="AF149" s="3"/>
      <c r="AG149" s="3"/>
      <c r="AH149" s="3"/>
      <c r="AI149" s="3"/>
      <c r="AJ149" s="3"/>
    </row>
    <row r="150" spans="1:36" ht="1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13"/>
      <c r="AC150" s="13"/>
      <c r="AD150" s="13"/>
      <c r="AE150" s="13"/>
      <c r="AF150" s="13"/>
      <c r="AG150" s="13"/>
      <c r="AH150" s="13"/>
      <c r="AI150" s="13"/>
      <c r="AJ150" s="3"/>
    </row>
  </sheetData>
  <sheetProtection/>
  <mergeCells count="32">
    <mergeCell ref="A148:H148"/>
    <mergeCell ref="A150:AA150"/>
    <mergeCell ref="AE7:AE8"/>
    <mergeCell ref="X7:Z8"/>
    <mergeCell ref="AA7:AC7"/>
    <mergeCell ref="AF7:AG7"/>
    <mergeCell ref="N7:N8"/>
    <mergeCell ref="O7:O8"/>
    <mergeCell ref="P7:P8"/>
    <mergeCell ref="Q7:Q8"/>
    <mergeCell ref="AH7:AI7"/>
    <mergeCell ref="S7:S8"/>
    <mergeCell ref="T7:T8"/>
    <mergeCell ref="U7:U8"/>
    <mergeCell ref="V7:V8"/>
    <mergeCell ref="W7:W8"/>
    <mergeCell ref="D7:D8"/>
    <mergeCell ref="E7:E8"/>
    <mergeCell ref="F7:H7"/>
    <mergeCell ref="I7:K7"/>
    <mergeCell ref="L7:L8"/>
    <mergeCell ref="M7:M8"/>
    <mergeCell ref="R7:R8"/>
    <mergeCell ref="A1:AI1"/>
    <mergeCell ref="A2:AI2"/>
    <mergeCell ref="A3:AI3"/>
    <mergeCell ref="A4:AG4"/>
    <mergeCell ref="A5:AG5"/>
    <mergeCell ref="A6:AI6"/>
    <mergeCell ref="A7:A8"/>
    <mergeCell ref="B7:B8"/>
    <mergeCell ref="C7:C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Инна Иванова</cp:lastModifiedBy>
  <cp:lastPrinted>2021-01-15T05:39:16Z</cp:lastPrinted>
  <dcterms:created xsi:type="dcterms:W3CDTF">2021-01-15T05:22:53Z</dcterms:created>
  <dcterms:modified xsi:type="dcterms:W3CDTF">2021-01-20T12:53:35Z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2017(10).xlsx</vt:lpwstr>
  </property>
  <property fmtid="{D5CDD505-2E9C-101B-9397-08002B2CF9AE}" pid="3" name="Название отчета">
    <vt:lpwstr>Вариант 2017(10).xlsx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