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ие документы\Мои документы\Инна\Анализ бюджета\Анализ бюджета 2021\на 01.03.2021\Доходы на 01.03.2021\"/>
    </mc:Choice>
  </mc:AlternateContent>
  <bookViews>
    <workbookView xWindow="0" yWindow="0" windowWidth="28800" windowHeight="12435"/>
  </bookViews>
  <sheets>
    <sheet name="Доход консолид" sheetId="2" r:id="rId1"/>
  </sheets>
  <definedNames>
    <definedName name="_xlnm.Print_Titles" localSheetId="0">'Доход консолид'!$7:$8</definedName>
    <definedName name="_xlnm.Print_Area" localSheetId="0">'Доход консолид'!$A$1:$AE$105</definedName>
  </definedNames>
  <calcPr calcId="152511"/>
</workbook>
</file>

<file path=xl/calcChain.xml><?xml version="1.0" encoding="utf-8"?>
<calcChain xmlns="http://schemas.openxmlformats.org/spreadsheetml/2006/main">
  <c r="R105" i="2" l="1"/>
  <c r="S105" i="2"/>
  <c r="T105" i="2"/>
  <c r="U105" i="2"/>
  <c r="V105" i="2"/>
  <c r="W105" i="2"/>
  <c r="X105" i="2"/>
  <c r="Y105" i="2"/>
  <c r="Z105" i="2"/>
  <c r="Q105" i="2"/>
  <c r="R77" i="2"/>
  <c r="S77" i="2"/>
  <c r="T77" i="2"/>
  <c r="U77" i="2"/>
  <c r="V77" i="2"/>
  <c r="W77" i="2"/>
  <c r="X77" i="2"/>
  <c r="Y77" i="2"/>
  <c r="Z77" i="2"/>
  <c r="Q77" i="2"/>
  <c r="R78" i="2"/>
  <c r="S78" i="2"/>
  <c r="T78" i="2"/>
  <c r="U78" i="2"/>
  <c r="V78" i="2"/>
  <c r="W78" i="2"/>
  <c r="X78" i="2"/>
  <c r="Y78" i="2"/>
  <c r="Z78" i="2"/>
  <c r="Q78" i="2"/>
  <c r="R98" i="2"/>
  <c r="S98" i="2"/>
  <c r="T98" i="2"/>
  <c r="U98" i="2"/>
  <c r="V98" i="2"/>
  <c r="W98" i="2"/>
  <c r="X98" i="2"/>
  <c r="Y98" i="2"/>
  <c r="Z98" i="2"/>
  <c r="Q98" i="2"/>
  <c r="AE98" i="2" s="1"/>
  <c r="R81" i="2"/>
  <c r="S81" i="2"/>
  <c r="T81" i="2"/>
  <c r="U81" i="2"/>
  <c r="V81" i="2"/>
  <c r="W81" i="2"/>
  <c r="X81" i="2"/>
  <c r="Y81" i="2"/>
  <c r="Z81" i="2"/>
  <c r="R89" i="2"/>
  <c r="S89" i="2"/>
  <c r="T89" i="2"/>
  <c r="U89" i="2"/>
  <c r="V89" i="2"/>
  <c r="W89" i="2"/>
  <c r="X89" i="2"/>
  <c r="Y89" i="2"/>
  <c r="Z89" i="2"/>
  <c r="Q89" i="2"/>
  <c r="Q81" i="2"/>
  <c r="R79" i="2"/>
  <c r="S79" i="2"/>
  <c r="T79" i="2"/>
  <c r="U79" i="2"/>
  <c r="V79" i="2"/>
  <c r="W79" i="2"/>
  <c r="X79" i="2"/>
  <c r="Y79" i="2"/>
  <c r="Z79" i="2"/>
  <c r="Q79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9" i="2"/>
  <c r="AE100" i="2"/>
  <c r="AE101" i="2"/>
  <c r="AE102" i="2"/>
  <c r="AE103" i="2"/>
  <c r="AE104" i="2"/>
  <c r="AE105" i="2"/>
  <c r="AE77" i="2"/>
</calcChain>
</file>

<file path=xl/sharedStrings.xml><?xml version="1.0" encoding="utf-8"?>
<sst xmlns="http://schemas.openxmlformats.org/spreadsheetml/2006/main" count="331" uniqueCount="207">
  <si>
    <t>за период с 01.01.2021г. по 28.02.2021г.</t>
  </si>
  <si>
    <t>Единица измерения: руб.</t>
  </si>
  <si>
    <t/>
  </si>
  <si>
    <t>Наименование показателя</t>
  </si>
  <si>
    <t>Код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</si>
  <si>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</si>
  <si>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</si>
  <si>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</si>
  <si>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</si>
  <si>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</si>
  <si>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за отчетный период</t>
  </si>
  <si>
    <t>Расхождение кассового плана</t>
  </si>
  <si>
    <t>% исполнения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</si>
  <si>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</si>
  <si>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</si>
  <si>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</si>
  <si>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</si>
  <si>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</si>
  <si>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  Налог на доходы физических лиц</t>
  </si>
  <si>
    <t>00010102010010000110</t>
  </si>
  <si>
    <t xml:space="preserve">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</si>
  <si>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</si>
  <si>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 xml:space="preserve">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</si>
  <si>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</si>
  <si>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 xml:space="preserve">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</si>
  <si>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</si>
  <si>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</si>
  <si>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00010302231010000110</t>
  </si>
  <si>
    <t xml:space="preserve">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</si>
  <si>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</si>
  <si>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 xml:space="preserve">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</si>
  <si>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</si>
  <si>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 xml:space="preserve">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</si>
  <si>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</si>
  <si>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 xml:space="preserve">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</si>
  <si>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</si>
  <si>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</si>
  <si>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00010501000000000000</t>
  </si>
  <si>
    <t xml:space="preserve">            Налог, взимаемый в связи с применением упрощенной системы налогообложения</t>
  </si>
  <si>
    <t>00010501011010000110</t>
  </si>
  <si>
    <t xml:space="preserve">              Налог, взимаемый с налогоплательщиков, выбравших в качестве объекта налогообложения доходы</t>
  </si>
  <si>
    <t>00010501021010000110</t>
  </si>
  <si>
    <t xml:space="preserve">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</si>
  <si>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00010502000000000000</t>
  </si>
  <si>
    <t xml:space="preserve">            Единый налог на вмененный доход для отдельных видов деятельности</t>
  </si>
  <si>
    <t>00010502010020000110</t>
  </si>
  <si>
    <t xml:space="preserve">              Единый налог на вмененный доход для отдельных видов деятельности</t>
  </si>
  <si>
    <t>00010503000000000000</t>
  </si>
  <si>
    <t xml:space="preserve">            Единый сельскохозяйственный налог</t>
  </si>
  <si>
    <t>00010503010010000110</t>
  </si>
  <si>
    <t xml:space="preserve">              Единый сельскохозяйственный налог</t>
  </si>
  <si>
    <t>00010504000000000000</t>
  </si>
  <si>
    <t xml:space="preserve">            Налог, взимаемый в связи с применением патентной системы налогообложения</t>
  </si>
  <si>
    <t>00010504020020000110</t>
  </si>
  <si>
    <t xml:space="preserve">              Налог, взимаемый в связи с применением патентной системы налогообложения, зачисляемый в бюджеты муниципальных районов</t>
  </si>
  <si>
    <t>00010600000000000000</t>
  </si>
  <si>
    <t xml:space="preserve">        НАЛОГИ НА ИМУЩЕСТВО</t>
  </si>
  <si>
    <t>00010601000000000000</t>
  </si>
  <si>
    <t xml:space="preserve">            Налог на имущество физических лиц</t>
  </si>
  <si>
    <t>00010601030100000110</t>
  </si>
  <si>
    <t xml:space="preserve">      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</si>
  <si>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00010604000000000000</t>
  </si>
  <si>
    <t xml:space="preserve">            Транспортный налог</t>
  </si>
  <si>
    <t>00010604011020000110</t>
  </si>
  <si>
    <t xml:space="preserve">              Транспортный налог с организаций</t>
  </si>
  <si>
    <t>00010604012020000110</t>
  </si>
  <si>
    <t xml:space="preserve">              Транспортный налог с физических лиц</t>
  </si>
  <si>
    <t>00010606000000000000</t>
  </si>
  <si>
    <t xml:space="preserve">            Земельный налог</t>
  </si>
  <si>
    <t>00010606033100000110</t>
  </si>
  <si>
    <t xml:space="preserve">              Земельный налог с организаций, обладающих земельным участком, расположенным в границах сельских поселений</t>
  </si>
  <si>
    <t>00010606043100000110</t>
  </si>
  <si>
    <t xml:space="preserve">              Земельный налог с физических лиц, обладающих земельным участком, расположенным в границах сельских поселений</t>
  </si>
  <si>
    <t>00010700000000000000</t>
  </si>
  <si>
    <t xml:space="preserve">        НАЛОГИ, СБОРЫ И РЕГУЛЯРНЫЕ ПЛАТЕЖИ ЗА ПОЛЬЗОВАНИЕ ПРИРОДНЫМИ РЕСУРСАМИ</t>
  </si>
  <si>
    <t>00010701000000000000</t>
  </si>
  <si>
    <t xml:space="preserve">            Налог на добычу полезных ископаемых</t>
  </si>
  <si>
    <t>00010701020010000110</t>
  </si>
  <si>
    <t xml:space="preserve">              Налог на добычу общераспространенных полезных ископаемых</t>
  </si>
  <si>
    <t>00010800000000000000</t>
  </si>
  <si>
    <t xml:space="preserve">        ГОСУДАРСТВЕННАЯ ПОШЛИНА</t>
  </si>
  <si>
    <t>00010803010010000110</t>
  </si>
  <si>
    <t xml:space="preserve">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</si>
  <si>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00010804020010000110</t>
  </si>
  <si>
    <t xml:space="preserve">  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</si>
  <si>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00010806000010000110</t>
  </si>
  <si>
    <t xml:space="preserve">            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</si>
  <si>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</si>
  <si>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</si>
  <si>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</si>
  <si>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</si>
  <si>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00011105013050000120</t>
  </si>
  <si>
    <t xml:space="preserve">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</si>
  <si>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00011105025050000120</t>
  </si>
  <si>
    <t xml:space="preserve">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</si>
  <si>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00011105025100000120</t>
  </si>
  <si>
    <t xml:space="preserve">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</si>
  <si>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00011105035050000120</t>
  </si>
  <si>
    <t xml:space="preserve">            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</si>
  <si>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</si>
  <si>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</si>
  <si>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00011105313050000120</t>
  </si>
  <si>
    <t xml:space="preserve">            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</si>
  <si>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00011109000000000000</t>
  </si>
  <si>
    <t xml:space="preserve">  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</si>
  <si>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00011109045050000120</t>
  </si>
  <si>
    <t xml:space="preserve">            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</si>
  <si>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</si>
  <si>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 xml:space="preserve">    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</si>
  <si>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</si>
  <si>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 xml:space="preserve">        ПЛАТЕЖИ ПРИ ПОЛЬЗОВАНИИ ПРИРОДНЫМИ РЕСУРСАМИ</t>
  </si>
  <si>
    <t>00011201010010000120</t>
  </si>
  <si>
    <t xml:space="preserve">              Плата за выбросы загрязняющих веществ в атмосферный воздух стационарными объектами</t>
  </si>
  <si>
    <t>00011201030010000120</t>
  </si>
  <si>
    <t xml:space="preserve">              Плата за сбросы загрязняющих веществ в водные объекты</t>
  </si>
  <si>
    <t>00011201041010000120</t>
  </si>
  <si>
    <t xml:space="preserve">              Плата за размещение отходов производства</t>
  </si>
  <si>
    <t>00011300000000000000</t>
  </si>
  <si>
    <t xml:space="preserve">        ДОХОДЫ ОТ ОКАЗАНИЯ ПЛАТНЫХ УСЛУГ И КОМПЕНСАЦИИ ЗАТРАТ ГОСУДАРСТВА</t>
  </si>
  <si>
    <t>00011302065050000130</t>
  </si>
  <si>
    <t xml:space="preserve">              Доходы, поступающие в порядке возмещения расходов, понесенных в связи с эксплуатацией имущества муниципальных районов</t>
  </si>
  <si>
    <t>00011400000000000000</t>
  </si>
  <si>
    <t xml:space="preserve">        ДОХОДЫ ОТ ПРОДАЖИ МАТЕРИАЛЬНЫХ И НЕМАТЕРИАЛЬНЫХ АКТИВОВ</t>
  </si>
  <si>
    <t>00011406000000000000</t>
  </si>
  <si>
    <t xml:space="preserve">            Доходы от продажи земельных участков, находящихся в государственной и муниципальной собственности</t>
  </si>
  <si>
    <t>00011406013050000430</t>
  </si>
  <si>
    <t xml:space="preserve">    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</si>
  <si>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00011600000000000000</t>
  </si>
  <si>
    <t xml:space="preserve">        ШТРАФЫ, САНКЦИИ, ВОЗМЕЩЕНИЕ УЩЕРБА</t>
  </si>
  <si>
    <t>00011601053010000140</t>
  </si>
  <si>
    <t xml:space="preserve">  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</si>
  <si>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00011601063010000140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</si>
  <si>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</si>
  <si>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00011601073010000140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</si>
  <si>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</si>
  <si>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00011601193010000140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</si>
  <si>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</si>
  <si>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00011601203010000140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</si>
  <si>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</si>
  <si>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00011607010050000140</t>
  </si>
  <si>
    <t xml:space="preserve">  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</si>
  <si>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00011610123010000140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</si>
  <si>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</si>
  <si>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00011610129010000140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</si>
  <si>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</si>
  <si>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00011700000000000000</t>
  </si>
  <si>
    <t xml:space="preserve">        ПРОЧИЕ НЕНАЛОГОВЫЕ ДОХОДЫ</t>
  </si>
  <si>
    <t>00011701050100000180</t>
  </si>
  <si>
    <t xml:space="preserve">              Невыясненные поступления, зачисляемые в бюджеты сельских поселений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</si>
  <si>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</si>
  <si>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</si>
  <si>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</si>
  <si>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</si>
  <si>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00020210000000000000</t>
  </si>
  <si>
    <t xml:space="preserve">          Дотации бюджетам бюджетной системы Российской Федерации</t>
  </si>
  <si>
    <t>00020215001050000150</t>
  </si>
  <si>
    <t xml:space="preserve">              Дотации бюджетам муниципальных районов на выравнивание бюджетной обеспеченности из бюджета субъекта Российской Федерации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</si>
  <si>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</si>
  <si>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</si>
  <si>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00020220216050000150</t>
  </si>
  <si>
    <t xml:space="preserve">            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</si>
  <si>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00020225304050000150</t>
  </si>
  <si>
    <t xml:space="preserve">            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</si>
  <si>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00020225467050000150</t>
  </si>
  <si>
    <t xml:space="preserve">            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</si>
  <si>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00020225497050000150</t>
  </si>
  <si>
    <t xml:space="preserve">              Субсидии бюджетам муниципальных районов на реализацию мероприятий по обеспечению жильем молодых семей</t>
  </si>
  <si>
    <t>00020225555050000150</t>
  </si>
  <si>
    <t xml:space="preserve">              Субсидии бюджетам муниципальных районов на реализацию программ формирования современной городской среды</t>
  </si>
  <si>
    <t>00020225576050000150</t>
  </si>
  <si>
    <t xml:space="preserve">              Субсидии бюджетам муниципальных районов на обеспечение комплексного развития сельских территорий</t>
  </si>
  <si>
    <t>00020229999050000150</t>
  </si>
  <si>
    <t xml:space="preserve">              Прочие субсидии бюджетам муниципальных районов</t>
  </si>
  <si>
    <t>00020230000000000000</t>
  </si>
  <si>
    <t xml:space="preserve">          Субвенции бюджетам бюджетной системы Российской Федерации</t>
  </si>
  <si>
    <t>00020230024050000150</t>
  </si>
  <si>
    <t xml:space="preserve">              Субвенции бюджетам муниципальных районов на выполнение передаваемых полномочий субъектов Российской Федерации</t>
  </si>
  <si>
    <t>00020230029050000150</t>
  </si>
  <si>
    <t xml:space="preserve">            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</si>
  <si>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00020235082050000150</t>
  </si>
  <si>
    <t xml:space="preserve">            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</si>
  <si>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00020235118050000150</t>
  </si>
  <si>
    <t xml:space="preserve">      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</si>
  <si>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00020235120050000150</t>
  </si>
  <si>
    <t xml:space="preserve">           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</si>
  <si>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00020235260050000150</t>
  </si>
  <si>
    <t xml:space="preserve">          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</si>
  <si>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00020235469050000150</t>
  </si>
  <si>
    <t xml:space="preserve">              Субвенции бюджетам муниципальных районов на проведение Всероссийской переписи населения 2020 года</t>
  </si>
  <si>
    <t>00020235930050000150</t>
  </si>
  <si>
    <t xml:space="preserve">              Субвенции бюджетам муниципальных районов на государственную регистрацию актов гражданского состояния</t>
  </si>
  <si>
    <t>00020240000000000000</t>
  </si>
  <si>
    <t xml:space="preserve">          Иные межбюджетные трансферты</t>
  </si>
  <si>
    <t>00020245303050000150</t>
  </si>
  <si>
    <t xml:space="preserve">            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</si>
  <si>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00020700000000000000</t>
  </si>
  <si>
    <t xml:space="preserve">        ПРОЧИЕ БЕЗВОЗМЕЗДНЫЕ ПОСТУПЛЕНИЯ</t>
  </si>
  <si>
    <t>00020705010100000150</t>
  </si>
  <si>
    <t xml:space="preserve">             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</si>
  <si>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00020705020100000150</t>
  </si>
  <si>
    <t xml:space="preserve">              Поступления от денежных пожертвований, предоставляемых физическими лицами получателям средств бюджетов сельских поселений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</si>
  <si>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</si>
  <si>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</si>
  <si>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00021960010050000150</t>
  </si>
  <si>
    <t xml:space="preserve">    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</si>
  <si>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 ДОХОДОВ</t>
  </si>
  <si>
    <t xml:space="preserve">Отчет об исполнении консолидированного бюджета  Красноармейского района Чувашской Республики
 1. ДОХОД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</si>
</sst>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 Cyr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63">
    <xf numFmtId="0" fontId="0" fillId="0" borderId="0" xfId="0"/>
    <xf numFmtId="0" fontId="1" fillId="5" borderId="1" xfId="2" applyNumberFormat="1" applyFont="1" applyFill="1" applyProtection="1"/>
    <xf numFmtId="0" fontId="0" fillId="5" borderId="0" xfId="0" applyFont="1" applyFill="1" applyProtection="1">
      <protection locked="0"/>
    </xf>
    <xf numFmtId="0" fontId="6" fillId="5" borderId="1" xfId="3" applyNumberFormat="1" applyFont="1" applyFill="1" applyProtection="1">
      <alignment horizontal="center" wrapText="1"/>
    </xf>
    <xf numFmtId="0" fontId="6" fillId="5" borderId="1" xfId="4" applyNumberFormat="1" applyFont="1" applyFill="1" applyProtection="1">
      <alignment horizontal="center"/>
    </xf>
    <xf numFmtId="0" fontId="1" fillId="5" borderId="2" xfId="12" applyNumberFormat="1" applyFont="1" applyFill="1" applyProtection="1">
      <alignment horizontal="center" vertical="center" wrapText="1"/>
    </xf>
    <xf numFmtId="1" fontId="1" fillId="5" borderId="2" xfId="14" applyNumberFormat="1" applyFont="1" applyFill="1" applyProtection="1">
      <alignment horizontal="center" vertical="top" shrinkToFit="1"/>
    </xf>
    <xf numFmtId="0" fontId="1" fillId="5" borderId="2" xfId="15" applyNumberFormat="1" applyFont="1" applyFill="1" applyProtection="1">
      <alignment horizontal="left" vertical="top" wrapText="1"/>
    </xf>
    <xf numFmtId="0" fontId="1" fillId="5" borderId="2" xfId="16" applyNumberFormat="1" applyFont="1" applyFill="1" applyProtection="1">
      <alignment horizontal="center" vertical="top" wrapText="1"/>
    </xf>
    <xf numFmtId="4" fontId="1" fillId="5" borderId="2" xfId="17" applyNumberFormat="1" applyFont="1" applyFill="1" applyProtection="1">
      <alignment horizontal="right" vertical="top" shrinkToFit="1"/>
    </xf>
    <xf numFmtId="10" fontId="1" fillId="5" borderId="2" xfId="18" applyNumberFormat="1" applyFont="1" applyFill="1" applyProtection="1">
      <alignment horizontal="center" vertical="top" shrinkToFit="1"/>
    </xf>
    <xf numFmtId="0" fontId="1" fillId="5" borderId="1" xfId="1" applyNumberFormat="1" applyFont="1" applyFill="1" applyProtection="1">
      <alignment horizontal="left" wrapText="1"/>
    </xf>
    <xf numFmtId="0" fontId="8" fillId="5" borderId="3" xfId="13" applyNumberFormat="1" applyFont="1" applyFill="1" applyProtection="1">
      <alignment horizontal="center" vertical="center" wrapText="1"/>
    </xf>
    <xf numFmtId="0" fontId="8" fillId="5" borderId="2" xfId="12" applyNumberFormat="1" applyFont="1" applyFill="1" applyProtection="1">
      <alignment horizontal="center" vertical="center" wrapText="1"/>
    </xf>
    <xf numFmtId="0" fontId="8" fillId="5" borderId="2" xfId="15" applyNumberFormat="1" applyFont="1" applyFill="1" applyProtection="1">
      <alignment horizontal="left" vertical="top" wrapText="1"/>
    </xf>
    <xf numFmtId="1" fontId="8" fillId="5" borderId="2" xfId="14" applyNumberFormat="1" applyFont="1" applyFill="1" applyProtection="1">
      <alignment horizontal="center" vertical="top" shrinkToFit="1"/>
    </xf>
    <xf numFmtId="0" fontId="8" fillId="5" borderId="2" xfId="16" applyNumberFormat="1" applyFont="1" applyFill="1" applyProtection="1">
      <alignment horizontal="center" vertical="top" wrapText="1"/>
    </xf>
    <xf numFmtId="4" fontId="8" fillId="5" borderId="2" xfId="17" applyNumberFormat="1" applyFont="1" applyFill="1" applyProtection="1">
      <alignment horizontal="right" vertical="top" shrinkToFit="1"/>
    </xf>
    <xf numFmtId="10" fontId="8" fillId="5" borderId="2" xfId="18" applyNumberFormat="1" applyFont="1" applyFill="1" applyProtection="1">
      <alignment horizontal="center" vertical="top" shrinkToFit="1"/>
    </xf>
    <xf numFmtId="1" fontId="3" fillId="5" borderId="2" xfId="14" applyNumberFormat="1" applyFont="1" applyFill="1" applyProtection="1">
      <alignment horizontal="center" vertical="top" shrinkToFit="1"/>
    </xf>
    <xf numFmtId="0" fontId="3" fillId="5" borderId="2" xfId="15" applyNumberFormat="1" applyFont="1" applyFill="1" applyProtection="1">
      <alignment horizontal="left" vertical="top" wrapText="1"/>
    </xf>
    <xf numFmtId="0" fontId="3" fillId="5" borderId="2" xfId="16" applyNumberFormat="1" applyFont="1" applyFill="1" applyProtection="1">
      <alignment horizontal="center" vertical="top" wrapText="1"/>
    </xf>
    <xf numFmtId="4" fontId="3" fillId="5" borderId="2" xfId="17" applyNumberFormat="1" applyFont="1" applyFill="1" applyProtection="1">
      <alignment horizontal="right" vertical="top" shrinkToFit="1"/>
    </xf>
    <xf numFmtId="10" fontId="3" fillId="5" borderId="2" xfId="18" applyNumberFormat="1" applyFont="1" applyFill="1" applyProtection="1">
      <alignment horizontal="center" vertical="top" shrinkToFit="1"/>
    </xf>
    <xf numFmtId="0" fontId="3" fillId="5" borderId="1" xfId="2" applyNumberFormat="1" applyFont="1" applyFill="1" applyProtection="1"/>
    <xf numFmtId="0" fontId="5" fillId="5" borderId="0" xfId="0" applyFont="1" applyFill="1" applyProtection="1">
      <protection locked="0"/>
    </xf>
    <xf numFmtId="1" fontId="3" fillId="5" borderId="4" xfId="20" applyNumberFormat="1" applyFont="1" applyFill="1" applyProtection="1">
      <alignment horizontal="left" vertical="top" shrinkToFit="1"/>
    </xf>
    <xf numFmtId="4" fontId="3" fillId="5" borderId="2" xfId="21" applyNumberFormat="1" applyFont="1" applyFill="1" applyProtection="1">
      <alignment horizontal="right" vertical="top" shrinkToFit="1"/>
    </xf>
    <xf numFmtId="10" fontId="3" fillId="5" borderId="2" xfId="22" applyNumberFormat="1" applyFont="1" applyFill="1" applyProtection="1">
      <alignment horizontal="center" vertical="top" shrinkToFit="1"/>
    </xf>
    <xf numFmtId="1" fontId="3" fillId="5" borderId="2" xfId="19" applyNumberFormat="1" applyFont="1" applyFill="1" applyProtection="1">
      <alignment horizontal="left" vertical="top" shrinkToFit="1"/>
    </xf>
    <xf numFmtId="1" fontId="3" fillId="5" borderId="2" xfId="19" applyFont="1" applyFill="1">
      <alignment horizontal="left" vertical="top" shrinkToFit="1"/>
    </xf>
    <xf numFmtId="0" fontId="1" fillId="5" borderId="1" xfId="1" applyNumberFormat="1" applyFont="1" applyFill="1" applyProtection="1">
      <alignment horizontal="left" wrapText="1"/>
    </xf>
    <xf numFmtId="0" fontId="1" fillId="5" borderId="1" xfId="1" applyFont="1" applyFill="1">
      <alignment horizontal="left" wrapText="1"/>
    </xf>
    <xf numFmtId="0" fontId="8" fillId="5" borderId="5" xfId="11" applyNumberFormat="1" applyFont="1" applyFill="1" applyBorder="1" applyAlignment="1" applyProtection="1">
      <alignment horizontal="center" vertical="center" wrapText="1"/>
    </xf>
    <xf numFmtId="0" fontId="8" fillId="5" borderId="6" xfId="11" applyNumberFormat="1" applyFont="1" applyFill="1" applyBorder="1" applyAlignment="1" applyProtection="1">
      <alignment horizontal="center" vertical="center" wrapText="1"/>
    </xf>
    <xf numFmtId="0" fontId="8" fillId="5" borderId="7" xfId="11" applyNumberFormat="1" applyFont="1" applyFill="1" applyBorder="1" applyAlignment="1" applyProtection="1">
      <alignment horizontal="center" vertical="center" wrapText="1"/>
    </xf>
    <xf numFmtId="0" fontId="8" fillId="5" borderId="8" xfId="11" applyNumberFormat="1" applyFont="1" applyFill="1" applyBorder="1" applyAlignment="1" applyProtection="1">
      <alignment horizontal="center" vertical="center" wrapText="1"/>
    </xf>
    <xf numFmtId="0" fontId="8" fillId="5" borderId="9" xfId="11" applyNumberFormat="1" applyFont="1" applyFill="1" applyBorder="1" applyAlignment="1" applyProtection="1">
      <alignment horizontal="center" vertical="center" wrapText="1"/>
    </xf>
    <xf numFmtId="0" fontId="8" fillId="5" borderId="10" xfId="11" applyNumberFormat="1" applyFont="1" applyFill="1" applyBorder="1" applyAlignment="1" applyProtection="1">
      <alignment horizontal="center" vertical="center" wrapText="1"/>
    </xf>
    <xf numFmtId="0" fontId="8" fillId="5" borderId="11" xfId="12" applyNumberFormat="1" applyFont="1" applyFill="1" applyBorder="1" applyAlignment="1" applyProtection="1">
      <alignment horizontal="center" vertical="center" wrapText="1"/>
    </xf>
    <xf numFmtId="0" fontId="8" fillId="5" borderId="12" xfId="12" applyNumberFormat="1" applyFont="1" applyFill="1" applyBorder="1" applyAlignment="1" applyProtection="1">
      <alignment horizontal="center" vertical="center" wrapText="1"/>
    </xf>
    <xf numFmtId="0" fontId="8" fillId="5" borderId="2" xfId="11" applyNumberFormat="1" applyFont="1" applyFill="1" applyProtection="1">
      <alignment horizontal="center" vertical="center" wrapText="1"/>
    </xf>
    <xf numFmtId="0" fontId="8" fillId="5" borderId="2" xfId="11" applyFont="1" applyFill="1">
      <alignment horizontal="center" vertical="center" wrapText="1"/>
    </xf>
    <xf numFmtId="0" fontId="1" fillId="5" borderId="2" xfId="11" applyNumberFormat="1" applyFont="1" applyFill="1" applyProtection="1">
      <alignment horizontal="center" vertical="center" wrapText="1"/>
    </xf>
    <xf numFmtId="0" fontId="1" fillId="5" borderId="2" xfId="11" applyFont="1" applyFill="1">
      <alignment horizontal="center" vertical="center" wrapText="1"/>
    </xf>
    <xf numFmtId="0" fontId="8" fillId="5" borderId="2" xfId="12" applyNumberFormat="1" applyFont="1" applyFill="1" applyProtection="1">
      <alignment horizontal="center" vertical="center" wrapText="1"/>
    </xf>
    <xf numFmtId="0" fontId="8" fillId="5" borderId="2" xfId="12" applyFont="1" applyFill="1">
      <alignment horizontal="center" vertical="center" wrapText="1"/>
    </xf>
    <xf numFmtId="0" fontId="1" fillId="5" borderId="1" xfId="5" applyNumberFormat="1" applyFont="1" applyFill="1" applyProtection="1">
      <alignment horizontal="right"/>
    </xf>
    <xf numFmtId="0" fontId="1" fillId="5" borderId="1" xfId="5" applyFont="1" applyFill="1">
      <alignment horizontal="right"/>
    </xf>
    <xf numFmtId="0" fontId="1" fillId="5" borderId="2" xfId="6" applyNumberFormat="1" applyFont="1" applyFill="1" applyProtection="1">
      <alignment horizontal="center" vertical="center" wrapText="1"/>
    </xf>
    <xf numFmtId="0" fontId="1" fillId="5" borderId="2" xfId="6" applyFont="1" applyFill="1">
      <alignment horizontal="center" vertical="center" wrapText="1"/>
    </xf>
    <xf numFmtId="0" fontId="8" fillId="5" borderId="2" xfId="7" applyNumberFormat="1" applyFont="1" applyFill="1" applyProtection="1">
      <alignment horizontal="center" vertical="center" wrapText="1"/>
    </xf>
    <xf numFmtId="0" fontId="8" fillId="5" borderId="2" xfId="7" applyFont="1" applyFill="1">
      <alignment horizontal="center" vertical="center" wrapText="1"/>
    </xf>
    <xf numFmtId="0" fontId="8" fillId="5" borderId="2" xfId="8" applyNumberFormat="1" applyFont="1" applyFill="1" applyProtection="1">
      <alignment horizontal="center" vertical="center" wrapText="1"/>
    </xf>
    <xf numFmtId="0" fontId="8" fillId="5" borderId="2" xfId="8" applyFont="1" applyFill="1">
      <alignment horizontal="center" vertical="center" wrapText="1"/>
    </xf>
    <xf numFmtId="0" fontId="8" fillId="5" borderId="2" xfId="9" applyNumberFormat="1" applyFont="1" applyFill="1" applyProtection="1">
      <alignment horizontal="center" vertical="center" wrapText="1"/>
    </xf>
    <xf numFmtId="0" fontId="8" fillId="5" borderId="2" xfId="9" applyFont="1" applyFill="1">
      <alignment horizontal="center" vertical="center" wrapText="1"/>
    </xf>
    <xf numFmtId="0" fontId="8" fillId="5" borderId="2" xfId="10" applyNumberFormat="1" applyFont="1" applyFill="1" applyProtection="1">
      <alignment horizontal="center" vertical="center" wrapText="1"/>
    </xf>
    <xf numFmtId="0" fontId="8" fillId="5" borderId="2" xfId="10" applyFont="1" applyFill="1">
      <alignment horizontal="center" vertical="center" wrapText="1"/>
    </xf>
    <xf numFmtId="0" fontId="7" fillId="5" borderId="1" xfId="3" applyNumberFormat="1" applyFont="1" applyFill="1" applyProtection="1">
      <alignment horizontal="center" wrapText="1"/>
    </xf>
    <xf numFmtId="0" fontId="7" fillId="5" borderId="1" xfId="3" applyFont="1" applyFill="1">
      <alignment horizontal="center" wrapText="1"/>
    </xf>
    <xf numFmtId="0" fontId="7" fillId="5" borderId="1" xfId="4" applyNumberFormat="1" applyFont="1" applyFill="1" applyProtection="1">
      <alignment horizontal="center"/>
    </xf>
    <xf numFmtId="0" fontId="7" fillId="5" borderId="1" xfId="4" applyFont="1" applyFill="1">
      <alignment horizontal="center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7"/>
  <sheetViews>
    <sheetView showGridLines="0" showZeros="0" tabSelected="1" view="pageBreakPreview" topLeftCell="B1" zoomScaleNormal="100" zoomScaleSheetLayoutView="100" workbookViewId="0">
      <pane ySplit="8" topLeftCell="A9" activePane="bottomLeft" state="frozen"/>
      <selection pane="bottomLeft" activeCell="AM12" sqref="AM12"/>
    </sheetView>
  </sheetViews>
  <sheetFormatPr defaultRowHeight="15" outlineLevelRow="4" x14ac:dyDescent="0.25"/>
  <cols>
    <col min="1" max="1" width="9.140625" style="2" hidden="1"/>
    <col min="2" max="2" width="47.7109375" style="2" customWidth="1"/>
    <col min="3" max="3" width="21.7109375" style="2" customWidth="1"/>
    <col min="4" max="16" width="9.140625" style="2" hidden="1"/>
    <col min="17" max="17" width="15.7109375" style="2" customWidth="1"/>
    <col min="18" max="25" width="9.140625" style="2" hidden="1"/>
    <col min="26" max="26" width="15.7109375" style="2" customWidth="1"/>
    <col min="27" max="30" width="9.140625" style="2" hidden="1"/>
    <col min="31" max="31" width="12.28515625" style="2" customWidth="1"/>
    <col min="32" max="35" width="9.140625" style="2" hidden="1"/>
    <col min="36" max="36" width="9.140625" style="2" customWidth="1"/>
    <col min="37" max="16384" width="9.140625" style="2"/>
  </cols>
  <sheetData>
    <row r="1" spans="1:36" hidden="1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1"/>
    </row>
    <row r="2" spans="1:36" hidden="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1"/>
    </row>
    <row r="3" spans="1:36" ht="2.25" customHeight="1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1"/>
    </row>
    <row r="4" spans="1:36" ht="84" customHeight="1" x14ac:dyDescent="0.25">
      <c r="A4" s="59" t="s">
        <v>206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3"/>
      <c r="AI4" s="3"/>
      <c r="AJ4" s="1"/>
    </row>
    <row r="5" spans="1:36" ht="15.75" x14ac:dyDescent="0.25">
      <c r="A5" s="61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4"/>
      <c r="AI5" s="4"/>
      <c r="AJ5" s="1"/>
    </row>
    <row r="6" spans="1:36" x14ac:dyDescent="0.25">
      <c r="A6" s="47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1"/>
    </row>
    <row r="7" spans="1:36" ht="15" customHeight="1" x14ac:dyDescent="0.25">
      <c r="A7" s="49" t="s">
        <v>2</v>
      </c>
      <c r="B7" s="51" t="s">
        <v>3</v>
      </c>
      <c r="C7" s="53" t="s">
        <v>4</v>
      </c>
      <c r="D7" s="55" t="s">
        <v>2</v>
      </c>
      <c r="E7" s="57" t="s">
        <v>2</v>
      </c>
      <c r="F7" s="41" t="s">
        <v>5</v>
      </c>
      <c r="G7" s="42"/>
      <c r="H7" s="42"/>
      <c r="I7" s="41" t="s">
        <v>6</v>
      </c>
      <c r="J7" s="42"/>
      <c r="K7" s="42"/>
      <c r="L7" s="45" t="s">
        <v>2</v>
      </c>
      <c r="M7" s="45" t="s">
        <v>2</v>
      </c>
      <c r="N7" s="45" t="s">
        <v>2</v>
      </c>
      <c r="O7" s="45" t="s">
        <v>2</v>
      </c>
      <c r="P7" s="45" t="s">
        <v>2</v>
      </c>
      <c r="Q7" s="45" t="s">
        <v>7</v>
      </c>
      <c r="R7" s="45" t="s">
        <v>2</v>
      </c>
      <c r="S7" s="45" t="s">
        <v>2</v>
      </c>
      <c r="T7" s="45" t="s">
        <v>2</v>
      </c>
      <c r="U7" s="45" t="s">
        <v>2</v>
      </c>
      <c r="V7" s="45" t="s">
        <v>2</v>
      </c>
      <c r="W7" s="45" t="s">
        <v>2</v>
      </c>
      <c r="X7" s="33" t="s">
        <v>8</v>
      </c>
      <c r="Y7" s="34"/>
      <c r="Z7" s="35"/>
      <c r="AA7" s="41" t="s">
        <v>9</v>
      </c>
      <c r="AB7" s="42"/>
      <c r="AC7" s="42"/>
      <c r="AD7" s="12" t="s">
        <v>2</v>
      </c>
      <c r="AE7" s="39" t="s">
        <v>12</v>
      </c>
      <c r="AF7" s="43" t="s">
        <v>10</v>
      </c>
      <c r="AG7" s="44"/>
      <c r="AH7" s="43" t="s">
        <v>11</v>
      </c>
      <c r="AI7" s="44"/>
      <c r="AJ7" s="1"/>
    </row>
    <row r="8" spans="1:36" x14ac:dyDescent="0.25">
      <c r="A8" s="50"/>
      <c r="B8" s="52"/>
      <c r="C8" s="54"/>
      <c r="D8" s="56"/>
      <c r="E8" s="58"/>
      <c r="F8" s="13" t="s">
        <v>2</v>
      </c>
      <c r="G8" s="13" t="s">
        <v>2</v>
      </c>
      <c r="H8" s="13" t="s">
        <v>2</v>
      </c>
      <c r="I8" s="13" t="s">
        <v>2</v>
      </c>
      <c r="J8" s="13" t="s">
        <v>2</v>
      </c>
      <c r="K8" s="13" t="s">
        <v>2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36"/>
      <c r="Y8" s="37"/>
      <c r="Z8" s="38"/>
      <c r="AA8" s="13" t="s">
        <v>2</v>
      </c>
      <c r="AB8" s="13" t="s">
        <v>2</v>
      </c>
      <c r="AC8" s="13" t="s">
        <v>2</v>
      </c>
      <c r="AD8" s="13"/>
      <c r="AE8" s="40"/>
      <c r="AF8" s="5" t="s">
        <v>2</v>
      </c>
      <c r="AG8" s="5" t="s">
        <v>2</v>
      </c>
      <c r="AH8" s="5" t="s">
        <v>2</v>
      </c>
      <c r="AI8" s="5" t="s">
        <v>2</v>
      </c>
      <c r="AJ8" s="1"/>
    </row>
    <row r="9" spans="1:36" x14ac:dyDescent="0.25">
      <c r="A9" s="6" t="s">
        <v>13</v>
      </c>
      <c r="B9" s="14" t="s">
        <v>14</v>
      </c>
      <c r="C9" s="15" t="s">
        <v>13</v>
      </c>
      <c r="D9" s="15"/>
      <c r="E9" s="15"/>
      <c r="F9" s="16"/>
      <c r="G9" s="15"/>
      <c r="H9" s="15"/>
      <c r="I9" s="15"/>
      <c r="J9" s="15"/>
      <c r="K9" s="15"/>
      <c r="L9" s="15"/>
      <c r="M9" s="15"/>
      <c r="N9" s="15"/>
      <c r="O9" s="17">
        <v>109419200</v>
      </c>
      <c r="P9" s="17">
        <v>0</v>
      </c>
      <c r="Q9" s="17">
        <v>109419200</v>
      </c>
      <c r="R9" s="17">
        <v>109419200</v>
      </c>
      <c r="S9" s="17">
        <v>109419200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14927668.77</v>
      </c>
      <c r="Z9" s="17">
        <v>14927668.77</v>
      </c>
      <c r="AA9" s="17">
        <v>0</v>
      </c>
      <c r="AB9" s="17">
        <v>14927668.77</v>
      </c>
      <c r="AC9" s="17">
        <v>14927668.77</v>
      </c>
      <c r="AD9" s="17">
        <v>14927668.77</v>
      </c>
      <c r="AE9" s="18">
        <v>0.13642641117829413</v>
      </c>
      <c r="AF9" s="9">
        <v>94491531.230000004</v>
      </c>
      <c r="AG9" s="10">
        <v>0.13642641117829413</v>
      </c>
      <c r="AH9" s="9">
        <v>0</v>
      </c>
      <c r="AI9" s="10"/>
      <c r="AJ9" s="1"/>
    </row>
    <row r="10" spans="1:36" outlineLevel="1" x14ac:dyDescent="0.25">
      <c r="A10" s="6" t="s">
        <v>15</v>
      </c>
      <c r="B10" s="14" t="s">
        <v>16</v>
      </c>
      <c r="C10" s="15" t="s">
        <v>15</v>
      </c>
      <c r="D10" s="15"/>
      <c r="E10" s="15"/>
      <c r="F10" s="16"/>
      <c r="G10" s="15"/>
      <c r="H10" s="15"/>
      <c r="I10" s="15"/>
      <c r="J10" s="15"/>
      <c r="K10" s="15"/>
      <c r="L10" s="15"/>
      <c r="M10" s="15"/>
      <c r="N10" s="15"/>
      <c r="O10" s="17">
        <v>79380900</v>
      </c>
      <c r="P10" s="17">
        <v>0</v>
      </c>
      <c r="Q10" s="17">
        <v>79380900</v>
      </c>
      <c r="R10" s="17">
        <v>79380900</v>
      </c>
      <c r="S10" s="17">
        <v>79380900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11853535.52</v>
      </c>
      <c r="Z10" s="17">
        <v>11853535.52</v>
      </c>
      <c r="AA10" s="17">
        <v>0</v>
      </c>
      <c r="AB10" s="17">
        <v>11853535.52</v>
      </c>
      <c r="AC10" s="17">
        <v>11853535.52</v>
      </c>
      <c r="AD10" s="17">
        <v>11853535.52</v>
      </c>
      <c r="AE10" s="18">
        <v>0.14932478115012554</v>
      </c>
      <c r="AF10" s="9">
        <v>67527364.480000004</v>
      </c>
      <c r="AG10" s="10">
        <v>0.14932478115012554</v>
      </c>
      <c r="AH10" s="9">
        <v>0</v>
      </c>
      <c r="AI10" s="10"/>
      <c r="AJ10" s="1"/>
    </row>
    <row r="11" spans="1:36" outlineLevel="3" x14ac:dyDescent="0.25">
      <c r="A11" s="6" t="s">
        <v>17</v>
      </c>
      <c r="B11" s="14" t="s">
        <v>18</v>
      </c>
      <c r="C11" s="15" t="s">
        <v>17</v>
      </c>
      <c r="D11" s="15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7">
        <v>79380900</v>
      </c>
      <c r="P11" s="17">
        <v>0</v>
      </c>
      <c r="Q11" s="17">
        <v>79380900</v>
      </c>
      <c r="R11" s="17">
        <v>79380900</v>
      </c>
      <c r="S11" s="17">
        <v>79380900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11853535.52</v>
      </c>
      <c r="Z11" s="17">
        <v>11853535.52</v>
      </c>
      <c r="AA11" s="17">
        <v>0</v>
      </c>
      <c r="AB11" s="17">
        <v>11853535.52</v>
      </c>
      <c r="AC11" s="17">
        <v>11853535.52</v>
      </c>
      <c r="AD11" s="17">
        <v>11853535.52</v>
      </c>
      <c r="AE11" s="18">
        <v>0.14932478115012554</v>
      </c>
      <c r="AF11" s="9">
        <v>67527364.480000004</v>
      </c>
      <c r="AG11" s="10">
        <v>0.14932478115012554</v>
      </c>
      <c r="AH11" s="9">
        <v>0</v>
      </c>
      <c r="AI11" s="10"/>
      <c r="AJ11" s="1"/>
    </row>
    <row r="12" spans="1:36" ht="89.25" outlineLevel="4" x14ac:dyDescent="0.25">
      <c r="A12" s="6" t="s">
        <v>19</v>
      </c>
      <c r="B12" s="7" t="s">
        <v>20</v>
      </c>
      <c r="C12" s="6" t="s">
        <v>19</v>
      </c>
      <c r="D12" s="6"/>
      <c r="E12" s="6"/>
      <c r="F12" s="8"/>
      <c r="G12" s="6"/>
      <c r="H12" s="6"/>
      <c r="I12" s="6"/>
      <c r="J12" s="6"/>
      <c r="K12" s="6"/>
      <c r="L12" s="6"/>
      <c r="M12" s="6"/>
      <c r="N12" s="6"/>
      <c r="O12" s="9">
        <v>78641400</v>
      </c>
      <c r="P12" s="9">
        <v>0</v>
      </c>
      <c r="Q12" s="9">
        <v>78641400</v>
      </c>
      <c r="R12" s="9">
        <v>78641400</v>
      </c>
      <c r="S12" s="9">
        <v>78641400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11827467.59</v>
      </c>
      <c r="Z12" s="9">
        <v>11827467.59</v>
      </c>
      <c r="AA12" s="9">
        <v>0</v>
      </c>
      <c r="AB12" s="9">
        <v>11827467.59</v>
      </c>
      <c r="AC12" s="9">
        <v>11827467.59</v>
      </c>
      <c r="AD12" s="9">
        <v>11827467.59</v>
      </c>
      <c r="AE12" s="10">
        <v>0.15039746990770764</v>
      </c>
      <c r="AF12" s="9">
        <v>66813932.409999996</v>
      </c>
      <c r="AG12" s="10">
        <v>0.15039746990770764</v>
      </c>
      <c r="AH12" s="9">
        <v>0</v>
      </c>
      <c r="AI12" s="10"/>
      <c r="AJ12" s="1"/>
    </row>
    <row r="13" spans="1:36" ht="127.5" outlineLevel="4" x14ac:dyDescent="0.25">
      <c r="A13" s="6" t="s">
        <v>21</v>
      </c>
      <c r="B13" s="7" t="s">
        <v>22</v>
      </c>
      <c r="C13" s="6" t="s">
        <v>21</v>
      </c>
      <c r="D13" s="6"/>
      <c r="E13" s="6"/>
      <c r="F13" s="8"/>
      <c r="G13" s="6"/>
      <c r="H13" s="6"/>
      <c r="I13" s="6"/>
      <c r="J13" s="6"/>
      <c r="K13" s="6"/>
      <c r="L13" s="6"/>
      <c r="M13" s="6"/>
      <c r="N13" s="6"/>
      <c r="O13" s="9">
        <v>261800</v>
      </c>
      <c r="P13" s="9">
        <v>0</v>
      </c>
      <c r="Q13" s="9">
        <v>261800</v>
      </c>
      <c r="R13" s="9">
        <v>261800</v>
      </c>
      <c r="S13" s="9">
        <v>261800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10">
        <v>0</v>
      </c>
      <c r="AF13" s="9">
        <v>261800</v>
      </c>
      <c r="AG13" s="10">
        <v>0</v>
      </c>
      <c r="AH13" s="9">
        <v>0</v>
      </c>
      <c r="AI13" s="10"/>
      <c r="AJ13" s="1"/>
    </row>
    <row r="14" spans="1:36" ht="51" outlineLevel="4" x14ac:dyDescent="0.25">
      <c r="A14" s="6" t="s">
        <v>23</v>
      </c>
      <c r="B14" s="7" t="s">
        <v>24</v>
      </c>
      <c r="C14" s="6" t="s">
        <v>23</v>
      </c>
      <c r="D14" s="6"/>
      <c r="E14" s="6"/>
      <c r="F14" s="8"/>
      <c r="G14" s="6"/>
      <c r="H14" s="6"/>
      <c r="I14" s="6"/>
      <c r="J14" s="6"/>
      <c r="K14" s="6"/>
      <c r="L14" s="6"/>
      <c r="M14" s="6"/>
      <c r="N14" s="6"/>
      <c r="O14" s="9">
        <v>477700</v>
      </c>
      <c r="P14" s="9">
        <v>0</v>
      </c>
      <c r="Q14" s="9">
        <v>477700</v>
      </c>
      <c r="R14" s="9">
        <v>477700</v>
      </c>
      <c r="S14" s="9">
        <v>477700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26067.93</v>
      </c>
      <c r="Z14" s="9">
        <v>26067.93</v>
      </c>
      <c r="AA14" s="9">
        <v>0</v>
      </c>
      <c r="AB14" s="9">
        <v>26067.93</v>
      </c>
      <c r="AC14" s="9">
        <v>26067.93</v>
      </c>
      <c r="AD14" s="9">
        <v>26067.93</v>
      </c>
      <c r="AE14" s="10">
        <v>5.4569667155118275E-2</v>
      </c>
      <c r="AF14" s="9">
        <v>451632.07</v>
      </c>
      <c r="AG14" s="10">
        <v>5.4569667155118275E-2</v>
      </c>
      <c r="AH14" s="9">
        <v>0</v>
      </c>
      <c r="AI14" s="10"/>
      <c r="AJ14" s="1"/>
    </row>
    <row r="15" spans="1:36" ht="38.25" outlineLevel="1" x14ac:dyDescent="0.25">
      <c r="A15" s="6" t="s">
        <v>25</v>
      </c>
      <c r="B15" s="14" t="s">
        <v>26</v>
      </c>
      <c r="C15" s="15" t="s">
        <v>25</v>
      </c>
      <c r="D15" s="15"/>
      <c r="E15" s="15"/>
      <c r="F15" s="16"/>
      <c r="G15" s="15"/>
      <c r="H15" s="15"/>
      <c r="I15" s="15"/>
      <c r="J15" s="15"/>
      <c r="K15" s="15"/>
      <c r="L15" s="15"/>
      <c r="M15" s="15"/>
      <c r="N15" s="15"/>
      <c r="O15" s="17">
        <v>8464800</v>
      </c>
      <c r="P15" s="17">
        <v>0</v>
      </c>
      <c r="Q15" s="17">
        <v>8464800</v>
      </c>
      <c r="R15" s="17">
        <v>8464800</v>
      </c>
      <c r="S15" s="17">
        <v>8464800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684262.39</v>
      </c>
      <c r="Z15" s="17">
        <v>684262.39</v>
      </c>
      <c r="AA15" s="17">
        <v>0</v>
      </c>
      <c r="AB15" s="17">
        <v>684262.39</v>
      </c>
      <c r="AC15" s="17">
        <v>684262.39</v>
      </c>
      <c r="AD15" s="17">
        <v>684262.39</v>
      </c>
      <c r="AE15" s="18">
        <v>8.0836214677251675E-2</v>
      </c>
      <c r="AF15" s="9">
        <v>7780537.6100000003</v>
      </c>
      <c r="AG15" s="10">
        <v>8.0836214677251675E-2</v>
      </c>
      <c r="AH15" s="9">
        <v>0</v>
      </c>
      <c r="AI15" s="10"/>
      <c r="AJ15" s="1"/>
    </row>
    <row r="16" spans="1:36" ht="114.75" outlineLevel="4" x14ac:dyDescent="0.25">
      <c r="A16" s="6" t="s">
        <v>27</v>
      </c>
      <c r="B16" s="7" t="s">
        <v>28</v>
      </c>
      <c r="C16" s="6" t="s">
        <v>27</v>
      </c>
      <c r="D16" s="6"/>
      <c r="E16" s="6"/>
      <c r="F16" s="8"/>
      <c r="G16" s="6"/>
      <c r="H16" s="6"/>
      <c r="I16" s="6"/>
      <c r="J16" s="6"/>
      <c r="K16" s="6"/>
      <c r="L16" s="6"/>
      <c r="M16" s="6"/>
      <c r="N16" s="6"/>
      <c r="O16" s="9">
        <v>3411100</v>
      </c>
      <c r="P16" s="9">
        <v>0</v>
      </c>
      <c r="Q16" s="9">
        <v>3411100</v>
      </c>
      <c r="R16" s="9">
        <v>3411100</v>
      </c>
      <c r="S16" s="9">
        <v>3411100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321325.93</v>
      </c>
      <c r="Z16" s="9">
        <v>321325.93</v>
      </c>
      <c r="AA16" s="9">
        <v>0</v>
      </c>
      <c r="AB16" s="9">
        <v>321325.93</v>
      </c>
      <c r="AC16" s="9">
        <v>321325.93</v>
      </c>
      <c r="AD16" s="9">
        <v>321325.93</v>
      </c>
      <c r="AE16" s="10">
        <v>9.420009087977485E-2</v>
      </c>
      <c r="AF16" s="9">
        <v>3089774.07</v>
      </c>
      <c r="AG16" s="10">
        <v>9.420009087977485E-2</v>
      </c>
      <c r="AH16" s="9">
        <v>0</v>
      </c>
      <c r="AI16" s="10"/>
      <c r="AJ16" s="1"/>
    </row>
    <row r="17" spans="1:36" ht="140.25" outlineLevel="4" x14ac:dyDescent="0.25">
      <c r="A17" s="6" t="s">
        <v>29</v>
      </c>
      <c r="B17" s="7" t="s">
        <v>30</v>
      </c>
      <c r="C17" s="6" t="s">
        <v>29</v>
      </c>
      <c r="D17" s="6"/>
      <c r="E17" s="6"/>
      <c r="F17" s="8"/>
      <c r="G17" s="6"/>
      <c r="H17" s="6"/>
      <c r="I17" s="6"/>
      <c r="J17" s="6"/>
      <c r="K17" s="6"/>
      <c r="L17" s="6"/>
      <c r="M17" s="6"/>
      <c r="N17" s="6"/>
      <c r="O17" s="9">
        <v>23350</v>
      </c>
      <c r="P17" s="9">
        <v>0</v>
      </c>
      <c r="Q17" s="9">
        <v>23350</v>
      </c>
      <c r="R17" s="9">
        <v>23350</v>
      </c>
      <c r="S17" s="9">
        <v>23350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2062.13</v>
      </c>
      <c r="Z17" s="9">
        <v>2062.13</v>
      </c>
      <c r="AA17" s="9">
        <v>0</v>
      </c>
      <c r="AB17" s="9">
        <v>2062.13</v>
      </c>
      <c r="AC17" s="9">
        <v>2062.13</v>
      </c>
      <c r="AD17" s="9">
        <v>2062.13</v>
      </c>
      <c r="AE17" s="10">
        <v>8.831391862955032E-2</v>
      </c>
      <c r="AF17" s="9">
        <v>21287.87</v>
      </c>
      <c r="AG17" s="10">
        <v>8.831391862955032E-2</v>
      </c>
      <c r="AH17" s="9">
        <v>0</v>
      </c>
      <c r="AI17" s="10"/>
      <c r="AJ17" s="1"/>
    </row>
    <row r="18" spans="1:36" ht="127.5" outlineLevel="4" x14ac:dyDescent="0.25">
      <c r="A18" s="6" t="s">
        <v>31</v>
      </c>
      <c r="B18" s="7" t="s">
        <v>32</v>
      </c>
      <c r="C18" s="6" t="s">
        <v>31</v>
      </c>
      <c r="D18" s="6"/>
      <c r="E18" s="6"/>
      <c r="F18" s="8"/>
      <c r="G18" s="6"/>
      <c r="H18" s="6"/>
      <c r="I18" s="6"/>
      <c r="J18" s="6"/>
      <c r="K18" s="6"/>
      <c r="L18" s="6"/>
      <c r="M18" s="6"/>
      <c r="N18" s="6"/>
      <c r="O18" s="9">
        <v>5030350</v>
      </c>
      <c r="P18" s="9">
        <v>0</v>
      </c>
      <c r="Q18" s="9">
        <v>5030350</v>
      </c>
      <c r="R18" s="9">
        <v>5030350</v>
      </c>
      <c r="S18" s="9">
        <v>5030350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426044.27</v>
      </c>
      <c r="Z18" s="9">
        <v>426044.27</v>
      </c>
      <c r="AA18" s="9">
        <v>0</v>
      </c>
      <c r="AB18" s="9">
        <v>426044.27</v>
      </c>
      <c r="AC18" s="9">
        <v>426044.27</v>
      </c>
      <c r="AD18" s="9">
        <v>426044.27</v>
      </c>
      <c r="AE18" s="10">
        <v>8.4694756826065781E-2</v>
      </c>
      <c r="AF18" s="9">
        <v>4604305.7300000004</v>
      </c>
      <c r="AG18" s="10">
        <v>8.4694756826065781E-2</v>
      </c>
      <c r="AH18" s="9">
        <v>0</v>
      </c>
      <c r="AI18" s="10"/>
      <c r="AJ18" s="1"/>
    </row>
    <row r="19" spans="1:36" ht="114.75" outlineLevel="4" x14ac:dyDescent="0.25">
      <c r="A19" s="6" t="s">
        <v>33</v>
      </c>
      <c r="B19" s="7" t="s">
        <v>34</v>
      </c>
      <c r="C19" s="6" t="s">
        <v>33</v>
      </c>
      <c r="D19" s="6"/>
      <c r="E19" s="6"/>
      <c r="F19" s="8"/>
      <c r="G19" s="6"/>
      <c r="H19" s="6"/>
      <c r="I19" s="6"/>
      <c r="J19" s="6"/>
      <c r="K19" s="6"/>
      <c r="L19" s="6"/>
      <c r="M19" s="6"/>
      <c r="N19" s="6"/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-65169.94</v>
      </c>
      <c r="Z19" s="9">
        <v>-65169.94</v>
      </c>
      <c r="AA19" s="9">
        <v>0</v>
      </c>
      <c r="AB19" s="9">
        <v>-65169.94</v>
      </c>
      <c r="AC19" s="9">
        <v>-65169.94</v>
      </c>
      <c r="AD19" s="9">
        <v>-65169.94</v>
      </c>
      <c r="AE19" s="10"/>
      <c r="AF19" s="9">
        <v>65169.94</v>
      </c>
      <c r="AG19" s="10"/>
      <c r="AH19" s="9">
        <v>0</v>
      </c>
      <c r="AI19" s="10"/>
      <c r="AJ19" s="1"/>
    </row>
    <row r="20" spans="1:36" s="25" customFormat="1" outlineLevel="1" x14ac:dyDescent="0.25">
      <c r="A20" s="19" t="s">
        <v>35</v>
      </c>
      <c r="B20" s="20" t="s">
        <v>36</v>
      </c>
      <c r="C20" s="19" t="s">
        <v>35</v>
      </c>
      <c r="D20" s="19"/>
      <c r="E20" s="19"/>
      <c r="F20" s="21"/>
      <c r="G20" s="19"/>
      <c r="H20" s="19"/>
      <c r="I20" s="19"/>
      <c r="J20" s="19"/>
      <c r="K20" s="19"/>
      <c r="L20" s="19"/>
      <c r="M20" s="19"/>
      <c r="N20" s="19"/>
      <c r="O20" s="22">
        <v>4529100</v>
      </c>
      <c r="P20" s="22">
        <v>0</v>
      </c>
      <c r="Q20" s="22">
        <v>4529100</v>
      </c>
      <c r="R20" s="22">
        <v>4529100</v>
      </c>
      <c r="S20" s="22">
        <v>4529100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1272109.82</v>
      </c>
      <c r="Z20" s="22">
        <v>1272109.82</v>
      </c>
      <c r="AA20" s="22">
        <v>0</v>
      </c>
      <c r="AB20" s="22">
        <v>1272109.82</v>
      </c>
      <c r="AC20" s="22">
        <v>1272109.82</v>
      </c>
      <c r="AD20" s="22">
        <v>1272109.82</v>
      </c>
      <c r="AE20" s="23">
        <v>0.28087474774237708</v>
      </c>
      <c r="AF20" s="22">
        <v>3256990.18</v>
      </c>
      <c r="AG20" s="23">
        <v>0.28087474774237708</v>
      </c>
      <c r="AH20" s="22">
        <v>0</v>
      </c>
      <c r="AI20" s="23"/>
      <c r="AJ20" s="24"/>
    </row>
    <row r="21" spans="1:36" s="25" customFormat="1" ht="38.25" outlineLevel="3" x14ac:dyDescent="0.25">
      <c r="A21" s="19" t="s">
        <v>37</v>
      </c>
      <c r="B21" s="20" t="s">
        <v>38</v>
      </c>
      <c r="C21" s="19" t="s">
        <v>37</v>
      </c>
      <c r="D21" s="19"/>
      <c r="E21" s="19"/>
      <c r="F21" s="21"/>
      <c r="G21" s="19"/>
      <c r="H21" s="19"/>
      <c r="I21" s="19"/>
      <c r="J21" s="19"/>
      <c r="K21" s="19"/>
      <c r="L21" s="19"/>
      <c r="M21" s="19"/>
      <c r="N21" s="19"/>
      <c r="O21" s="22">
        <v>3320000</v>
      </c>
      <c r="P21" s="22">
        <v>0</v>
      </c>
      <c r="Q21" s="22">
        <v>3320000</v>
      </c>
      <c r="R21" s="22">
        <v>3320000</v>
      </c>
      <c r="S21" s="22">
        <v>3320000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321246.81</v>
      </c>
      <c r="Z21" s="22">
        <v>321246.81</v>
      </c>
      <c r="AA21" s="22">
        <v>0</v>
      </c>
      <c r="AB21" s="22">
        <v>321246.81</v>
      </c>
      <c r="AC21" s="22">
        <v>321246.81</v>
      </c>
      <c r="AD21" s="22">
        <v>321246.81</v>
      </c>
      <c r="AE21" s="23">
        <v>9.676108734939759E-2</v>
      </c>
      <c r="AF21" s="22">
        <v>2998753.19</v>
      </c>
      <c r="AG21" s="23">
        <v>9.676108734939759E-2</v>
      </c>
      <c r="AH21" s="22">
        <v>0</v>
      </c>
      <c r="AI21" s="23"/>
      <c r="AJ21" s="24"/>
    </row>
    <row r="22" spans="1:36" ht="38.25" outlineLevel="4" x14ac:dyDescent="0.25">
      <c r="A22" s="6" t="s">
        <v>39</v>
      </c>
      <c r="B22" s="7" t="s">
        <v>40</v>
      </c>
      <c r="C22" s="6" t="s">
        <v>39</v>
      </c>
      <c r="D22" s="6"/>
      <c r="E22" s="6"/>
      <c r="F22" s="8"/>
      <c r="G22" s="6"/>
      <c r="H22" s="6"/>
      <c r="I22" s="6"/>
      <c r="J22" s="6"/>
      <c r="K22" s="6"/>
      <c r="L22" s="6"/>
      <c r="M22" s="6"/>
      <c r="N22" s="6"/>
      <c r="O22" s="9">
        <v>1820000</v>
      </c>
      <c r="P22" s="9">
        <v>0</v>
      </c>
      <c r="Q22" s="9">
        <v>1820000</v>
      </c>
      <c r="R22" s="9">
        <v>1820000</v>
      </c>
      <c r="S22" s="9">
        <v>1820000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197062.14</v>
      </c>
      <c r="Z22" s="9">
        <v>197062.14</v>
      </c>
      <c r="AA22" s="9">
        <v>0</v>
      </c>
      <c r="AB22" s="9">
        <v>197062.14</v>
      </c>
      <c r="AC22" s="9">
        <v>197062.14</v>
      </c>
      <c r="AD22" s="9">
        <v>197062.14</v>
      </c>
      <c r="AE22" s="10">
        <v>0.1082759010989011</v>
      </c>
      <c r="AF22" s="9">
        <v>1622937.86</v>
      </c>
      <c r="AG22" s="10">
        <v>0.1082759010989011</v>
      </c>
      <c r="AH22" s="9">
        <v>0</v>
      </c>
      <c r="AI22" s="10"/>
      <c r="AJ22" s="1"/>
    </row>
    <row r="23" spans="1:36" ht="63.75" outlineLevel="4" x14ac:dyDescent="0.25">
      <c r="A23" s="6" t="s">
        <v>41</v>
      </c>
      <c r="B23" s="7" t="s">
        <v>42</v>
      </c>
      <c r="C23" s="6" t="s">
        <v>41</v>
      </c>
      <c r="D23" s="6"/>
      <c r="E23" s="6"/>
      <c r="F23" s="8"/>
      <c r="G23" s="6"/>
      <c r="H23" s="6"/>
      <c r="I23" s="6"/>
      <c r="J23" s="6"/>
      <c r="K23" s="6"/>
      <c r="L23" s="6"/>
      <c r="M23" s="6"/>
      <c r="N23" s="6"/>
      <c r="O23" s="9">
        <v>1500000</v>
      </c>
      <c r="P23" s="9">
        <v>0</v>
      </c>
      <c r="Q23" s="9">
        <v>1500000</v>
      </c>
      <c r="R23" s="9">
        <v>1500000</v>
      </c>
      <c r="S23" s="9">
        <v>1500000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124184.67</v>
      </c>
      <c r="Z23" s="9">
        <v>124184.67</v>
      </c>
      <c r="AA23" s="9">
        <v>0</v>
      </c>
      <c r="AB23" s="9">
        <v>124184.67</v>
      </c>
      <c r="AC23" s="9">
        <v>124184.67</v>
      </c>
      <c r="AD23" s="9">
        <v>124184.67</v>
      </c>
      <c r="AE23" s="10">
        <v>8.2789779999999993E-2</v>
      </c>
      <c r="AF23" s="9">
        <v>1375815.33</v>
      </c>
      <c r="AG23" s="10">
        <v>8.2789779999999993E-2</v>
      </c>
      <c r="AH23" s="9">
        <v>0</v>
      </c>
      <c r="AI23" s="10"/>
      <c r="AJ23" s="1"/>
    </row>
    <row r="24" spans="1:36" s="25" customFormat="1" ht="25.5" outlineLevel="3" x14ac:dyDescent="0.25">
      <c r="A24" s="19" t="s">
        <v>43</v>
      </c>
      <c r="B24" s="20" t="s">
        <v>44</v>
      </c>
      <c r="C24" s="19" t="s">
        <v>43</v>
      </c>
      <c r="D24" s="19"/>
      <c r="E24" s="19"/>
      <c r="F24" s="21"/>
      <c r="G24" s="19"/>
      <c r="H24" s="19"/>
      <c r="I24" s="19"/>
      <c r="J24" s="19"/>
      <c r="K24" s="19"/>
      <c r="L24" s="19"/>
      <c r="M24" s="19"/>
      <c r="N24" s="19"/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765945.01</v>
      </c>
      <c r="Z24" s="22">
        <v>765945.01</v>
      </c>
      <c r="AA24" s="22">
        <v>0</v>
      </c>
      <c r="AB24" s="22">
        <v>765945.01</v>
      </c>
      <c r="AC24" s="22">
        <v>765945.01</v>
      </c>
      <c r="AD24" s="22">
        <v>765945.01</v>
      </c>
      <c r="AE24" s="23"/>
      <c r="AF24" s="22">
        <v>-765945.01</v>
      </c>
      <c r="AG24" s="23"/>
      <c r="AH24" s="22">
        <v>0</v>
      </c>
      <c r="AI24" s="23"/>
      <c r="AJ24" s="24"/>
    </row>
    <row r="25" spans="1:36" ht="25.5" outlineLevel="4" x14ac:dyDescent="0.25">
      <c r="A25" s="6" t="s">
        <v>45</v>
      </c>
      <c r="B25" s="7" t="s">
        <v>46</v>
      </c>
      <c r="C25" s="6" t="s">
        <v>45</v>
      </c>
      <c r="D25" s="6"/>
      <c r="E25" s="6"/>
      <c r="F25" s="8"/>
      <c r="G25" s="6"/>
      <c r="H25" s="6"/>
      <c r="I25" s="6"/>
      <c r="J25" s="6"/>
      <c r="K25" s="6"/>
      <c r="L25" s="6"/>
      <c r="M25" s="6"/>
      <c r="N25" s="6"/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765945.01</v>
      </c>
      <c r="Z25" s="9">
        <v>765945.01</v>
      </c>
      <c r="AA25" s="9">
        <v>0</v>
      </c>
      <c r="AB25" s="9">
        <v>765945.01</v>
      </c>
      <c r="AC25" s="9">
        <v>765945.01</v>
      </c>
      <c r="AD25" s="9">
        <v>765945.01</v>
      </c>
      <c r="AE25" s="10"/>
      <c r="AF25" s="9">
        <v>-765945.01</v>
      </c>
      <c r="AG25" s="10"/>
      <c r="AH25" s="9">
        <v>0</v>
      </c>
      <c r="AI25" s="10"/>
      <c r="AJ25" s="1"/>
    </row>
    <row r="26" spans="1:36" s="25" customFormat="1" outlineLevel="3" x14ac:dyDescent="0.25">
      <c r="A26" s="19" t="s">
        <v>47</v>
      </c>
      <c r="B26" s="20" t="s">
        <v>48</v>
      </c>
      <c r="C26" s="19" t="s">
        <v>47</v>
      </c>
      <c r="D26" s="19"/>
      <c r="E26" s="19"/>
      <c r="F26" s="21"/>
      <c r="G26" s="19"/>
      <c r="H26" s="19"/>
      <c r="I26" s="19"/>
      <c r="J26" s="19"/>
      <c r="K26" s="19"/>
      <c r="L26" s="19"/>
      <c r="M26" s="19"/>
      <c r="N26" s="19"/>
      <c r="O26" s="22">
        <v>1182000</v>
      </c>
      <c r="P26" s="22">
        <v>0</v>
      </c>
      <c r="Q26" s="22">
        <v>1182000</v>
      </c>
      <c r="R26" s="22">
        <v>1182000</v>
      </c>
      <c r="S26" s="22">
        <v>1182000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60</v>
      </c>
      <c r="Z26" s="22">
        <v>60</v>
      </c>
      <c r="AA26" s="22">
        <v>0</v>
      </c>
      <c r="AB26" s="22">
        <v>60</v>
      </c>
      <c r="AC26" s="22">
        <v>60</v>
      </c>
      <c r="AD26" s="22">
        <v>60</v>
      </c>
      <c r="AE26" s="23">
        <v>5.0761421319796953E-5</v>
      </c>
      <c r="AF26" s="22">
        <v>1181940</v>
      </c>
      <c r="AG26" s="23">
        <v>5.0761421319796953E-5</v>
      </c>
      <c r="AH26" s="22">
        <v>0</v>
      </c>
      <c r="AI26" s="23"/>
      <c r="AJ26" s="24"/>
    </row>
    <row r="27" spans="1:36" outlineLevel="4" x14ac:dyDescent="0.25">
      <c r="A27" s="6" t="s">
        <v>49</v>
      </c>
      <c r="B27" s="7" t="s">
        <v>50</v>
      </c>
      <c r="C27" s="6" t="s">
        <v>49</v>
      </c>
      <c r="D27" s="6"/>
      <c r="E27" s="6"/>
      <c r="F27" s="8"/>
      <c r="G27" s="6"/>
      <c r="H27" s="6"/>
      <c r="I27" s="6"/>
      <c r="J27" s="6"/>
      <c r="K27" s="6"/>
      <c r="L27" s="6"/>
      <c r="M27" s="6"/>
      <c r="N27" s="6"/>
      <c r="O27" s="9">
        <v>1182000</v>
      </c>
      <c r="P27" s="9">
        <v>0</v>
      </c>
      <c r="Q27" s="9">
        <v>1182000</v>
      </c>
      <c r="R27" s="9">
        <v>1182000</v>
      </c>
      <c r="S27" s="9">
        <v>1182000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60</v>
      </c>
      <c r="Z27" s="9">
        <v>60</v>
      </c>
      <c r="AA27" s="9">
        <v>0</v>
      </c>
      <c r="AB27" s="9">
        <v>60</v>
      </c>
      <c r="AC27" s="9">
        <v>60</v>
      </c>
      <c r="AD27" s="9">
        <v>60</v>
      </c>
      <c r="AE27" s="10">
        <v>5.0761421319796953E-5</v>
      </c>
      <c r="AF27" s="9">
        <v>1181940</v>
      </c>
      <c r="AG27" s="10">
        <v>5.0761421319796953E-5</v>
      </c>
      <c r="AH27" s="9">
        <v>0</v>
      </c>
      <c r="AI27" s="10"/>
      <c r="AJ27" s="1"/>
    </row>
    <row r="28" spans="1:36" s="25" customFormat="1" ht="38.25" outlineLevel="3" x14ac:dyDescent="0.25">
      <c r="A28" s="19" t="s">
        <v>51</v>
      </c>
      <c r="B28" s="20" t="s">
        <v>52</v>
      </c>
      <c r="C28" s="19" t="s">
        <v>51</v>
      </c>
      <c r="D28" s="19"/>
      <c r="E28" s="19"/>
      <c r="F28" s="21"/>
      <c r="G28" s="19"/>
      <c r="H28" s="19"/>
      <c r="I28" s="19"/>
      <c r="J28" s="19"/>
      <c r="K28" s="19"/>
      <c r="L28" s="19"/>
      <c r="M28" s="19"/>
      <c r="N28" s="19"/>
      <c r="O28" s="22">
        <v>27100</v>
      </c>
      <c r="P28" s="22">
        <v>0</v>
      </c>
      <c r="Q28" s="22">
        <v>27100</v>
      </c>
      <c r="R28" s="22">
        <v>27100</v>
      </c>
      <c r="S28" s="22">
        <v>27100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184858</v>
      </c>
      <c r="Z28" s="22">
        <v>184858</v>
      </c>
      <c r="AA28" s="22">
        <v>0</v>
      </c>
      <c r="AB28" s="22">
        <v>184858</v>
      </c>
      <c r="AC28" s="22">
        <v>184858</v>
      </c>
      <c r="AD28" s="22">
        <v>184858</v>
      </c>
      <c r="AE28" s="23">
        <v>6.8213284132841325</v>
      </c>
      <c r="AF28" s="22">
        <v>-157758</v>
      </c>
      <c r="AG28" s="23">
        <v>6.8213284132841325</v>
      </c>
      <c r="AH28" s="22">
        <v>0</v>
      </c>
      <c r="AI28" s="23"/>
      <c r="AJ28" s="24"/>
    </row>
    <row r="29" spans="1:36" ht="38.25" outlineLevel="4" x14ac:dyDescent="0.25">
      <c r="A29" s="6" t="s">
        <v>53</v>
      </c>
      <c r="B29" s="7" t="s">
        <v>54</v>
      </c>
      <c r="C29" s="6" t="s">
        <v>53</v>
      </c>
      <c r="D29" s="6"/>
      <c r="E29" s="6"/>
      <c r="F29" s="8"/>
      <c r="G29" s="6"/>
      <c r="H29" s="6"/>
      <c r="I29" s="6"/>
      <c r="J29" s="6"/>
      <c r="K29" s="6"/>
      <c r="L29" s="6"/>
      <c r="M29" s="6"/>
      <c r="N29" s="6"/>
      <c r="O29" s="9">
        <v>27100</v>
      </c>
      <c r="P29" s="9">
        <v>0</v>
      </c>
      <c r="Q29" s="9">
        <v>27100</v>
      </c>
      <c r="R29" s="9">
        <v>27100</v>
      </c>
      <c r="S29" s="9">
        <v>27100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184858</v>
      </c>
      <c r="Z29" s="9">
        <v>184858</v>
      </c>
      <c r="AA29" s="9">
        <v>0</v>
      </c>
      <c r="AB29" s="9">
        <v>184858</v>
      </c>
      <c r="AC29" s="9">
        <v>184858</v>
      </c>
      <c r="AD29" s="9">
        <v>184858</v>
      </c>
      <c r="AE29" s="10">
        <v>6.8213284132841325</v>
      </c>
      <c r="AF29" s="9">
        <v>-157758</v>
      </c>
      <c r="AG29" s="10">
        <v>6.8213284132841325</v>
      </c>
      <c r="AH29" s="9">
        <v>0</v>
      </c>
      <c r="AI29" s="10"/>
      <c r="AJ29" s="1"/>
    </row>
    <row r="30" spans="1:36" outlineLevel="1" x14ac:dyDescent="0.25">
      <c r="A30" s="6" t="s">
        <v>55</v>
      </c>
      <c r="B30" s="14" t="s">
        <v>56</v>
      </c>
      <c r="C30" s="15" t="s">
        <v>55</v>
      </c>
      <c r="D30" s="15"/>
      <c r="E30" s="15"/>
      <c r="F30" s="16"/>
      <c r="G30" s="15"/>
      <c r="H30" s="15"/>
      <c r="I30" s="15"/>
      <c r="J30" s="15"/>
      <c r="K30" s="15"/>
      <c r="L30" s="15"/>
      <c r="M30" s="15"/>
      <c r="N30" s="15"/>
      <c r="O30" s="17">
        <v>7225600</v>
      </c>
      <c r="P30" s="17">
        <v>0</v>
      </c>
      <c r="Q30" s="17">
        <v>7225600</v>
      </c>
      <c r="R30" s="17">
        <v>7225600</v>
      </c>
      <c r="S30" s="17">
        <v>7225600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317743.71999999997</v>
      </c>
      <c r="Z30" s="17">
        <v>317743.71999999997</v>
      </c>
      <c r="AA30" s="17">
        <v>0</v>
      </c>
      <c r="AB30" s="17">
        <v>317743.71999999997</v>
      </c>
      <c r="AC30" s="17">
        <v>317743.71999999997</v>
      </c>
      <c r="AD30" s="17">
        <v>317743.71999999997</v>
      </c>
      <c r="AE30" s="18">
        <v>4.397471767050487E-2</v>
      </c>
      <c r="AF30" s="9">
        <v>6907856.2800000003</v>
      </c>
      <c r="AG30" s="10">
        <v>4.397471767050487E-2</v>
      </c>
      <c r="AH30" s="9">
        <v>0</v>
      </c>
      <c r="AI30" s="10"/>
      <c r="AJ30" s="1"/>
    </row>
    <row r="31" spans="1:36" outlineLevel="3" x14ac:dyDescent="0.25">
      <c r="A31" s="6" t="s">
        <v>57</v>
      </c>
      <c r="B31" s="14" t="s">
        <v>58</v>
      </c>
      <c r="C31" s="15" t="s">
        <v>57</v>
      </c>
      <c r="D31" s="15"/>
      <c r="E31" s="15"/>
      <c r="F31" s="16"/>
      <c r="G31" s="15"/>
      <c r="H31" s="15"/>
      <c r="I31" s="15"/>
      <c r="J31" s="15"/>
      <c r="K31" s="15"/>
      <c r="L31" s="15"/>
      <c r="M31" s="15"/>
      <c r="N31" s="15"/>
      <c r="O31" s="17">
        <v>2052000</v>
      </c>
      <c r="P31" s="17">
        <v>0</v>
      </c>
      <c r="Q31" s="17">
        <v>2052000</v>
      </c>
      <c r="R31" s="17">
        <v>2052000</v>
      </c>
      <c r="S31" s="17">
        <v>2052000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87057.81</v>
      </c>
      <c r="Z31" s="17">
        <v>87057.81</v>
      </c>
      <c r="AA31" s="17">
        <v>0</v>
      </c>
      <c r="AB31" s="17">
        <v>87057.81</v>
      </c>
      <c r="AC31" s="17">
        <v>87057.81</v>
      </c>
      <c r="AD31" s="17">
        <v>87057.81</v>
      </c>
      <c r="AE31" s="18">
        <v>4.2425833333333336E-2</v>
      </c>
      <c r="AF31" s="9">
        <v>1964942.19</v>
      </c>
      <c r="AG31" s="10">
        <v>4.2425833333333336E-2</v>
      </c>
      <c r="AH31" s="9">
        <v>0</v>
      </c>
      <c r="AI31" s="10"/>
      <c r="AJ31" s="1"/>
    </row>
    <row r="32" spans="1:36" ht="51" outlineLevel="4" x14ac:dyDescent="0.25">
      <c r="A32" s="6" t="s">
        <v>59</v>
      </c>
      <c r="B32" s="7" t="s">
        <v>60</v>
      </c>
      <c r="C32" s="6" t="s">
        <v>59</v>
      </c>
      <c r="D32" s="6"/>
      <c r="E32" s="6"/>
      <c r="F32" s="8"/>
      <c r="G32" s="6"/>
      <c r="H32" s="6"/>
      <c r="I32" s="6"/>
      <c r="J32" s="6"/>
      <c r="K32" s="6"/>
      <c r="L32" s="6"/>
      <c r="M32" s="6"/>
      <c r="N32" s="6"/>
      <c r="O32" s="9">
        <v>2052000</v>
      </c>
      <c r="P32" s="9">
        <v>0</v>
      </c>
      <c r="Q32" s="9">
        <v>2052000</v>
      </c>
      <c r="R32" s="9">
        <v>2052000</v>
      </c>
      <c r="S32" s="9">
        <v>2052000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87057.81</v>
      </c>
      <c r="Z32" s="9">
        <v>87057.81</v>
      </c>
      <c r="AA32" s="9">
        <v>0</v>
      </c>
      <c r="AB32" s="9">
        <v>87057.81</v>
      </c>
      <c r="AC32" s="9">
        <v>87057.81</v>
      </c>
      <c r="AD32" s="9">
        <v>87057.81</v>
      </c>
      <c r="AE32" s="10">
        <v>4.2425833333333336E-2</v>
      </c>
      <c r="AF32" s="9">
        <v>1964942.19</v>
      </c>
      <c r="AG32" s="10">
        <v>4.2425833333333336E-2</v>
      </c>
      <c r="AH32" s="9">
        <v>0</v>
      </c>
      <c r="AI32" s="10"/>
      <c r="AJ32" s="1"/>
    </row>
    <row r="33" spans="1:36" s="25" customFormat="1" outlineLevel="3" x14ac:dyDescent="0.25">
      <c r="A33" s="19" t="s">
        <v>61</v>
      </c>
      <c r="B33" s="20" t="s">
        <v>62</v>
      </c>
      <c r="C33" s="19" t="s">
        <v>61</v>
      </c>
      <c r="D33" s="19"/>
      <c r="E33" s="19"/>
      <c r="F33" s="21"/>
      <c r="G33" s="19"/>
      <c r="H33" s="19"/>
      <c r="I33" s="19"/>
      <c r="J33" s="19"/>
      <c r="K33" s="19"/>
      <c r="L33" s="19"/>
      <c r="M33" s="19"/>
      <c r="N33" s="19"/>
      <c r="O33" s="22">
        <v>1237500</v>
      </c>
      <c r="P33" s="22">
        <v>0</v>
      </c>
      <c r="Q33" s="22">
        <v>1237500</v>
      </c>
      <c r="R33" s="22">
        <v>1237500</v>
      </c>
      <c r="S33" s="22">
        <v>1237500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72061.05</v>
      </c>
      <c r="Z33" s="22">
        <v>72061.05</v>
      </c>
      <c r="AA33" s="22">
        <v>0</v>
      </c>
      <c r="AB33" s="22">
        <v>72061.05</v>
      </c>
      <c r="AC33" s="22">
        <v>72061.05</v>
      </c>
      <c r="AD33" s="22">
        <v>72061.05</v>
      </c>
      <c r="AE33" s="23">
        <v>5.8231151515151514E-2</v>
      </c>
      <c r="AF33" s="22">
        <v>1165438.95</v>
      </c>
      <c r="AG33" s="23">
        <v>5.8231151515151514E-2</v>
      </c>
      <c r="AH33" s="22">
        <v>0</v>
      </c>
      <c r="AI33" s="23"/>
      <c r="AJ33" s="24"/>
    </row>
    <row r="34" spans="1:36" outlineLevel="4" x14ac:dyDescent="0.25">
      <c r="A34" s="6" t="s">
        <v>63</v>
      </c>
      <c r="B34" s="7" t="s">
        <v>64</v>
      </c>
      <c r="C34" s="6" t="s">
        <v>63</v>
      </c>
      <c r="D34" s="6"/>
      <c r="E34" s="6"/>
      <c r="F34" s="8"/>
      <c r="G34" s="6"/>
      <c r="H34" s="6"/>
      <c r="I34" s="6"/>
      <c r="J34" s="6"/>
      <c r="K34" s="6"/>
      <c r="L34" s="6"/>
      <c r="M34" s="6"/>
      <c r="N34" s="6"/>
      <c r="O34" s="9">
        <v>186000</v>
      </c>
      <c r="P34" s="9">
        <v>0</v>
      </c>
      <c r="Q34" s="9">
        <v>186000</v>
      </c>
      <c r="R34" s="9">
        <v>186000</v>
      </c>
      <c r="S34" s="9">
        <v>186000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35722.57</v>
      </c>
      <c r="Z34" s="9">
        <v>35722.57</v>
      </c>
      <c r="AA34" s="9">
        <v>0</v>
      </c>
      <c r="AB34" s="9">
        <v>35722.57</v>
      </c>
      <c r="AC34" s="9">
        <v>35722.57</v>
      </c>
      <c r="AD34" s="9">
        <v>35722.57</v>
      </c>
      <c r="AE34" s="10">
        <v>0.19205682795698925</v>
      </c>
      <c r="AF34" s="9">
        <v>150277.43</v>
      </c>
      <c r="AG34" s="10">
        <v>0.19205682795698925</v>
      </c>
      <c r="AH34" s="9">
        <v>0</v>
      </c>
      <c r="AI34" s="10"/>
      <c r="AJ34" s="1"/>
    </row>
    <row r="35" spans="1:36" outlineLevel="4" x14ac:dyDescent="0.25">
      <c r="A35" s="6" t="s">
        <v>65</v>
      </c>
      <c r="B35" s="7" t="s">
        <v>66</v>
      </c>
      <c r="C35" s="6" t="s">
        <v>65</v>
      </c>
      <c r="D35" s="6"/>
      <c r="E35" s="6"/>
      <c r="F35" s="8"/>
      <c r="G35" s="6"/>
      <c r="H35" s="6"/>
      <c r="I35" s="6"/>
      <c r="J35" s="6"/>
      <c r="K35" s="6"/>
      <c r="L35" s="6"/>
      <c r="M35" s="6"/>
      <c r="N35" s="6"/>
      <c r="O35" s="9">
        <v>1051500</v>
      </c>
      <c r="P35" s="9">
        <v>0</v>
      </c>
      <c r="Q35" s="9">
        <v>1051500</v>
      </c>
      <c r="R35" s="9">
        <v>1051500</v>
      </c>
      <c r="S35" s="9">
        <v>1051500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36338.480000000003</v>
      </c>
      <c r="Z35" s="9">
        <v>36338.480000000003</v>
      </c>
      <c r="AA35" s="9">
        <v>0</v>
      </c>
      <c r="AB35" s="9">
        <v>36338.480000000003</v>
      </c>
      <c r="AC35" s="9">
        <v>36338.480000000003</v>
      </c>
      <c r="AD35" s="9">
        <v>36338.480000000003</v>
      </c>
      <c r="AE35" s="10">
        <v>3.4558706609605326E-2</v>
      </c>
      <c r="AF35" s="9">
        <v>1015161.52</v>
      </c>
      <c r="AG35" s="10">
        <v>3.4558706609605326E-2</v>
      </c>
      <c r="AH35" s="9">
        <v>0</v>
      </c>
      <c r="AI35" s="10"/>
      <c r="AJ35" s="1"/>
    </row>
    <row r="36" spans="1:36" s="25" customFormat="1" outlineLevel="3" x14ac:dyDescent="0.25">
      <c r="A36" s="19" t="s">
        <v>67</v>
      </c>
      <c r="B36" s="20" t="s">
        <v>68</v>
      </c>
      <c r="C36" s="19" t="s">
        <v>67</v>
      </c>
      <c r="D36" s="19"/>
      <c r="E36" s="19"/>
      <c r="F36" s="21"/>
      <c r="G36" s="19"/>
      <c r="H36" s="19"/>
      <c r="I36" s="19"/>
      <c r="J36" s="19"/>
      <c r="K36" s="19"/>
      <c r="L36" s="19"/>
      <c r="M36" s="19"/>
      <c r="N36" s="19"/>
      <c r="O36" s="22">
        <v>3936100</v>
      </c>
      <c r="P36" s="22">
        <v>0</v>
      </c>
      <c r="Q36" s="22">
        <v>3936100</v>
      </c>
      <c r="R36" s="22">
        <v>3936100</v>
      </c>
      <c r="S36" s="22">
        <v>3936100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158624.85999999999</v>
      </c>
      <c r="Z36" s="22">
        <v>158624.85999999999</v>
      </c>
      <c r="AA36" s="22">
        <v>0</v>
      </c>
      <c r="AB36" s="22">
        <v>158624.85999999999</v>
      </c>
      <c r="AC36" s="22">
        <v>158624.85999999999</v>
      </c>
      <c r="AD36" s="22">
        <v>158624.85999999999</v>
      </c>
      <c r="AE36" s="23">
        <v>4.0300007621757575E-2</v>
      </c>
      <c r="AF36" s="22">
        <v>3777475.14</v>
      </c>
      <c r="AG36" s="23">
        <v>4.0300007621757575E-2</v>
      </c>
      <c r="AH36" s="22">
        <v>0</v>
      </c>
      <c r="AI36" s="23"/>
      <c r="AJ36" s="24"/>
    </row>
    <row r="37" spans="1:36" ht="38.25" outlineLevel="4" x14ac:dyDescent="0.25">
      <c r="A37" s="6" t="s">
        <v>69</v>
      </c>
      <c r="B37" s="7" t="s">
        <v>70</v>
      </c>
      <c r="C37" s="6" t="s">
        <v>69</v>
      </c>
      <c r="D37" s="6"/>
      <c r="E37" s="6"/>
      <c r="F37" s="8"/>
      <c r="G37" s="6"/>
      <c r="H37" s="6"/>
      <c r="I37" s="6"/>
      <c r="J37" s="6"/>
      <c r="K37" s="6"/>
      <c r="L37" s="6"/>
      <c r="M37" s="6"/>
      <c r="N37" s="6"/>
      <c r="O37" s="9">
        <v>610800</v>
      </c>
      <c r="P37" s="9">
        <v>0</v>
      </c>
      <c r="Q37" s="9">
        <v>610800</v>
      </c>
      <c r="R37" s="9">
        <v>610800</v>
      </c>
      <c r="S37" s="9">
        <v>610800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71904.73</v>
      </c>
      <c r="Z37" s="9">
        <v>71904.73</v>
      </c>
      <c r="AA37" s="9">
        <v>0</v>
      </c>
      <c r="AB37" s="9">
        <v>71904.73</v>
      </c>
      <c r="AC37" s="9">
        <v>71904.73</v>
      </c>
      <c r="AD37" s="9">
        <v>71904.73</v>
      </c>
      <c r="AE37" s="10">
        <v>0.1177222167648985</v>
      </c>
      <c r="AF37" s="9">
        <v>538895.27</v>
      </c>
      <c r="AG37" s="10">
        <v>0.1177222167648985</v>
      </c>
      <c r="AH37" s="9">
        <v>0</v>
      </c>
      <c r="AI37" s="10"/>
      <c r="AJ37" s="1"/>
    </row>
    <row r="38" spans="1:36" ht="38.25" outlineLevel="4" x14ac:dyDescent="0.25">
      <c r="A38" s="6" t="s">
        <v>71</v>
      </c>
      <c r="B38" s="7" t="s">
        <v>72</v>
      </c>
      <c r="C38" s="6" t="s">
        <v>71</v>
      </c>
      <c r="D38" s="6"/>
      <c r="E38" s="6"/>
      <c r="F38" s="8"/>
      <c r="G38" s="6"/>
      <c r="H38" s="6"/>
      <c r="I38" s="6"/>
      <c r="J38" s="6"/>
      <c r="K38" s="6"/>
      <c r="L38" s="6"/>
      <c r="M38" s="6"/>
      <c r="N38" s="6"/>
      <c r="O38" s="9">
        <v>3325300</v>
      </c>
      <c r="P38" s="9">
        <v>0</v>
      </c>
      <c r="Q38" s="9">
        <v>3325300</v>
      </c>
      <c r="R38" s="9">
        <v>3325300</v>
      </c>
      <c r="S38" s="9">
        <v>3325300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86720.13</v>
      </c>
      <c r="Z38" s="9">
        <v>86720.13</v>
      </c>
      <c r="AA38" s="9">
        <v>0</v>
      </c>
      <c r="AB38" s="9">
        <v>86720.13</v>
      </c>
      <c r="AC38" s="9">
        <v>86720.13</v>
      </c>
      <c r="AD38" s="9">
        <v>86720.13</v>
      </c>
      <c r="AE38" s="10">
        <v>2.6078889122785914E-2</v>
      </c>
      <c r="AF38" s="9">
        <v>3238579.87</v>
      </c>
      <c r="AG38" s="10">
        <v>2.6078889122785914E-2</v>
      </c>
      <c r="AH38" s="9">
        <v>0</v>
      </c>
      <c r="AI38" s="10"/>
      <c r="AJ38" s="1"/>
    </row>
    <row r="39" spans="1:36" ht="25.5" outlineLevel="1" x14ac:dyDescent="0.25">
      <c r="A39" s="6" t="s">
        <v>73</v>
      </c>
      <c r="B39" s="14" t="s">
        <v>74</v>
      </c>
      <c r="C39" s="15" t="s">
        <v>73</v>
      </c>
      <c r="D39" s="15"/>
      <c r="E39" s="15"/>
      <c r="F39" s="16"/>
      <c r="G39" s="15"/>
      <c r="H39" s="15"/>
      <c r="I39" s="15"/>
      <c r="J39" s="15"/>
      <c r="K39" s="15"/>
      <c r="L39" s="15"/>
      <c r="M39" s="15"/>
      <c r="N39" s="15"/>
      <c r="O39" s="17">
        <v>565700</v>
      </c>
      <c r="P39" s="17">
        <v>0</v>
      </c>
      <c r="Q39" s="17">
        <v>565700</v>
      </c>
      <c r="R39" s="17">
        <v>565700</v>
      </c>
      <c r="S39" s="17">
        <v>565700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8961</v>
      </c>
      <c r="Z39" s="17">
        <v>8961</v>
      </c>
      <c r="AA39" s="17">
        <v>0</v>
      </c>
      <c r="AB39" s="17">
        <v>8961</v>
      </c>
      <c r="AC39" s="17">
        <v>8961</v>
      </c>
      <c r="AD39" s="17">
        <v>8961</v>
      </c>
      <c r="AE39" s="18">
        <v>1.5840551529079018E-2</v>
      </c>
      <c r="AF39" s="9">
        <v>556739</v>
      </c>
      <c r="AG39" s="10">
        <v>1.5840551529079018E-2</v>
      </c>
      <c r="AH39" s="9">
        <v>0</v>
      </c>
      <c r="AI39" s="10"/>
      <c r="AJ39" s="1"/>
    </row>
    <row r="40" spans="1:36" s="25" customFormat="1" outlineLevel="3" x14ac:dyDescent="0.25">
      <c r="A40" s="19" t="s">
        <v>75</v>
      </c>
      <c r="B40" s="20" t="s">
        <v>76</v>
      </c>
      <c r="C40" s="19" t="s">
        <v>75</v>
      </c>
      <c r="D40" s="19"/>
      <c r="E40" s="19"/>
      <c r="F40" s="21"/>
      <c r="G40" s="19"/>
      <c r="H40" s="19"/>
      <c r="I40" s="19"/>
      <c r="J40" s="19"/>
      <c r="K40" s="19"/>
      <c r="L40" s="19"/>
      <c r="M40" s="19"/>
      <c r="N40" s="19"/>
      <c r="O40" s="22">
        <v>565700</v>
      </c>
      <c r="P40" s="22">
        <v>0</v>
      </c>
      <c r="Q40" s="22">
        <v>565700</v>
      </c>
      <c r="R40" s="22">
        <v>565700</v>
      </c>
      <c r="S40" s="22">
        <v>565700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8961</v>
      </c>
      <c r="Z40" s="22">
        <v>8961</v>
      </c>
      <c r="AA40" s="22">
        <v>0</v>
      </c>
      <c r="AB40" s="22">
        <v>8961</v>
      </c>
      <c r="AC40" s="22">
        <v>8961</v>
      </c>
      <c r="AD40" s="22">
        <v>8961</v>
      </c>
      <c r="AE40" s="23">
        <v>1.5840551529079018E-2</v>
      </c>
      <c r="AF40" s="22">
        <v>556739</v>
      </c>
      <c r="AG40" s="23">
        <v>1.5840551529079018E-2</v>
      </c>
      <c r="AH40" s="22">
        <v>0</v>
      </c>
      <c r="AI40" s="23"/>
      <c r="AJ40" s="24"/>
    </row>
    <row r="41" spans="1:36" ht="25.5" outlineLevel="4" x14ac:dyDescent="0.25">
      <c r="A41" s="6" t="s">
        <v>77</v>
      </c>
      <c r="B41" s="7" t="s">
        <v>78</v>
      </c>
      <c r="C41" s="6" t="s">
        <v>77</v>
      </c>
      <c r="D41" s="6"/>
      <c r="E41" s="6"/>
      <c r="F41" s="8"/>
      <c r="G41" s="6"/>
      <c r="H41" s="6"/>
      <c r="I41" s="6"/>
      <c r="J41" s="6"/>
      <c r="K41" s="6"/>
      <c r="L41" s="6"/>
      <c r="M41" s="6"/>
      <c r="N41" s="6"/>
      <c r="O41" s="9">
        <v>565700</v>
      </c>
      <c r="P41" s="9">
        <v>0</v>
      </c>
      <c r="Q41" s="9">
        <v>565700</v>
      </c>
      <c r="R41" s="9">
        <v>565700</v>
      </c>
      <c r="S41" s="9">
        <v>565700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8961</v>
      </c>
      <c r="Z41" s="9">
        <v>8961</v>
      </c>
      <c r="AA41" s="9">
        <v>0</v>
      </c>
      <c r="AB41" s="9">
        <v>8961</v>
      </c>
      <c r="AC41" s="9">
        <v>8961</v>
      </c>
      <c r="AD41" s="9">
        <v>8961</v>
      </c>
      <c r="AE41" s="10">
        <v>1.5840551529079018E-2</v>
      </c>
      <c r="AF41" s="9">
        <v>556739</v>
      </c>
      <c r="AG41" s="10">
        <v>1.5840551529079018E-2</v>
      </c>
      <c r="AH41" s="9">
        <v>0</v>
      </c>
      <c r="AI41" s="10"/>
      <c r="AJ41" s="1"/>
    </row>
    <row r="42" spans="1:36" s="25" customFormat="1" outlineLevel="1" x14ac:dyDescent="0.25">
      <c r="A42" s="19" t="s">
        <v>79</v>
      </c>
      <c r="B42" s="20" t="s">
        <v>80</v>
      </c>
      <c r="C42" s="19" t="s">
        <v>79</v>
      </c>
      <c r="D42" s="19"/>
      <c r="E42" s="19"/>
      <c r="F42" s="21"/>
      <c r="G42" s="19"/>
      <c r="H42" s="19"/>
      <c r="I42" s="19"/>
      <c r="J42" s="19"/>
      <c r="K42" s="19"/>
      <c r="L42" s="19"/>
      <c r="M42" s="19"/>
      <c r="N42" s="19"/>
      <c r="O42" s="22">
        <v>937800</v>
      </c>
      <c r="P42" s="22">
        <v>0</v>
      </c>
      <c r="Q42" s="22">
        <v>937800</v>
      </c>
      <c r="R42" s="22">
        <v>937800</v>
      </c>
      <c r="S42" s="22">
        <v>937800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154553.91</v>
      </c>
      <c r="Z42" s="22">
        <v>154553.91</v>
      </c>
      <c r="AA42" s="22">
        <v>0</v>
      </c>
      <c r="AB42" s="22">
        <v>154553.91</v>
      </c>
      <c r="AC42" s="22">
        <v>154553.91</v>
      </c>
      <c r="AD42" s="22">
        <v>154553.91</v>
      </c>
      <c r="AE42" s="23">
        <v>0.16480476647472808</v>
      </c>
      <c r="AF42" s="22">
        <v>783246.09</v>
      </c>
      <c r="AG42" s="23">
        <v>0.16480476647472808</v>
      </c>
      <c r="AH42" s="22">
        <v>0</v>
      </c>
      <c r="AI42" s="23"/>
      <c r="AJ42" s="24"/>
    </row>
    <row r="43" spans="1:36" ht="51" outlineLevel="4" x14ac:dyDescent="0.25">
      <c r="A43" s="6" t="s">
        <v>81</v>
      </c>
      <c r="B43" s="7" t="s">
        <v>82</v>
      </c>
      <c r="C43" s="6" t="s">
        <v>81</v>
      </c>
      <c r="D43" s="6"/>
      <c r="E43" s="6"/>
      <c r="F43" s="8"/>
      <c r="G43" s="6"/>
      <c r="H43" s="6"/>
      <c r="I43" s="6"/>
      <c r="J43" s="6"/>
      <c r="K43" s="6"/>
      <c r="L43" s="6"/>
      <c r="M43" s="6"/>
      <c r="N43" s="6"/>
      <c r="O43" s="9">
        <v>900000</v>
      </c>
      <c r="P43" s="9">
        <v>0</v>
      </c>
      <c r="Q43" s="9">
        <v>900000</v>
      </c>
      <c r="R43" s="9">
        <v>900000</v>
      </c>
      <c r="S43" s="9">
        <v>900000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151253.91</v>
      </c>
      <c r="Z43" s="9">
        <v>151253.91</v>
      </c>
      <c r="AA43" s="9">
        <v>0</v>
      </c>
      <c r="AB43" s="9">
        <v>151253.91</v>
      </c>
      <c r="AC43" s="9">
        <v>151253.91</v>
      </c>
      <c r="AD43" s="9">
        <v>151253.91</v>
      </c>
      <c r="AE43" s="10">
        <v>0.16805990000000001</v>
      </c>
      <c r="AF43" s="9">
        <v>748746.09</v>
      </c>
      <c r="AG43" s="10">
        <v>0.16805990000000001</v>
      </c>
      <c r="AH43" s="9">
        <v>0</v>
      </c>
      <c r="AI43" s="10"/>
      <c r="AJ43" s="1"/>
    </row>
    <row r="44" spans="1:36" ht="76.5" outlineLevel="4" x14ac:dyDescent="0.25">
      <c r="A44" s="6" t="s">
        <v>83</v>
      </c>
      <c r="B44" s="7" t="s">
        <v>84</v>
      </c>
      <c r="C44" s="6" t="s">
        <v>83</v>
      </c>
      <c r="D44" s="6"/>
      <c r="E44" s="6"/>
      <c r="F44" s="8"/>
      <c r="G44" s="6"/>
      <c r="H44" s="6"/>
      <c r="I44" s="6"/>
      <c r="J44" s="6"/>
      <c r="K44" s="6"/>
      <c r="L44" s="6"/>
      <c r="M44" s="6"/>
      <c r="N44" s="6"/>
      <c r="O44" s="9">
        <v>36000</v>
      </c>
      <c r="P44" s="9">
        <v>0</v>
      </c>
      <c r="Q44" s="9">
        <v>36000</v>
      </c>
      <c r="R44" s="9">
        <v>36000</v>
      </c>
      <c r="S44" s="9">
        <v>36000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3300</v>
      </c>
      <c r="Z44" s="9">
        <v>3300</v>
      </c>
      <c r="AA44" s="9">
        <v>0</v>
      </c>
      <c r="AB44" s="9">
        <v>3300</v>
      </c>
      <c r="AC44" s="9">
        <v>3300</v>
      </c>
      <c r="AD44" s="9">
        <v>3300</v>
      </c>
      <c r="AE44" s="10">
        <v>9.166666666666666E-2</v>
      </c>
      <c r="AF44" s="9">
        <v>32700</v>
      </c>
      <c r="AG44" s="10">
        <v>9.166666666666666E-2</v>
      </c>
      <c r="AH44" s="9">
        <v>0</v>
      </c>
      <c r="AI44" s="10"/>
      <c r="AJ44" s="1"/>
    </row>
    <row r="45" spans="1:36" ht="76.5" outlineLevel="4" x14ac:dyDescent="0.25">
      <c r="A45" s="6" t="s">
        <v>85</v>
      </c>
      <c r="B45" s="7" t="s">
        <v>86</v>
      </c>
      <c r="C45" s="6" t="s">
        <v>85</v>
      </c>
      <c r="D45" s="6"/>
      <c r="E45" s="6"/>
      <c r="F45" s="8"/>
      <c r="G45" s="6"/>
      <c r="H45" s="6"/>
      <c r="I45" s="6"/>
      <c r="J45" s="6"/>
      <c r="K45" s="6"/>
      <c r="L45" s="6"/>
      <c r="M45" s="6"/>
      <c r="N45" s="6"/>
      <c r="O45" s="9">
        <v>1800</v>
      </c>
      <c r="P45" s="9">
        <v>0</v>
      </c>
      <c r="Q45" s="9">
        <v>1800</v>
      </c>
      <c r="R45" s="9">
        <v>1800</v>
      </c>
      <c r="S45" s="9">
        <v>1800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10">
        <v>0</v>
      </c>
      <c r="AF45" s="9">
        <v>1800</v>
      </c>
      <c r="AG45" s="10">
        <v>0</v>
      </c>
      <c r="AH45" s="9">
        <v>0</v>
      </c>
      <c r="AI45" s="10"/>
      <c r="AJ45" s="1"/>
    </row>
    <row r="46" spans="1:36" s="25" customFormat="1" ht="51" outlineLevel="1" x14ac:dyDescent="0.25">
      <c r="A46" s="19" t="s">
        <v>87</v>
      </c>
      <c r="B46" s="20" t="s">
        <v>88</v>
      </c>
      <c r="C46" s="19" t="s">
        <v>87</v>
      </c>
      <c r="D46" s="19"/>
      <c r="E46" s="19"/>
      <c r="F46" s="21"/>
      <c r="G46" s="19"/>
      <c r="H46" s="19"/>
      <c r="I46" s="19"/>
      <c r="J46" s="19"/>
      <c r="K46" s="19"/>
      <c r="L46" s="19"/>
      <c r="M46" s="19"/>
      <c r="N46" s="19"/>
      <c r="O46" s="22">
        <v>6613300</v>
      </c>
      <c r="P46" s="22">
        <v>0</v>
      </c>
      <c r="Q46" s="22">
        <v>6613300</v>
      </c>
      <c r="R46" s="22">
        <v>6613300</v>
      </c>
      <c r="S46" s="22">
        <v>6613300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479548.69</v>
      </c>
      <c r="Z46" s="22">
        <v>479548.69</v>
      </c>
      <c r="AA46" s="22">
        <v>0</v>
      </c>
      <c r="AB46" s="22">
        <v>479548.69</v>
      </c>
      <c r="AC46" s="22">
        <v>479548.69</v>
      </c>
      <c r="AD46" s="22">
        <v>479548.69</v>
      </c>
      <c r="AE46" s="23">
        <v>7.2512768209517187E-2</v>
      </c>
      <c r="AF46" s="22">
        <v>6133751.3099999996</v>
      </c>
      <c r="AG46" s="23">
        <v>7.2512768209517187E-2</v>
      </c>
      <c r="AH46" s="22">
        <v>0</v>
      </c>
      <c r="AI46" s="23"/>
      <c r="AJ46" s="24"/>
    </row>
    <row r="47" spans="1:36" s="25" customFormat="1" ht="102" outlineLevel="3" x14ac:dyDescent="0.25">
      <c r="A47" s="19" t="s">
        <v>89</v>
      </c>
      <c r="B47" s="20" t="s">
        <v>90</v>
      </c>
      <c r="C47" s="19" t="s">
        <v>89</v>
      </c>
      <c r="D47" s="19"/>
      <c r="E47" s="19"/>
      <c r="F47" s="21"/>
      <c r="G47" s="19"/>
      <c r="H47" s="19"/>
      <c r="I47" s="19"/>
      <c r="J47" s="19"/>
      <c r="K47" s="19"/>
      <c r="L47" s="19"/>
      <c r="M47" s="19"/>
      <c r="N47" s="19"/>
      <c r="O47" s="22">
        <v>6318800</v>
      </c>
      <c r="P47" s="22">
        <v>0</v>
      </c>
      <c r="Q47" s="22">
        <v>6318800</v>
      </c>
      <c r="R47" s="22">
        <v>6318800</v>
      </c>
      <c r="S47" s="22">
        <v>6318800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427545.05</v>
      </c>
      <c r="Z47" s="22">
        <v>427545.05</v>
      </c>
      <c r="AA47" s="22">
        <v>0</v>
      </c>
      <c r="AB47" s="22">
        <v>427545.05</v>
      </c>
      <c r="AC47" s="22">
        <v>427545.05</v>
      </c>
      <c r="AD47" s="22">
        <v>427545.05</v>
      </c>
      <c r="AE47" s="23">
        <v>6.7662380515287709E-2</v>
      </c>
      <c r="AF47" s="22">
        <v>5891254.9500000002</v>
      </c>
      <c r="AG47" s="23">
        <v>6.7662380515287709E-2</v>
      </c>
      <c r="AH47" s="22">
        <v>0</v>
      </c>
      <c r="AI47" s="23"/>
      <c r="AJ47" s="24"/>
    </row>
    <row r="48" spans="1:36" ht="102" outlineLevel="4" x14ac:dyDescent="0.25">
      <c r="A48" s="6" t="s">
        <v>91</v>
      </c>
      <c r="B48" s="7" t="s">
        <v>92</v>
      </c>
      <c r="C48" s="6" t="s">
        <v>91</v>
      </c>
      <c r="D48" s="6"/>
      <c r="E48" s="6"/>
      <c r="F48" s="8"/>
      <c r="G48" s="6"/>
      <c r="H48" s="6"/>
      <c r="I48" s="6"/>
      <c r="J48" s="6"/>
      <c r="K48" s="6"/>
      <c r="L48" s="6"/>
      <c r="M48" s="6"/>
      <c r="N48" s="6"/>
      <c r="O48" s="9">
        <v>2309800</v>
      </c>
      <c r="P48" s="9">
        <v>0</v>
      </c>
      <c r="Q48" s="9">
        <v>2309800</v>
      </c>
      <c r="R48" s="9">
        <v>2309800</v>
      </c>
      <c r="S48" s="9">
        <v>2309800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263780.71000000002</v>
      </c>
      <c r="Z48" s="9">
        <v>263780.71000000002</v>
      </c>
      <c r="AA48" s="9">
        <v>0</v>
      </c>
      <c r="AB48" s="9">
        <v>263780.71000000002</v>
      </c>
      <c r="AC48" s="9">
        <v>263780.71000000002</v>
      </c>
      <c r="AD48" s="9">
        <v>263780.71000000002</v>
      </c>
      <c r="AE48" s="10">
        <v>0.11420067105377089</v>
      </c>
      <c r="AF48" s="9">
        <v>2046019.29</v>
      </c>
      <c r="AG48" s="10">
        <v>0.11420067105377089</v>
      </c>
      <c r="AH48" s="9">
        <v>0</v>
      </c>
      <c r="AI48" s="10"/>
      <c r="AJ48" s="1"/>
    </row>
    <row r="49" spans="1:36" ht="89.25" outlineLevel="4" x14ac:dyDescent="0.25">
      <c r="A49" s="6" t="s">
        <v>93</v>
      </c>
      <c r="B49" s="7" t="s">
        <v>94</v>
      </c>
      <c r="C49" s="6" t="s">
        <v>93</v>
      </c>
      <c r="D49" s="6"/>
      <c r="E49" s="6"/>
      <c r="F49" s="8"/>
      <c r="G49" s="6"/>
      <c r="H49" s="6"/>
      <c r="I49" s="6"/>
      <c r="J49" s="6"/>
      <c r="K49" s="6"/>
      <c r="L49" s="6"/>
      <c r="M49" s="6"/>
      <c r="N49" s="6"/>
      <c r="O49" s="9">
        <v>167900</v>
      </c>
      <c r="P49" s="9">
        <v>0</v>
      </c>
      <c r="Q49" s="9">
        <v>167900</v>
      </c>
      <c r="R49" s="9">
        <v>167900</v>
      </c>
      <c r="S49" s="9">
        <v>167900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10">
        <v>0</v>
      </c>
      <c r="AF49" s="9">
        <v>167900</v>
      </c>
      <c r="AG49" s="10">
        <v>0</v>
      </c>
      <c r="AH49" s="9">
        <v>0</v>
      </c>
      <c r="AI49" s="10"/>
      <c r="AJ49" s="1"/>
    </row>
    <row r="50" spans="1:36" ht="89.25" outlineLevel="4" x14ac:dyDescent="0.25">
      <c r="A50" s="6" t="s">
        <v>95</v>
      </c>
      <c r="B50" s="7" t="s">
        <v>96</v>
      </c>
      <c r="C50" s="6" t="s">
        <v>95</v>
      </c>
      <c r="D50" s="6"/>
      <c r="E50" s="6"/>
      <c r="F50" s="8"/>
      <c r="G50" s="6"/>
      <c r="H50" s="6"/>
      <c r="I50" s="6"/>
      <c r="J50" s="6"/>
      <c r="K50" s="6"/>
      <c r="L50" s="6"/>
      <c r="M50" s="6"/>
      <c r="N50" s="6"/>
      <c r="O50" s="9">
        <v>2681600</v>
      </c>
      <c r="P50" s="9">
        <v>0</v>
      </c>
      <c r="Q50" s="9">
        <v>2681600</v>
      </c>
      <c r="R50" s="9">
        <v>2681600</v>
      </c>
      <c r="S50" s="9">
        <v>2681600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85887.92</v>
      </c>
      <c r="Z50" s="9">
        <v>85887.92</v>
      </c>
      <c r="AA50" s="9">
        <v>0</v>
      </c>
      <c r="AB50" s="9">
        <v>85887.92</v>
      </c>
      <c r="AC50" s="9">
        <v>85887.92</v>
      </c>
      <c r="AD50" s="9">
        <v>85887.92</v>
      </c>
      <c r="AE50" s="10">
        <v>3.2028609785202861E-2</v>
      </c>
      <c r="AF50" s="9">
        <v>2595712.08</v>
      </c>
      <c r="AG50" s="10">
        <v>3.2028609785202861E-2</v>
      </c>
      <c r="AH50" s="9">
        <v>0</v>
      </c>
      <c r="AI50" s="10"/>
      <c r="AJ50" s="1"/>
    </row>
    <row r="51" spans="1:36" ht="76.5" outlineLevel="4" x14ac:dyDescent="0.25">
      <c r="A51" s="6" t="s">
        <v>97</v>
      </c>
      <c r="B51" s="7" t="s">
        <v>98</v>
      </c>
      <c r="C51" s="6" t="s">
        <v>97</v>
      </c>
      <c r="D51" s="6"/>
      <c r="E51" s="6"/>
      <c r="F51" s="8"/>
      <c r="G51" s="6"/>
      <c r="H51" s="6"/>
      <c r="I51" s="6"/>
      <c r="J51" s="6"/>
      <c r="K51" s="6"/>
      <c r="L51" s="6"/>
      <c r="M51" s="6"/>
      <c r="N51" s="6"/>
      <c r="O51" s="9">
        <v>270500</v>
      </c>
      <c r="P51" s="9">
        <v>0</v>
      </c>
      <c r="Q51" s="9">
        <v>270500</v>
      </c>
      <c r="R51" s="9">
        <v>270500</v>
      </c>
      <c r="S51" s="9">
        <v>270500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33333.26</v>
      </c>
      <c r="Z51" s="9">
        <v>33333.26</v>
      </c>
      <c r="AA51" s="9">
        <v>0</v>
      </c>
      <c r="AB51" s="9">
        <v>33333.26</v>
      </c>
      <c r="AC51" s="9">
        <v>33333.26</v>
      </c>
      <c r="AD51" s="9">
        <v>33333.26</v>
      </c>
      <c r="AE51" s="10">
        <v>0.1232283179297597</v>
      </c>
      <c r="AF51" s="9">
        <v>237166.74</v>
      </c>
      <c r="AG51" s="10">
        <v>0.1232283179297597</v>
      </c>
      <c r="AH51" s="9">
        <v>0</v>
      </c>
      <c r="AI51" s="10"/>
      <c r="AJ51" s="1"/>
    </row>
    <row r="52" spans="1:36" ht="76.5" outlineLevel="4" x14ac:dyDescent="0.25">
      <c r="A52" s="6" t="s">
        <v>99</v>
      </c>
      <c r="B52" s="7" t="s">
        <v>100</v>
      </c>
      <c r="C52" s="6" t="s">
        <v>99</v>
      </c>
      <c r="D52" s="6"/>
      <c r="E52" s="6"/>
      <c r="F52" s="8"/>
      <c r="G52" s="6"/>
      <c r="H52" s="6"/>
      <c r="I52" s="6"/>
      <c r="J52" s="6"/>
      <c r="K52" s="6"/>
      <c r="L52" s="6"/>
      <c r="M52" s="6"/>
      <c r="N52" s="6"/>
      <c r="O52" s="9">
        <v>439000</v>
      </c>
      <c r="P52" s="9">
        <v>0</v>
      </c>
      <c r="Q52" s="9">
        <v>439000</v>
      </c>
      <c r="R52" s="9">
        <v>439000</v>
      </c>
      <c r="S52" s="9">
        <v>439000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44543.16</v>
      </c>
      <c r="Z52" s="9">
        <v>44543.16</v>
      </c>
      <c r="AA52" s="9">
        <v>0</v>
      </c>
      <c r="AB52" s="9">
        <v>44543.16</v>
      </c>
      <c r="AC52" s="9">
        <v>44543.16</v>
      </c>
      <c r="AD52" s="9">
        <v>44543.16</v>
      </c>
      <c r="AE52" s="10">
        <v>0.1014650569476082</v>
      </c>
      <c r="AF52" s="9">
        <v>394456.84</v>
      </c>
      <c r="AG52" s="10">
        <v>0.1014650569476082</v>
      </c>
      <c r="AH52" s="9">
        <v>0</v>
      </c>
      <c r="AI52" s="10"/>
      <c r="AJ52" s="1"/>
    </row>
    <row r="53" spans="1:36" ht="153" outlineLevel="4" x14ac:dyDescent="0.25">
      <c r="A53" s="6" t="s">
        <v>101</v>
      </c>
      <c r="B53" s="7" t="s">
        <v>102</v>
      </c>
      <c r="C53" s="6" t="s">
        <v>101</v>
      </c>
      <c r="D53" s="6"/>
      <c r="E53" s="6"/>
      <c r="F53" s="8"/>
      <c r="G53" s="6"/>
      <c r="H53" s="6"/>
      <c r="I53" s="6"/>
      <c r="J53" s="6"/>
      <c r="K53" s="6"/>
      <c r="L53" s="6"/>
      <c r="M53" s="6"/>
      <c r="N53" s="6"/>
      <c r="O53" s="9">
        <v>450000</v>
      </c>
      <c r="P53" s="9">
        <v>0</v>
      </c>
      <c r="Q53" s="9">
        <v>450000</v>
      </c>
      <c r="R53" s="9">
        <v>450000</v>
      </c>
      <c r="S53" s="9">
        <v>450000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10">
        <v>0</v>
      </c>
      <c r="AF53" s="9">
        <v>450000</v>
      </c>
      <c r="AG53" s="10">
        <v>0</v>
      </c>
      <c r="AH53" s="9">
        <v>0</v>
      </c>
      <c r="AI53" s="10"/>
      <c r="AJ53" s="1"/>
    </row>
    <row r="54" spans="1:36" s="25" customFormat="1" ht="102" outlineLevel="3" x14ac:dyDescent="0.25">
      <c r="A54" s="19" t="s">
        <v>103</v>
      </c>
      <c r="B54" s="20" t="s">
        <v>104</v>
      </c>
      <c r="C54" s="19" t="s">
        <v>103</v>
      </c>
      <c r="D54" s="19"/>
      <c r="E54" s="19"/>
      <c r="F54" s="21"/>
      <c r="G54" s="19"/>
      <c r="H54" s="19"/>
      <c r="I54" s="19"/>
      <c r="J54" s="19"/>
      <c r="K54" s="19"/>
      <c r="L54" s="19"/>
      <c r="M54" s="19"/>
      <c r="N54" s="19"/>
      <c r="O54" s="22">
        <v>294500</v>
      </c>
      <c r="P54" s="22">
        <v>0</v>
      </c>
      <c r="Q54" s="22">
        <v>294500</v>
      </c>
      <c r="R54" s="22">
        <v>294500</v>
      </c>
      <c r="S54" s="22">
        <v>294500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52003.64</v>
      </c>
      <c r="Z54" s="22">
        <v>52003.64</v>
      </c>
      <c r="AA54" s="22">
        <v>0</v>
      </c>
      <c r="AB54" s="22">
        <v>52003.64</v>
      </c>
      <c r="AC54" s="22">
        <v>52003.64</v>
      </c>
      <c r="AD54" s="22">
        <v>52003.64</v>
      </c>
      <c r="AE54" s="23">
        <v>0.17658281833616299</v>
      </c>
      <c r="AF54" s="22">
        <v>242496.36</v>
      </c>
      <c r="AG54" s="23">
        <v>0.17658281833616299</v>
      </c>
      <c r="AH54" s="22">
        <v>0</v>
      </c>
      <c r="AI54" s="23"/>
      <c r="AJ54" s="24"/>
    </row>
    <row r="55" spans="1:36" ht="89.25" outlineLevel="4" x14ac:dyDescent="0.25">
      <c r="A55" s="6" t="s">
        <v>105</v>
      </c>
      <c r="B55" s="7" t="s">
        <v>106</v>
      </c>
      <c r="C55" s="6" t="s">
        <v>105</v>
      </c>
      <c r="D55" s="6"/>
      <c r="E55" s="6"/>
      <c r="F55" s="8"/>
      <c r="G55" s="6"/>
      <c r="H55" s="6"/>
      <c r="I55" s="6"/>
      <c r="J55" s="6"/>
      <c r="K55" s="6"/>
      <c r="L55" s="6"/>
      <c r="M55" s="6"/>
      <c r="N55" s="6"/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18899.45</v>
      </c>
      <c r="Z55" s="9">
        <v>18899.45</v>
      </c>
      <c r="AA55" s="9">
        <v>0</v>
      </c>
      <c r="AB55" s="9">
        <v>18899.45</v>
      </c>
      <c r="AC55" s="9">
        <v>18899.45</v>
      </c>
      <c r="AD55" s="9">
        <v>18899.45</v>
      </c>
      <c r="AE55" s="10"/>
      <c r="AF55" s="9">
        <v>-18899.45</v>
      </c>
      <c r="AG55" s="10"/>
      <c r="AH55" s="9">
        <v>0</v>
      </c>
      <c r="AI55" s="10"/>
      <c r="AJ55" s="1"/>
    </row>
    <row r="56" spans="1:36" ht="76.5" outlineLevel="4" x14ac:dyDescent="0.25">
      <c r="A56" s="6" t="s">
        <v>107</v>
      </c>
      <c r="B56" s="7" t="s">
        <v>108</v>
      </c>
      <c r="C56" s="6" t="s">
        <v>107</v>
      </c>
      <c r="D56" s="6"/>
      <c r="E56" s="6"/>
      <c r="F56" s="8"/>
      <c r="G56" s="6"/>
      <c r="H56" s="6"/>
      <c r="I56" s="6"/>
      <c r="J56" s="6"/>
      <c r="K56" s="6"/>
      <c r="L56" s="6"/>
      <c r="M56" s="6"/>
      <c r="N56" s="6"/>
      <c r="O56" s="9">
        <v>294500</v>
      </c>
      <c r="P56" s="9">
        <v>0</v>
      </c>
      <c r="Q56" s="9">
        <v>294500</v>
      </c>
      <c r="R56" s="9">
        <v>294500</v>
      </c>
      <c r="S56" s="9">
        <v>294500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33104.19</v>
      </c>
      <c r="Z56" s="9">
        <v>33104.19</v>
      </c>
      <c r="AA56" s="9">
        <v>0</v>
      </c>
      <c r="AB56" s="9">
        <v>33104.19</v>
      </c>
      <c r="AC56" s="9">
        <v>33104.19</v>
      </c>
      <c r="AD56" s="9">
        <v>33104.19</v>
      </c>
      <c r="AE56" s="10">
        <v>0.11240811544991511</v>
      </c>
      <c r="AF56" s="9">
        <v>261395.81</v>
      </c>
      <c r="AG56" s="10">
        <v>0.11240811544991511</v>
      </c>
      <c r="AH56" s="9">
        <v>0</v>
      </c>
      <c r="AI56" s="10"/>
      <c r="AJ56" s="1"/>
    </row>
    <row r="57" spans="1:36" s="25" customFormat="1" ht="25.5" outlineLevel="1" x14ac:dyDescent="0.25">
      <c r="A57" s="19" t="s">
        <v>109</v>
      </c>
      <c r="B57" s="20" t="s">
        <v>110</v>
      </c>
      <c r="C57" s="19" t="s">
        <v>109</v>
      </c>
      <c r="D57" s="19"/>
      <c r="E57" s="19"/>
      <c r="F57" s="21"/>
      <c r="G57" s="19"/>
      <c r="H57" s="19"/>
      <c r="I57" s="19"/>
      <c r="J57" s="19"/>
      <c r="K57" s="19"/>
      <c r="L57" s="19"/>
      <c r="M57" s="19"/>
      <c r="N57" s="19"/>
      <c r="O57" s="22">
        <v>540000</v>
      </c>
      <c r="P57" s="22">
        <v>0</v>
      </c>
      <c r="Q57" s="22">
        <v>540000</v>
      </c>
      <c r="R57" s="22">
        <v>540000</v>
      </c>
      <c r="S57" s="22">
        <v>540000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42063.97</v>
      </c>
      <c r="Z57" s="22">
        <v>42063.97</v>
      </c>
      <c r="AA57" s="22">
        <v>0</v>
      </c>
      <c r="AB57" s="22">
        <v>42063.97</v>
      </c>
      <c r="AC57" s="22">
        <v>42063.97</v>
      </c>
      <c r="AD57" s="22">
        <v>42063.97</v>
      </c>
      <c r="AE57" s="23">
        <v>7.7896240740740738E-2</v>
      </c>
      <c r="AF57" s="22">
        <v>497936.03</v>
      </c>
      <c r="AG57" s="23">
        <v>7.7896240740740738E-2</v>
      </c>
      <c r="AH57" s="22">
        <v>0</v>
      </c>
      <c r="AI57" s="23"/>
      <c r="AJ57" s="24"/>
    </row>
    <row r="58" spans="1:36" ht="25.5" outlineLevel="4" x14ac:dyDescent="0.25">
      <c r="A58" s="6" t="s">
        <v>111</v>
      </c>
      <c r="B58" s="7" t="s">
        <v>112</v>
      </c>
      <c r="C58" s="6" t="s">
        <v>111</v>
      </c>
      <c r="D58" s="6"/>
      <c r="E58" s="6"/>
      <c r="F58" s="8"/>
      <c r="G58" s="6"/>
      <c r="H58" s="6"/>
      <c r="I58" s="6"/>
      <c r="J58" s="6"/>
      <c r="K58" s="6"/>
      <c r="L58" s="6"/>
      <c r="M58" s="6"/>
      <c r="N58" s="6"/>
      <c r="O58" s="9">
        <v>425000</v>
      </c>
      <c r="P58" s="9">
        <v>0</v>
      </c>
      <c r="Q58" s="9">
        <v>425000</v>
      </c>
      <c r="R58" s="9">
        <v>425000</v>
      </c>
      <c r="S58" s="9">
        <v>425000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41610.68</v>
      </c>
      <c r="Z58" s="9">
        <v>41610.68</v>
      </c>
      <c r="AA58" s="9">
        <v>0</v>
      </c>
      <c r="AB58" s="9">
        <v>41610.68</v>
      </c>
      <c r="AC58" s="9">
        <v>41610.68</v>
      </c>
      <c r="AD58" s="9">
        <v>41610.68</v>
      </c>
      <c r="AE58" s="10">
        <v>9.790748235294118E-2</v>
      </c>
      <c r="AF58" s="9">
        <v>383389.32</v>
      </c>
      <c r="AG58" s="10">
        <v>9.790748235294118E-2</v>
      </c>
      <c r="AH58" s="9">
        <v>0</v>
      </c>
      <c r="AI58" s="10"/>
      <c r="AJ58" s="1"/>
    </row>
    <row r="59" spans="1:36" ht="25.5" outlineLevel="4" x14ac:dyDescent="0.25">
      <c r="A59" s="6" t="s">
        <v>113</v>
      </c>
      <c r="B59" s="7" t="s">
        <v>114</v>
      </c>
      <c r="C59" s="6" t="s">
        <v>113</v>
      </c>
      <c r="D59" s="6"/>
      <c r="E59" s="6"/>
      <c r="F59" s="8"/>
      <c r="G59" s="6"/>
      <c r="H59" s="6"/>
      <c r="I59" s="6"/>
      <c r="J59" s="6"/>
      <c r="K59" s="6"/>
      <c r="L59" s="6"/>
      <c r="M59" s="6"/>
      <c r="N59" s="6"/>
      <c r="O59" s="9">
        <v>15000</v>
      </c>
      <c r="P59" s="9">
        <v>0</v>
      </c>
      <c r="Q59" s="9">
        <v>15000</v>
      </c>
      <c r="R59" s="9">
        <v>15000</v>
      </c>
      <c r="S59" s="9">
        <v>15000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38.32</v>
      </c>
      <c r="Z59" s="9">
        <v>38.32</v>
      </c>
      <c r="AA59" s="9">
        <v>0</v>
      </c>
      <c r="AB59" s="9">
        <v>38.32</v>
      </c>
      <c r="AC59" s="9">
        <v>38.32</v>
      </c>
      <c r="AD59" s="9">
        <v>38.32</v>
      </c>
      <c r="AE59" s="10">
        <v>2.5546666666666665E-3</v>
      </c>
      <c r="AF59" s="9">
        <v>14961.68</v>
      </c>
      <c r="AG59" s="10">
        <v>2.5546666666666665E-3</v>
      </c>
      <c r="AH59" s="9">
        <v>0</v>
      </c>
      <c r="AI59" s="10"/>
      <c r="AJ59" s="1"/>
    </row>
    <row r="60" spans="1:36" ht="25.5" outlineLevel="4" x14ac:dyDescent="0.25">
      <c r="A60" s="6" t="s">
        <v>115</v>
      </c>
      <c r="B60" s="7" t="s">
        <v>116</v>
      </c>
      <c r="C60" s="6" t="s">
        <v>115</v>
      </c>
      <c r="D60" s="6"/>
      <c r="E60" s="6"/>
      <c r="F60" s="8"/>
      <c r="G60" s="6"/>
      <c r="H60" s="6"/>
      <c r="I60" s="6"/>
      <c r="J60" s="6"/>
      <c r="K60" s="6"/>
      <c r="L60" s="6"/>
      <c r="M60" s="6"/>
      <c r="N60" s="6"/>
      <c r="O60" s="9">
        <v>100000</v>
      </c>
      <c r="P60" s="9">
        <v>0</v>
      </c>
      <c r="Q60" s="9">
        <v>100000</v>
      </c>
      <c r="R60" s="9">
        <v>100000</v>
      </c>
      <c r="S60" s="9">
        <v>100000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414.97</v>
      </c>
      <c r="Z60" s="9">
        <v>414.97</v>
      </c>
      <c r="AA60" s="9">
        <v>0</v>
      </c>
      <c r="AB60" s="9">
        <v>414.97</v>
      </c>
      <c r="AC60" s="9">
        <v>414.97</v>
      </c>
      <c r="AD60" s="9">
        <v>414.97</v>
      </c>
      <c r="AE60" s="10">
        <v>4.1497000000000001E-3</v>
      </c>
      <c r="AF60" s="9">
        <v>99585.03</v>
      </c>
      <c r="AG60" s="10">
        <v>4.1497000000000001E-3</v>
      </c>
      <c r="AH60" s="9">
        <v>0</v>
      </c>
      <c r="AI60" s="10"/>
      <c r="AJ60" s="1"/>
    </row>
    <row r="61" spans="1:36" s="25" customFormat="1" ht="25.5" outlineLevel="1" x14ac:dyDescent="0.25">
      <c r="A61" s="19" t="s">
        <v>117</v>
      </c>
      <c r="B61" s="20" t="s">
        <v>118</v>
      </c>
      <c r="C61" s="19" t="s">
        <v>117</v>
      </c>
      <c r="D61" s="19"/>
      <c r="E61" s="19"/>
      <c r="F61" s="21"/>
      <c r="G61" s="19"/>
      <c r="H61" s="19"/>
      <c r="I61" s="19"/>
      <c r="J61" s="19"/>
      <c r="K61" s="19"/>
      <c r="L61" s="19"/>
      <c r="M61" s="19"/>
      <c r="N61" s="19"/>
      <c r="O61" s="22">
        <v>62000</v>
      </c>
      <c r="P61" s="22">
        <v>0</v>
      </c>
      <c r="Q61" s="22">
        <v>62000</v>
      </c>
      <c r="R61" s="22">
        <v>62000</v>
      </c>
      <c r="S61" s="22">
        <v>62000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3">
        <v>0</v>
      </c>
      <c r="AF61" s="22">
        <v>62000</v>
      </c>
      <c r="AG61" s="23">
        <v>0</v>
      </c>
      <c r="AH61" s="22">
        <v>0</v>
      </c>
      <c r="AI61" s="23"/>
      <c r="AJ61" s="24"/>
    </row>
    <row r="62" spans="1:36" ht="38.25" outlineLevel="4" x14ac:dyDescent="0.25">
      <c r="A62" s="6" t="s">
        <v>119</v>
      </c>
      <c r="B62" s="7" t="s">
        <v>120</v>
      </c>
      <c r="C62" s="6" t="s">
        <v>119</v>
      </c>
      <c r="D62" s="6"/>
      <c r="E62" s="6"/>
      <c r="F62" s="8"/>
      <c r="G62" s="6"/>
      <c r="H62" s="6"/>
      <c r="I62" s="6"/>
      <c r="J62" s="6"/>
      <c r="K62" s="6"/>
      <c r="L62" s="6"/>
      <c r="M62" s="6"/>
      <c r="N62" s="6"/>
      <c r="O62" s="9">
        <v>62000</v>
      </c>
      <c r="P62" s="9">
        <v>0</v>
      </c>
      <c r="Q62" s="9">
        <v>62000</v>
      </c>
      <c r="R62" s="9">
        <v>62000</v>
      </c>
      <c r="S62" s="9">
        <v>62000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10">
        <v>0</v>
      </c>
      <c r="AF62" s="9">
        <v>62000</v>
      </c>
      <c r="AG62" s="10">
        <v>0</v>
      </c>
      <c r="AH62" s="9">
        <v>0</v>
      </c>
      <c r="AI62" s="10"/>
      <c r="AJ62" s="1"/>
    </row>
    <row r="63" spans="1:36" s="25" customFormat="1" ht="25.5" outlineLevel="1" x14ac:dyDescent="0.25">
      <c r="A63" s="19" t="s">
        <v>121</v>
      </c>
      <c r="B63" s="20" t="s">
        <v>122</v>
      </c>
      <c r="C63" s="19" t="s">
        <v>121</v>
      </c>
      <c r="D63" s="19"/>
      <c r="E63" s="19"/>
      <c r="F63" s="21"/>
      <c r="G63" s="19"/>
      <c r="H63" s="19"/>
      <c r="I63" s="19"/>
      <c r="J63" s="19"/>
      <c r="K63" s="19"/>
      <c r="L63" s="19"/>
      <c r="M63" s="19"/>
      <c r="N63" s="19"/>
      <c r="O63" s="22">
        <v>500000</v>
      </c>
      <c r="P63" s="22">
        <v>0</v>
      </c>
      <c r="Q63" s="22">
        <v>500000</v>
      </c>
      <c r="R63" s="22">
        <v>500000</v>
      </c>
      <c r="S63" s="22">
        <v>500000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105266.13</v>
      </c>
      <c r="Z63" s="22">
        <v>105266.13</v>
      </c>
      <c r="AA63" s="22">
        <v>0</v>
      </c>
      <c r="AB63" s="22">
        <v>105266.13</v>
      </c>
      <c r="AC63" s="22">
        <v>105266.13</v>
      </c>
      <c r="AD63" s="22">
        <v>105266.13</v>
      </c>
      <c r="AE63" s="23">
        <v>0.21053226</v>
      </c>
      <c r="AF63" s="22">
        <v>394733.87</v>
      </c>
      <c r="AG63" s="23">
        <v>0.21053226</v>
      </c>
      <c r="AH63" s="22">
        <v>0</v>
      </c>
      <c r="AI63" s="23"/>
      <c r="AJ63" s="24"/>
    </row>
    <row r="64" spans="1:36" s="25" customFormat="1" ht="38.25" outlineLevel="3" x14ac:dyDescent="0.25">
      <c r="A64" s="19" t="s">
        <v>123</v>
      </c>
      <c r="B64" s="20" t="s">
        <v>124</v>
      </c>
      <c r="C64" s="19" t="s">
        <v>123</v>
      </c>
      <c r="D64" s="19"/>
      <c r="E64" s="19"/>
      <c r="F64" s="21"/>
      <c r="G64" s="19"/>
      <c r="H64" s="19"/>
      <c r="I64" s="19"/>
      <c r="J64" s="19"/>
      <c r="K64" s="19"/>
      <c r="L64" s="19"/>
      <c r="M64" s="19"/>
      <c r="N64" s="19"/>
      <c r="O64" s="22">
        <v>500000</v>
      </c>
      <c r="P64" s="22">
        <v>0</v>
      </c>
      <c r="Q64" s="22">
        <v>500000</v>
      </c>
      <c r="R64" s="22">
        <v>500000</v>
      </c>
      <c r="S64" s="22">
        <v>500000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105266.13</v>
      </c>
      <c r="Z64" s="22">
        <v>105266.13</v>
      </c>
      <c r="AA64" s="22">
        <v>0</v>
      </c>
      <c r="AB64" s="22">
        <v>105266.13</v>
      </c>
      <c r="AC64" s="22">
        <v>105266.13</v>
      </c>
      <c r="AD64" s="22">
        <v>105266.13</v>
      </c>
      <c r="AE64" s="23">
        <v>0.21053226</v>
      </c>
      <c r="AF64" s="22">
        <v>394733.87</v>
      </c>
      <c r="AG64" s="23">
        <v>0.21053226</v>
      </c>
      <c r="AH64" s="22">
        <v>0</v>
      </c>
      <c r="AI64" s="23"/>
      <c r="AJ64" s="24"/>
    </row>
    <row r="65" spans="1:36" ht="63.75" outlineLevel="4" x14ac:dyDescent="0.25">
      <c r="A65" s="6" t="s">
        <v>125</v>
      </c>
      <c r="B65" s="7" t="s">
        <v>126</v>
      </c>
      <c r="C65" s="6" t="s">
        <v>125</v>
      </c>
      <c r="D65" s="6"/>
      <c r="E65" s="6"/>
      <c r="F65" s="8"/>
      <c r="G65" s="6"/>
      <c r="H65" s="6"/>
      <c r="I65" s="6"/>
      <c r="J65" s="6"/>
      <c r="K65" s="6"/>
      <c r="L65" s="6"/>
      <c r="M65" s="6"/>
      <c r="N65" s="6"/>
      <c r="O65" s="9">
        <v>500000</v>
      </c>
      <c r="P65" s="9">
        <v>0</v>
      </c>
      <c r="Q65" s="9">
        <v>500000</v>
      </c>
      <c r="R65" s="9">
        <v>500000</v>
      </c>
      <c r="S65" s="9">
        <v>500000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105266.13</v>
      </c>
      <c r="Z65" s="9">
        <v>105266.13</v>
      </c>
      <c r="AA65" s="9">
        <v>0</v>
      </c>
      <c r="AB65" s="9">
        <v>105266.13</v>
      </c>
      <c r="AC65" s="9">
        <v>105266.13</v>
      </c>
      <c r="AD65" s="9">
        <v>105266.13</v>
      </c>
      <c r="AE65" s="10">
        <v>0.21053226</v>
      </c>
      <c r="AF65" s="9">
        <v>394733.87</v>
      </c>
      <c r="AG65" s="10">
        <v>0.21053226</v>
      </c>
      <c r="AH65" s="9">
        <v>0</v>
      </c>
      <c r="AI65" s="10"/>
      <c r="AJ65" s="1"/>
    </row>
    <row r="66" spans="1:36" s="25" customFormat="1" ht="25.5" outlineLevel="1" x14ac:dyDescent="0.25">
      <c r="A66" s="19" t="s">
        <v>127</v>
      </c>
      <c r="B66" s="20" t="s">
        <v>128</v>
      </c>
      <c r="C66" s="19" t="s">
        <v>127</v>
      </c>
      <c r="D66" s="19"/>
      <c r="E66" s="19"/>
      <c r="F66" s="21"/>
      <c r="G66" s="19"/>
      <c r="H66" s="19"/>
      <c r="I66" s="19"/>
      <c r="J66" s="19"/>
      <c r="K66" s="19"/>
      <c r="L66" s="19"/>
      <c r="M66" s="19"/>
      <c r="N66" s="19"/>
      <c r="O66" s="22">
        <v>600000</v>
      </c>
      <c r="P66" s="22">
        <v>0</v>
      </c>
      <c r="Q66" s="22">
        <v>600000</v>
      </c>
      <c r="R66" s="22">
        <v>600000</v>
      </c>
      <c r="S66" s="22">
        <v>600000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30965.46</v>
      </c>
      <c r="Z66" s="22">
        <v>30965.46</v>
      </c>
      <c r="AA66" s="22">
        <v>0</v>
      </c>
      <c r="AB66" s="22">
        <v>30965.46</v>
      </c>
      <c r="AC66" s="22">
        <v>30965.46</v>
      </c>
      <c r="AD66" s="22">
        <v>30965.46</v>
      </c>
      <c r="AE66" s="23">
        <v>5.1609099999999998E-2</v>
      </c>
      <c r="AF66" s="22">
        <v>569034.54</v>
      </c>
      <c r="AG66" s="23">
        <v>5.1609099999999998E-2</v>
      </c>
      <c r="AH66" s="22">
        <v>0</v>
      </c>
      <c r="AI66" s="23"/>
      <c r="AJ66" s="24"/>
    </row>
    <row r="67" spans="1:36" ht="89.25" outlineLevel="4" x14ac:dyDescent="0.25">
      <c r="A67" s="6" t="s">
        <v>129</v>
      </c>
      <c r="B67" s="7" t="s">
        <v>130</v>
      </c>
      <c r="C67" s="6" t="s">
        <v>129</v>
      </c>
      <c r="D67" s="6"/>
      <c r="E67" s="6"/>
      <c r="F67" s="8"/>
      <c r="G67" s="6"/>
      <c r="H67" s="6"/>
      <c r="I67" s="6"/>
      <c r="J67" s="6"/>
      <c r="K67" s="6"/>
      <c r="L67" s="6"/>
      <c r="M67" s="6"/>
      <c r="N67" s="6"/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3000</v>
      </c>
      <c r="Z67" s="9">
        <v>3000</v>
      </c>
      <c r="AA67" s="9">
        <v>0</v>
      </c>
      <c r="AB67" s="9">
        <v>3000</v>
      </c>
      <c r="AC67" s="9">
        <v>3000</v>
      </c>
      <c r="AD67" s="9">
        <v>3000</v>
      </c>
      <c r="AE67" s="10"/>
      <c r="AF67" s="9">
        <v>-3000</v>
      </c>
      <c r="AG67" s="10"/>
      <c r="AH67" s="9">
        <v>0</v>
      </c>
      <c r="AI67" s="10"/>
      <c r="AJ67" s="1"/>
    </row>
    <row r="68" spans="1:36" ht="114.75" outlineLevel="4" x14ac:dyDescent="0.25">
      <c r="A68" s="6" t="s">
        <v>131</v>
      </c>
      <c r="B68" s="7" t="s">
        <v>132</v>
      </c>
      <c r="C68" s="6" t="s">
        <v>131</v>
      </c>
      <c r="D68" s="6"/>
      <c r="E68" s="6"/>
      <c r="F68" s="8"/>
      <c r="G68" s="6"/>
      <c r="H68" s="6"/>
      <c r="I68" s="6"/>
      <c r="J68" s="6"/>
      <c r="K68" s="6"/>
      <c r="L68" s="6"/>
      <c r="M68" s="6"/>
      <c r="N68" s="6"/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7500</v>
      </c>
      <c r="Z68" s="9">
        <v>7500</v>
      </c>
      <c r="AA68" s="9">
        <v>0</v>
      </c>
      <c r="AB68" s="9">
        <v>7500</v>
      </c>
      <c r="AC68" s="9">
        <v>7500</v>
      </c>
      <c r="AD68" s="9">
        <v>7500</v>
      </c>
      <c r="AE68" s="10"/>
      <c r="AF68" s="9">
        <v>-7500</v>
      </c>
      <c r="AG68" s="10"/>
      <c r="AH68" s="9">
        <v>0</v>
      </c>
      <c r="AI68" s="10"/>
      <c r="AJ68" s="1"/>
    </row>
    <row r="69" spans="1:36" ht="89.25" outlineLevel="4" x14ac:dyDescent="0.25">
      <c r="A69" s="6" t="s">
        <v>133</v>
      </c>
      <c r="B69" s="7" t="s">
        <v>134</v>
      </c>
      <c r="C69" s="6" t="s">
        <v>133</v>
      </c>
      <c r="D69" s="6"/>
      <c r="E69" s="6"/>
      <c r="F69" s="8"/>
      <c r="G69" s="6"/>
      <c r="H69" s="6"/>
      <c r="I69" s="6"/>
      <c r="J69" s="6"/>
      <c r="K69" s="6"/>
      <c r="L69" s="6"/>
      <c r="M69" s="6"/>
      <c r="N69" s="6"/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800</v>
      </c>
      <c r="Z69" s="9">
        <v>800</v>
      </c>
      <c r="AA69" s="9">
        <v>0</v>
      </c>
      <c r="AB69" s="9">
        <v>800</v>
      </c>
      <c r="AC69" s="9">
        <v>800</v>
      </c>
      <c r="AD69" s="9">
        <v>800</v>
      </c>
      <c r="AE69" s="10"/>
      <c r="AF69" s="9">
        <v>-800</v>
      </c>
      <c r="AG69" s="10"/>
      <c r="AH69" s="9">
        <v>0</v>
      </c>
      <c r="AI69" s="10"/>
      <c r="AJ69" s="1"/>
    </row>
    <row r="70" spans="1:36" ht="89.25" outlineLevel="4" x14ac:dyDescent="0.25">
      <c r="A70" s="6" t="s">
        <v>135</v>
      </c>
      <c r="B70" s="7" t="s">
        <v>136</v>
      </c>
      <c r="C70" s="6" t="s">
        <v>135</v>
      </c>
      <c r="D70" s="6"/>
      <c r="E70" s="6"/>
      <c r="F70" s="8"/>
      <c r="G70" s="6"/>
      <c r="H70" s="6"/>
      <c r="I70" s="6"/>
      <c r="J70" s="6"/>
      <c r="K70" s="6"/>
      <c r="L70" s="6"/>
      <c r="M70" s="6"/>
      <c r="N70" s="6"/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500</v>
      </c>
      <c r="Z70" s="9">
        <v>500</v>
      </c>
      <c r="AA70" s="9">
        <v>0</v>
      </c>
      <c r="AB70" s="9">
        <v>500</v>
      </c>
      <c r="AC70" s="9">
        <v>500</v>
      </c>
      <c r="AD70" s="9">
        <v>500</v>
      </c>
      <c r="AE70" s="10"/>
      <c r="AF70" s="9">
        <v>-500</v>
      </c>
      <c r="AG70" s="10"/>
      <c r="AH70" s="9">
        <v>0</v>
      </c>
      <c r="AI70" s="10"/>
      <c r="AJ70" s="1"/>
    </row>
    <row r="71" spans="1:36" ht="105" customHeight="1" outlineLevel="4" x14ac:dyDescent="0.25">
      <c r="A71" s="6" t="s">
        <v>137</v>
      </c>
      <c r="B71" s="7" t="s">
        <v>138</v>
      </c>
      <c r="C71" s="6" t="s">
        <v>137</v>
      </c>
      <c r="D71" s="6"/>
      <c r="E71" s="6"/>
      <c r="F71" s="8"/>
      <c r="G71" s="6"/>
      <c r="H71" s="6"/>
      <c r="I71" s="6"/>
      <c r="J71" s="6"/>
      <c r="K71" s="6"/>
      <c r="L71" s="6"/>
      <c r="M71" s="6"/>
      <c r="N71" s="6"/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12453.68</v>
      </c>
      <c r="Z71" s="9">
        <v>12453.68</v>
      </c>
      <c r="AA71" s="9">
        <v>0</v>
      </c>
      <c r="AB71" s="9">
        <v>12453.68</v>
      </c>
      <c r="AC71" s="9">
        <v>12453.68</v>
      </c>
      <c r="AD71" s="9">
        <v>12453.68</v>
      </c>
      <c r="AE71" s="10"/>
      <c r="AF71" s="9">
        <v>-12453.68</v>
      </c>
      <c r="AG71" s="10"/>
      <c r="AH71" s="9">
        <v>0</v>
      </c>
      <c r="AI71" s="10"/>
      <c r="AJ71" s="1"/>
    </row>
    <row r="72" spans="1:36" ht="76.5" outlineLevel="4" x14ac:dyDescent="0.25">
      <c r="A72" s="6" t="s">
        <v>139</v>
      </c>
      <c r="B72" s="7" t="s">
        <v>140</v>
      </c>
      <c r="C72" s="6" t="s">
        <v>139</v>
      </c>
      <c r="D72" s="6"/>
      <c r="E72" s="6"/>
      <c r="F72" s="8"/>
      <c r="G72" s="6"/>
      <c r="H72" s="6"/>
      <c r="I72" s="6"/>
      <c r="J72" s="6"/>
      <c r="K72" s="6"/>
      <c r="L72" s="6"/>
      <c r="M72" s="6"/>
      <c r="N72" s="6"/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4980.87</v>
      </c>
      <c r="Z72" s="9">
        <v>4980.87</v>
      </c>
      <c r="AA72" s="9">
        <v>0</v>
      </c>
      <c r="AB72" s="9">
        <v>4980.87</v>
      </c>
      <c r="AC72" s="9">
        <v>4980.87</v>
      </c>
      <c r="AD72" s="9">
        <v>4980.87</v>
      </c>
      <c r="AE72" s="10"/>
      <c r="AF72" s="9">
        <v>-4980.87</v>
      </c>
      <c r="AG72" s="10"/>
      <c r="AH72" s="9">
        <v>0</v>
      </c>
      <c r="AI72" s="10"/>
      <c r="AJ72" s="1"/>
    </row>
    <row r="73" spans="1:36" ht="76.5" outlineLevel="4" x14ac:dyDescent="0.25">
      <c r="A73" s="6" t="s">
        <v>141</v>
      </c>
      <c r="B73" s="7" t="s">
        <v>142</v>
      </c>
      <c r="C73" s="6" t="s">
        <v>141</v>
      </c>
      <c r="D73" s="6"/>
      <c r="E73" s="6"/>
      <c r="F73" s="8"/>
      <c r="G73" s="6"/>
      <c r="H73" s="6"/>
      <c r="I73" s="6"/>
      <c r="J73" s="6"/>
      <c r="K73" s="6"/>
      <c r="L73" s="6"/>
      <c r="M73" s="6"/>
      <c r="N73" s="6"/>
      <c r="O73" s="9">
        <v>600000</v>
      </c>
      <c r="P73" s="9">
        <v>0</v>
      </c>
      <c r="Q73" s="9">
        <v>600000</v>
      </c>
      <c r="R73" s="9">
        <v>600000</v>
      </c>
      <c r="S73" s="9">
        <v>600000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2.4900000000000002</v>
      </c>
      <c r="Z73" s="9">
        <v>2.4900000000000002</v>
      </c>
      <c r="AA73" s="9">
        <v>0</v>
      </c>
      <c r="AB73" s="9">
        <v>2.4900000000000002</v>
      </c>
      <c r="AC73" s="9">
        <v>2.4900000000000002</v>
      </c>
      <c r="AD73" s="9">
        <v>2.4900000000000002</v>
      </c>
      <c r="AE73" s="10">
        <v>4.1500000000000001E-6</v>
      </c>
      <c r="AF73" s="9">
        <v>599997.51</v>
      </c>
      <c r="AG73" s="10">
        <v>4.1500000000000001E-6</v>
      </c>
      <c r="AH73" s="9">
        <v>0</v>
      </c>
      <c r="AI73" s="10"/>
      <c r="AJ73" s="1"/>
    </row>
    <row r="74" spans="1:36" ht="76.5" outlineLevel="4" x14ac:dyDescent="0.25">
      <c r="A74" s="6" t="s">
        <v>143</v>
      </c>
      <c r="B74" s="7" t="s">
        <v>144</v>
      </c>
      <c r="C74" s="6" t="s">
        <v>143</v>
      </c>
      <c r="D74" s="6"/>
      <c r="E74" s="6"/>
      <c r="F74" s="8"/>
      <c r="G74" s="6"/>
      <c r="H74" s="6"/>
      <c r="I74" s="6"/>
      <c r="J74" s="6"/>
      <c r="K74" s="6"/>
      <c r="L74" s="6"/>
      <c r="M74" s="6"/>
      <c r="N74" s="6"/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1728.42</v>
      </c>
      <c r="Z74" s="9">
        <v>1728.42</v>
      </c>
      <c r="AA74" s="9">
        <v>0</v>
      </c>
      <c r="AB74" s="9">
        <v>1728.42</v>
      </c>
      <c r="AC74" s="9">
        <v>1728.42</v>
      </c>
      <c r="AD74" s="9">
        <v>1728.42</v>
      </c>
      <c r="AE74" s="10"/>
      <c r="AF74" s="9">
        <v>-1728.42</v>
      </c>
      <c r="AG74" s="10"/>
      <c r="AH74" s="9">
        <v>0</v>
      </c>
      <c r="AI74" s="10"/>
      <c r="AJ74" s="1"/>
    </row>
    <row r="75" spans="1:36" s="25" customFormat="1" outlineLevel="1" x14ac:dyDescent="0.25">
      <c r="A75" s="19" t="s">
        <v>145</v>
      </c>
      <c r="B75" s="20" t="s">
        <v>146</v>
      </c>
      <c r="C75" s="19" t="s">
        <v>145</v>
      </c>
      <c r="D75" s="19"/>
      <c r="E75" s="19"/>
      <c r="F75" s="21"/>
      <c r="G75" s="19"/>
      <c r="H75" s="19"/>
      <c r="I75" s="19"/>
      <c r="J75" s="19"/>
      <c r="K75" s="19"/>
      <c r="L75" s="19"/>
      <c r="M75" s="19"/>
      <c r="N75" s="19"/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-21341.84</v>
      </c>
      <c r="Z75" s="22">
        <v>-21341.84</v>
      </c>
      <c r="AA75" s="22">
        <v>0</v>
      </c>
      <c r="AB75" s="22">
        <v>-21341.84</v>
      </c>
      <c r="AC75" s="22">
        <v>-21341.84</v>
      </c>
      <c r="AD75" s="22">
        <v>-21341.84</v>
      </c>
      <c r="AE75" s="23"/>
      <c r="AF75" s="22">
        <v>21341.84</v>
      </c>
      <c r="AG75" s="23"/>
      <c r="AH75" s="22">
        <v>0</v>
      </c>
      <c r="AI75" s="23"/>
      <c r="AJ75" s="24"/>
    </row>
    <row r="76" spans="1:36" ht="25.5" outlineLevel="4" x14ac:dyDescent="0.25">
      <c r="A76" s="6" t="s">
        <v>147</v>
      </c>
      <c r="B76" s="7" t="s">
        <v>148</v>
      </c>
      <c r="C76" s="6" t="s">
        <v>147</v>
      </c>
      <c r="D76" s="6"/>
      <c r="E76" s="6"/>
      <c r="F76" s="8"/>
      <c r="G76" s="6"/>
      <c r="H76" s="6"/>
      <c r="I76" s="6"/>
      <c r="J76" s="6"/>
      <c r="K76" s="6"/>
      <c r="L76" s="6"/>
      <c r="M76" s="6"/>
      <c r="N76" s="6"/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-21341.84</v>
      </c>
      <c r="Z76" s="9">
        <v>-21341.84</v>
      </c>
      <c r="AA76" s="9">
        <v>0</v>
      </c>
      <c r="AB76" s="9">
        <v>-21341.84</v>
      </c>
      <c r="AC76" s="9">
        <v>-21341.84</v>
      </c>
      <c r="AD76" s="9">
        <v>-21341.84</v>
      </c>
      <c r="AE76" s="10"/>
      <c r="AF76" s="9">
        <v>21341.84</v>
      </c>
      <c r="AG76" s="10"/>
      <c r="AH76" s="9">
        <v>0</v>
      </c>
      <c r="AI76" s="10"/>
      <c r="AJ76" s="1"/>
    </row>
    <row r="77" spans="1:36" s="25" customFormat="1" x14ac:dyDescent="0.25">
      <c r="A77" s="19" t="s">
        <v>149</v>
      </c>
      <c r="B77" s="20" t="s">
        <v>150</v>
      </c>
      <c r="C77" s="19" t="s">
        <v>149</v>
      </c>
      <c r="D77" s="19"/>
      <c r="E77" s="19"/>
      <c r="F77" s="21"/>
      <c r="G77" s="19"/>
      <c r="H77" s="19"/>
      <c r="I77" s="19"/>
      <c r="J77" s="19"/>
      <c r="K77" s="19"/>
      <c r="L77" s="19"/>
      <c r="M77" s="19"/>
      <c r="N77" s="19"/>
      <c r="O77" s="22">
        <v>299905891.81999999</v>
      </c>
      <c r="P77" s="22">
        <v>24532159.41</v>
      </c>
      <c r="Q77" s="22">
        <f>Q78+Q100+Q103</f>
        <v>265159666.86000001</v>
      </c>
      <c r="R77" s="22">
        <f t="shared" ref="R77:Z77" si="0">R78+R100+R103</f>
        <v>265159666.86000001</v>
      </c>
      <c r="S77" s="22">
        <f t="shared" si="0"/>
        <v>265159666.86000001</v>
      </c>
      <c r="T77" s="22">
        <f t="shared" si="0"/>
        <v>0</v>
      </c>
      <c r="U77" s="22">
        <f t="shared" si="0"/>
        <v>0</v>
      </c>
      <c r="V77" s="22">
        <f t="shared" si="0"/>
        <v>0</v>
      </c>
      <c r="W77" s="22">
        <f t="shared" si="0"/>
        <v>0</v>
      </c>
      <c r="X77" s="22">
        <f t="shared" si="0"/>
        <v>0</v>
      </c>
      <c r="Y77" s="22">
        <f t="shared" si="0"/>
        <v>-53088.209999993443</v>
      </c>
      <c r="Z77" s="22">
        <f t="shared" si="0"/>
        <v>-53088.209999993443</v>
      </c>
      <c r="AA77" s="22">
        <v>32059586.219999999</v>
      </c>
      <c r="AB77" s="22">
        <v>36873083.009999998</v>
      </c>
      <c r="AC77" s="22">
        <v>4813496.79</v>
      </c>
      <c r="AD77" s="22">
        <v>4813496.79</v>
      </c>
      <c r="AE77" s="23">
        <f>Z77/Q77</f>
        <v>-2.0021223675779903E-4</v>
      </c>
      <c r="AF77" s="22">
        <v>319624554.44</v>
      </c>
      <c r="AG77" s="23">
        <v>1.4836412596337613E-2</v>
      </c>
      <c r="AH77" s="22">
        <v>0</v>
      </c>
      <c r="AI77" s="23"/>
      <c r="AJ77" s="24"/>
    </row>
    <row r="78" spans="1:36" s="25" customFormat="1" ht="38.25" outlineLevel="1" x14ac:dyDescent="0.25">
      <c r="A78" s="19" t="s">
        <v>151</v>
      </c>
      <c r="B78" s="20" t="s">
        <v>152</v>
      </c>
      <c r="C78" s="19" t="s">
        <v>151</v>
      </c>
      <c r="D78" s="19"/>
      <c r="E78" s="19"/>
      <c r="F78" s="21"/>
      <c r="G78" s="19"/>
      <c r="H78" s="19"/>
      <c r="I78" s="19"/>
      <c r="J78" s="19"/>
      <c r="K78" s="19"/>
      <c r="L78" s="19"/>
      <c r="M78" s="19"/>
      <c r="N78" s="19"/>
      <c r="O78" s="22">
        <v>299905891.81999999</v>
      </c>
      <c r="P78" s="22">
        <v>24532159.41</v>
      </c>
      <c r="Q78" s="22">
        <f>Q79+Q81+Q89+Q98</f>
        <v>265159666.86000001</v>
      </c>
      <c r="R78" s="22">
        <f t="shared" ref="R78:Z78" si="1">R79+R81+R89+R98</f>
        <v>265159666.86000001</v>
      </c>
      <c r="S78" s="22">
        <f t="shared" si="1"/>
        <v>265159666.86000001</v>
      </c>
      <c r="T78" s="22">
        <f t="shared" si="1"/>
        <v>0</v>
      </c>
      <c r="U78" s="22">
        <f t="shared" si="1"/>
        <v>0</v>
      </c>
      <c r="V78" s="22">
        <f t="shared" si="1"/>
        <v>0</v>
      </c>
      <c r="W78" s="22">
        <f t="shared" si="1"/>
        <v>0</v>
      </c>
      <c r="X78" s="22">
        <f t="shared" si="1"/>
        <v>0</v>
      </c>
      <c r="Y78" s="22">
        <f t="shared" si="1"/>
        <v>32062014.080000006</v>
      </c>
      <c r="Z78" s="22">
        <f t="shared" si="1"/>
        <v>32062014.080000006</v>
      </c>
      <c r="AA78" s="22">
        <v>0</v>
      </c>
      <c r="AB78" s="22">
        <v>36928599.079999998</v>
      </c>
      <c r="AC78" s="22">
        <v>36928599.079999998</v>
      </c>
      <c r="AD78" s="22">
        <v>36928599.079999998</v>
      </c>
      <c r="AE78" s="23">
        <f t="shared" ref="AE78:AE105" si="2">Z78/Q78</f>
        <v>0.120915878571111</v>
      </c>
      <c r="AF78" s="22">
        <v>287509452.14999998</v>
      </c>
      <c r="AG78" s="23">
        <v>0.11382326746199276</v>
      </c>
      <c r="AH78" s="22">
        <v>0</v>
      </c>
      <c r="AI78" s="23"/>
      <c r="AJ78" s="24"/>
    </row>
    <row r="79" spans="1:36" s="25" customFormat="1" ht="25.5" outlineLevel="2" x14ac:dyDescent="0.25">
      <c r="A79" s="19" t="s">
        <v>153</v>
      </c>
      <c r="B79" s="20" t="s">
        <v>154</v>
      </c>
      <c r="C79" s="19" t="s">
        <v>153</v>
      </c>
      <c r="D79" s="19"/>
      <c r="E79" s="19"/>
      <c r="F79" s="21"/>
      <c r="G79" s="19"/>
      <c r="H79" s="19"/>
      <c r="I79" s="19"/>
      <c r="J79" s="19"/>
      <c r="K79" s="19"/>
      <c r="L79" s="19"/>
      <c r="M79" s="19"/>
      <c r="N79" s="19"/>
      <c r="O79" s="22">
        <v>23864500</v>
      </c>
      <c r="P79" s="22">
        <v>0</v>
      </c>
      <c r="Q79" s="22">
        <f>Q80</f>
        <v>1192500</v>
      </c>
      <c r="R79" s="22">
        <f t="shared" ref="R79:Z79" si="3">R80</f>
        <v>1192500</v>
      </c>
      <c r="S79" s="22">
        <f t="shared" si="3"/>
        <v>1192500</v>
      </c>
      <c r="T79" s="22">
        <f t="shared" si="3"/>
        <v>0</v>
      </c>
      <c r="U79" s="22">
        <f t="shared" si="3"/>
        <v>0</v>
      </c>
      <c r="V79" s="22">
        <f t="shared" si="3"/>
        <v>0</v>
      </c>
      <c r="W79" s="22">
        <f t="shared" si="3"/>
        <v>0</v>
      </c>
      <c r="X79" s="22">
        <f t="shared" si="3"/>
        <v>0</v>
      </c>
      <c r="Y79" s="22">
        <f t="shared" si="3"/>
        <v>198800</v>
      </c>
      <c r="Z79" s="22">
        <f t="shared" si="3"/>
        <v>198800</v>
      </c>
      <c r="AA79" s="22">
        <v>0</v>
      </c>
      <c r="AB79" s="22">
        <v>3977400</v>
      </c>
      <c r="AC79" s="22">
        <v>3977400</v>
      </c>
      <c r="AD79" s="22">
        <v>3977400</v>
      </c>
      <c r="AE79" s="23">
        <f t="shared" si="2"/>
        <v>0.16670859538784066</v>
      </c>
      <c r="AF79" s="22">
        <v>19887100</v>
      </c>
      <c r="AG79" s="23">
        <v>0.16666596827924324</v>
      </c>
      <c r="AH79" s="22">
        <v>0</v>
      </c>
      <c r="AI79" s="23"/>
      <c r="AJ79" s="24"/>
    </row>
    <row r="80" spans="1:36" ht="51" outlineLevel="4" x14ac:dyDescent="0.25">
      <c r="A80" s="6" t="s">
        <v>155</v>
      </c>
      <c r="B80" s="7" t="s">
        <v>156</v>
      </c>
      <c r="C80" s="6" t="s">
        <v>155</v>
      </c>
      <c r="D80" s="6"/>
      <c r="E80" s="6"/>
      <c r="F80" s="8"/>
      <c r="G80" s="6"/>
      <c r="H80" s="6"/>
      <c r="I80" s="6"/>
      <c r="J80" s="6"/>
      <c r="K80" s="6"/>
      <c r="L80" s="6"/>
      <c r="M80" s="6"/>
      <c r="N80" s="6"/>
      <c r="O80" s="9">
        <v>1192500</v>
      </c>
      <c r="P80" s="9">
        <v>0</v>
      </c>
      <c r="Q80" s="9">
        <v>1192500</v>
      </c>
      <c r="R80" s="9">
        <v>1192500</v>
      </c>
      <c r="S80" s="9">
        <v>1192500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198800</v>
      </c>
      <c r="Z80" s="9">
        <v>198800</v>
      </c>
      <c r="AA80" s="9">
        <v>0</v>
      </c>
      <c r="AB80" s="9">
        <v>198800</v>
      </c>
      <c r="AC80" s="9">
        <v>198800</v>
      </c>
      <c r="AD80" s="9">
        <v>198800</v>
      </c>
      <c r="AE80" s="10">
        <f t="shared" si="2"/>
        <v>0.16670859538784066</v>
      </c>
      <c r="AF80" s="9">
        <v>993700</v>
      </c>
      <c r="AG80" s="10">
        <v>0.16670859538784066</v>
      </c>
      <c r="AH80" s="9">
        <v>0</v>
      </c>
      <c r="AI80" s="10"/>
      <c r="AJ80" s="1"/>
    </row>
    <row r="81" spans="1:36" s="25" customFormat="1" ht="38.25" outlineLevel="2" x14ac:dyDescent="0.25">
      <c r="A81" s="19" t="s">
        <v>157</v>
      </c>
      <c r="B81" s="20" t="s">
        <v>158</v>
      </c>
      <c r="C81" s="19" t="s">
        <v>157</v>
      </c>
      <c r="D81" s="19"/>
      <c r="E81" s="19"/>
      <c r="F81" s="21"/>
      <c r="G81" s="19"/>
      <c r="H81" s="19"/>
      <c r="I81" s="19"/>
      <c r="J81" s="19"/>
      <c r="K81" s="19"/>
      <c r="L81" s="19"/>
      <c r="M81" s="19"/>
      <c r="N81" s="19"/>
      <c r="O81" s="22">
        <v>93190536.280000001</v>
      </c>
      <c r="P81" s="22">
        <v>24532043.41</v>
      </c>
      <c r="Q81" s="22">
        <f>SUM(Q82:Q88)</f>
        <v>95289028.859999999</v>
      </c>
      <c r="R81" s="22">
        <f t="shared" ref="R81:Z81" si="4">SUM(R82:R88)</f>
        <v>95289028.859999999</v>
      </c>
      <c r="S81" s="22">
        <f t="shared" si="4"/>
        <v>95289028.859999999</v>
      </c>
      <c r="T81" s="22">
        <f t="shared" si="4"/>
        <v>0</v>
      </c>
      <c r="U81" s="22">
        <f t="shared" si="4"/>
        <v>0</v>
      </c>
      <c r="V81" s="22">
        <f t="shared" si="4"/>
        <v>0</v>
      </c>
      <c r="W81" s="22">
        <f t="shared" si="4"/>
        <v>0</v>
      </c>
      <c r="X81" s="22">
        <f t="shared" si="4"/>
        <v>0</v>
      </c>
      <c r="Y81" s="22">
        <f t="shared" si="4"/>
        <v>8979812.6699999999</v>
      </c>
      <c r="Z81" s="22">
        <f t="shared" si="4"/>
        <v>8979812.6699999999</v>
      </c>
      <c r="AA81" s="22">
        <v>0</v>
      </c>
      <c r="AB81" s="22">
        <v>9895397.6699999999</v>
      </c>
      <c r="AC81" s="22">
        <v>9895397.6699999999</v>
      </c>
      <c r="AD81" s="22">
        <v>9895397.6699999999</v>
      </c>
      <c r="AE81" s="23">
        <f t="shared" si="2"/>
        <v>9.4237634462549402E-2</v>
      </c>
      <c r="AF81" s="22">
        <v>107827182.02</v>
      </c>
      <c r="AG81" s="23">
        <v>8.4056921756706704E-2</v>
      </c>
      <c r="AH81" s="22">
        <v>0</v>
      </c>
      <c r="AI81" s="23"/>
      <c r="AJ81" s="24"/>
    </row>
    <row r="82" spans="1:36" ht="89.25" outlineLevel="4" x14ac:dyDescent="0.25">
      <c r="A82" s="6" t="s">
        <v>159</v>
      </c>
      <c r="B82" s="7" t="s">
        <v>160</v>
      </c>
      <c r="C82" s="6" t="s">
        <v>159</v>
      </c>
      <c r="D82" s="6"/>
      <c r="E82" s="6"/>
      <c r="F82" s="8"/>
      <c r="G82" s="6"/>
      <c r="H82" s="6"/>
      <c r="I82" s="6"/>
      <c r="J82" s="6"/>
      <c r="K82" s="6"/>
      <c r="L82" s="6"/>
      <c r="M82" s="6"/>
      <c r="N82" s="6"/>
      <c r="O82" s="9">
        <v>12024000</v>
      </c>
      <c r="P82" s="9">
        <v>0</v>
      </c>
      <c r="Q82" s="9">
        <v>12024000</v>
      </c>
      <c r="R82" s="9">
        <v>12024000</v>
      </c>
      <c r="S82" s="9">
        <v>12024000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10">
        <f t="shared" si="2"/>
        <v>0</v>
      </c>
      <c r="AF82" s="9">
        <v>12024000</v>
      </c>
      <c r="AG82" s="10">
        <v>0</v>
      </c>
      <c r="AH82" s="9">
        <v>0</v>
      </c>
      <c r="AI82" s="10"/>
      <c r="AJ82" s="1"/>
    </row>
    <row r="83" spans="1:36" ht="63.75" outlineLevel="4" x14ac:dyDescent="0.25">
      <c r="A83" s="6" t="s">
        <v>161</v>
      </c>
      <c r="B83" s="7" t="s">
        <v>162</v>
      </c>
      <c r="C83" s="6" t="s">
        <v>161</v>
      </c>
      <c r="D83" s="6"/>
      <c r="E83" s="6"/>
      <c r="F83" s="8"/>
      <c r="G83" s="6"/>
      <c r="H83" s="6"/>
      <c r="I83" s="6"/>
      <c r="J83" s="6"/>
      <c r="K83" s="6"/>
      <c r="L83" s="6"/>
      <c r="M83" s="6"/>
      <c r="N83" s="6"/>
      <c r="O83" s="9">
        <v>5636600</v>
      </c>
      <c r="P83" s="9">
        <v>25</v>
      </c>
      <c r="Q83" s="9">
        <v>5636625</v>
      </c>
      <c r="R83" s="9">
        <v>5636625</v>
      </c>
      <c r="S83" s="9">
        <v>5636625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180094.59</v>
      </c>
      <c r="Z83" s="9">
        <v>180094.59</v>
      </c>
      <c r="AA83" s="9">
        <v>0</v>
      </c>
      <c r="AB83" s="9">
        <v>180094.59</v>
      </c>
      <c r="AC83" s="9">
        <v>180094.59</v>
      </c>
      <c r="AD83" s="9">
        <v>180094.59</v>
      </c>
      <c r="AE83" s="10">
        <f t="shared" si="2"/>
        <v>3.1950784378950166E-2</v>
      </c>
      <c r="AF83" s="9">
        <v>5456530.4100000001</v>
      </c>
      <c r="AG83" s="10">
        <v>3.1950784378950173E-2</v>
      </c>
      <c r="AH83" s="9">
        <v>0</v>
      </c>
      <c r="AI83" s="10"/>
      <c r="AJ83" s="1"/>
    </row>
    <row r="84" spans="1:36" ht="63.75" outlineLevel="4" x14ac:dyDescent="0.25">
      <c r="A84" s="6" t="s">
        <v>163</v>
      </c>
      <c r="B84" s="7" t="s">
        <v>164</v>
      </c>
      <c r="C84" s="6" t="s">
        <v>163</v>
      </c>
      <c r="D84" s="6"/>
      <c r="E84" s="6"/>
      <c r="F84" s="8"/>
      <c r="G84" s="6"/>
      <c r="H84" s="6"/>
      <c r="I84" s="6"/>
      <c r="J84" s="6"/>
      <c r="K84" s="6"/>
      <c r="L84" s="6"/>
      <c r="M84" s="6"/>
      <c r="N84" s="6"/>
      <c r="O84" s="9">
        <v>0</v>
      </c>
      <c r="P84" s="9">
        <v>430000</v>
      </c>
      <c r="Q84" s="9">
        <v>430000</v>
      </c>
      <c r="R84" s="9">
        <v>430000</v>
      </c>
      <c r="S84" s="9">
        <v>430000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10">
        <f t="shared" si="2"/>
        <v>0</v>
      </c>
      <c r="AF84" s="9">
        <v>430000</v>
      </c>
      <c r="AG84" s="10">
        <v>0</v>
      </c>
      <c r="AH84" s="9">
        <v>0</v>
      </c>
      <c r="AI84" s="10"/>
      <c r="AJ84" s="1"/>
    </row>
    <row r="85" spans="1:36" ht="38.25" outlineLevel="4" x14ac:dyDescent="0.25">
      <c r="A85" s="6" t="s">
        <v>165</v>
      </c>
      <c r="B85" s="7" t="s">
        <v>166</v>
      </c>
      <c r="C85" s="6" t="s">
        <v>165</v>
      </c>
      <c r="D85" s="6"/>
      <c r="E85" s="6"/>
      <c r="F85" s="8"/>
      <c r="G85" s="6"/>
      <c r="H85" s="6"/>
      <c r="I85" s="6"/>
      <c r="J85" s="6"/>
      <c r="K85" s="6"/>
      <c r="L85" s="6"/>
      <c r="M85" s="6"/>
      <c r="N85" s="6"/>
      <c r="O85" s="9">
        <v>7648289.3899999997</v>
      </c>
      <c r="P85" s="9">
        <v>0</v>
      </c>
      <c r="Q85" s="9">
        <v>7648289.3899999997</v>
      </c>
      <c r="R85" s="9">
        <v>7648289.3899999997</v>
      </c>
      <c r="S85" s="9">
        <v>7648289.3899999997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4952769.08</v>
      </c>
      <c r="Z85" s="9">
        <v>4952769.08</v>
      </c>
      <c r="AA85" s="9">
        <v>0</v>
      </c>
      <c r="AB85" s="9">
        <v>4952769.08</v>
      </c>
      <c r="AC85" s="9">
        <v>4952769.08</v>
      </c>
      <c r="AD85" s="9">
        <v>4952769.08</v>
      </c>
      <c r="AE85" s="10">
        <f t="shared" si="2"/>
        <v>0.64756559636402566</v>
      </c>
      <c r="AF85" s="9">
        <v>2695520.31</v>
      </c>
      <c r="AG85" s="10">
        <v>0.64756559636402566</v>
      </c>
      <c r="AH85" s="9">
        <v>0</v>
      </c>
      <c r="AI85" s="10"/>
      <c r="AJ85" s="1"/>
    </row>
    <row r="86" spans="1:36" ht="38.25" outlineLevel="4" x14ac:dyDescent="0.25">
      <c r="A86" s="6" t="s">
        <v>167</v>
      </c>
      <c r="B86" s="7" t="s">
        <v>168</v>
      </c>
      <c r="C86" s="6" t="s">
        <v>167</v>
      </c>
      <c r="D86" s="6"/>
      <c r="E86" s="6"/>
      <c r="F86" s="8"/>
      <c r="G86" s="6"/>
      <c r="H86" s="6"/>
      <c r="I86" s="6"/>
      <c r="J86" s="6"/>
      <c r="K86" s="6"/>
      <c r="L86" s="6"/>
      <c r="M86" s="6"/>
      <c r="N86" s="6"/>
      <c r="O86" s="9">
        <v>3701450.83</v>
      </c>
      <c r="P86" s="9">
        <v>0</v>
      </c>
      <c r="Q86" s="9">
        <v>3701450.83</v>
      </c>
      <c r="R86" s="9">
        <v>3701450.83</v>
      </c>
      <c r="S86" s="9">
        <v>3701450.83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10">
        <f t="shared" si="2"/>
        <v>0</v>
      </c>
      <c r="AF86" s="9">
        <v>3701450.83</v>
      </c>
      <c r="AG86" s="10">
        <v>0</v>
      </c>
      <c r="AH86" s="9">
        <v>0</v>
      </c>
      <c r="AI86" s="10"/>
      <c r="AJ86" s="1"/>
    </row>
    <row r="87" spans="1:36" ht="38.25" outlineLevel="4" x14ac:dyDescent="0.25">
      <c r="A87" s="6" t="s">
        <v>169</v>
      </c>
      <c r="B87" s="7" t="s">
        <v>170</v>
      </c>
      <c r="C87" s="6" t="s">
        <v>169</v>
      </c>
      <c r="D87" s="6"/>
      <c r="E87" s="6"/>
      <c r="F87" s="8"/>
      <c r="G87" s="6"/>
      <c r="H87" s="6"/>
      <c r="I87" s="6"/>
      <c r="J87" s="6"/>
      <c r="K87" s="6"/>
      <c r="L87" s="6"/>
      <c r="M87" s="6"/>
      <c r="N87" s="6"/>
      <c r="O87" s="9">
        <v>886345.23</v>
      </c>
      <c r="P87" s="9">
        <v>18.41</v>
      </c>
      <c r="Q87" s="9">
        <v>886363.64</v>
      </c>
      <c r="R87" s="9">
        <v>886363.64</v>
      </c>
      <c r="S87" s="9">
        <v>886363.64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10">
        <f t="shared" si="2"/>
        <v>0</v>
      </c>
      <c r="AF87" s="9">
        <v>886363.64</v>
      </c>
      <c r="AG87" s="10">
        <v>0</v>
      </c>
      <c r="AH87" s="9">
        <v>0</v>
      </c>
      <c r="AI87" s="10"/>
      <c r="AJ87" s="1"/>
    </row>
    <row r="88" spans="1:36" ht="25.5" outlineLevel="4" x14ac:dyDescent="0.25">
      <c r="A88" s="6" t="s">
        <v>171</v>
      </c>
      <c r="B88" s="7" t="s">
        <v>172</v>
      </c>
      <c r="C88" s="6" t="s">
        <v>171</v>
      </c>
      <c r="D88" s="6"/>
      <c r="E88" s="6"/>
      <c r="F88" s="8"/>
      <c r="G88" s="6"/>
      <c r="H88" s="6"/>
      <c r="I88" s="6"/>
      <c r="J88" s="6"/>
      <c r="K88" s="6"/>
      <c r="L88" s="6"/>
      <c r="M88" s="6"/>
      <c r="N88" s="6"/>
      <c r="O88" s="9">
        <v>52911300</v>
      </c>
      <c r="P88" s="9">
        <v>12051000</v>
      </c>
      <c r="Q88" s="9">
        <v>64962300</v>
      </c>
      <c r="R88" s="9">
        <v>64962300</v>
      </c>
      <c r="S88" s="9">
        <v>64962300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3846949</v>
      </c>
      <c r="Z88" s="9">
        <v>3846949</v>
      </c>
      <c r="AA88" s="9">
        <v>0</v>
      </c>
      <c r="AB88" s="9">
        <v>3846949</v>
      </c>
      <c r="AC88" s="9">
        <v>3846949</v>
      </c>
      <c r="AD88" s="9">
        <v>3846949</v>
      </c>
      <c r="AE88" s="10">
        <f t="shared" si="2"/>
        <v>5.9218177312071768E-2</v>
      </c>
      <c r="AF88" s="9">
        <v>61115351</v>
      </c>
      <c r="AG88" s="10">
        <v>5.9218177312071768E-2</v>
      </c>
      <c r="AH88" s="9">
        <v>0</v>
      </c>
      <c r="AI88" s="10"/>
      <c r="AJ88" s="1"/>
    </row>
    <row r="89" spans="1:36" s="25" customFormat="1" ht="25.5" outlineLevel="2" x14ac:dyDescent="0.25">
      <c r="A89" s="19" t="s">
        <v>173</v>
      </c>
      <c r="B89" s="20" t="s">
        <v>174</v>
      </c>
      <c r="C89" s="19" t="s">
        <v>173</v>
      </c>
      <c r="D89" s="19"/>
      <c r="E89" s="19"/>
      <c r="F89" s="21"/>
      <c r="G89" s="19"/>
      <c r="H89" s="19"/>
      <c r="I89" s="19"/>
      <c r="J89" s="19"/>
      <c r="K89" s="19"/>
      <c r="L89" s="19"/>
      <c r="M89" s="19"/>
      <c r="N89" s="19"/>
      <c r="O89" s="22">
        <v>164271380</v>
      </c>
      <c r="P89" s="22">
        <v>116</v>
      </c>
      <c r="Q89" s="22">
        <f>SUM(Q90:Q97)</f>
        <v>160397438</v>
      </c>
      <c r="R89" s="22">
        <f t="shared" ref="R89:Z89" si="5">SUM(R90:R97)</f>
        <v>160397438</v>
      </c>
      <c r="S89" s="22">
        <f t="shared" si="5"/>
        <v>160397438</v>
      </c>
      <c r="T89" s="22">
        <f t="shared" si="5"/>
        <v>0</v>
      </c>
      <c r="U89" s="22">
        <f t="shared" si="5"/>
        <v>0</v>
      </c>
      <c r="V89" s="22">
        <f t="shared" si="5"/>
        <v>0</v>
      </c>
      <c r="W89" s="22">
        <f t="shared" si="5"/>
        <v>0</v>
      </c>
      <c r="X89" s="22">
        <f t="shared" si="5"/>
        <v>0</v>
      </c>
      <c r="Y89" s="22">
        <f t="shared" si="5"/>
        <v>22199851.410000004</v>
      </c>
      <c r="Z89" s="22">
        <f t="shared" si="5"/>
        <v>22199851.410000004</v>
      </c>
      <c r="AA89" s="22">
        <v>0</v>
      </c>
      <c r="AB89" s="22">
        <v>22372251.41</v>
      </c>
      <c r="AC89" s="22">
        <v>22372251.41</v>
      </c>
      <c r="AD89" s="22">
        <v>22372251.41</v>
      </c>
      <c r="AE89" s="23">
        <f t="shared" si="2"/>
        <v>0.13840527434110264</v>
      </c>
      <c r="AF89" s="22">
        <v>141899244.59</v>
      </c>
      <c r="AG89" s="23">
        <v>0.13619070839897873</v>
      </c>
      <c r="AH89" s="22">
        <v>0</v>
      </c>
      <c r="AI89" s="23"/>
      <c r="AJ89" s="24"/>
    </row>
    <row r="90" spans="1:36" ht="38.25" outlineLevel="4" x14ac:dyDescent="0.25">
      <c r="A90" s="6" t="s">
        <v>175</v>
      </c>
      <c r="B90" s="7" t="s">
        <v>176</v>
      </c>
      <c r="C90" s="6" t="s">
        <v>175</v>
      </c>
      <c r="D90" s="6"/>
      <c r="E90" s="6"/>
      <c r="F90" s="8"/>
      <c r="G90" s="6"/>
      <c r="H90" s="6"/>
      <c r="I90" s="6"/>
      <c r="J90" s="6"/>
      <c r="K90" s="6"/>
      <c r="L90" s="6"/>
      <c r="M90" s="6"/>
      <c r="N90" s="6"/>
      <c r="O90" s="9">
        <v>154120400</v>
      </c>
      <c r="P90" s="9">
        <v>58</v>
      </c>
      <c r="Q90" s="9">
        <v>154120458</v>
      </c>
      <c r="R90" s="9">
        <v>154120458</v>
      </c>
      <c r="S90" s="9">
        <v>154120458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21872113.260000002</v>
      </c>
      <c r="Z90" s="9">
        <v>21872113.260000002</v>
      </c>
      <c r="AA90" s="9">
        <v>0</v>
      </c>
      <c r="AB90" s="9">
        <v>21872113.260000002</v>
      </c>
      <c r="AC90" s="9">
        <v>21872113.260000002</v>
      </c>
      <c r="AD90" s="9">
        <v>21872113.260000002</v>
      </c>
      <c r="AE90" s="10">
        <f t="shared" si="2"/>
        <v>0.14191570375426735</v>
      </c>
      <c r="AF90" s="9">
        <v>132248344.73999999</v>
      </c>
      <c r="AG90" s="10">
        <v>0.14191570375426732</v>
      </c>
      <c r="AH90" s="9">
        <v>0</v>
      </c>
      <c r="AI90" s="10"/>
      <c r="AJ90" s="1"/>
    </row>
    <row r="91" spans="1:36" ht="76.5" outlineLevel="4" x14ac:dyDescent="0.25">
      <c r="A91" s="6" t="s">
        <v>177</v>
      </c>
      <c r="B91" s="7" t="s">
        <v>178</v>
      </c>
      <c r="C91" s="6" t="s">
        <v>177</v>
      </c>
      <c r="D91" s="6"/>
      <c r="E91" s="6"/>
      <c r="F91" s="8"/>
      <c r="G91" s="6"/>
      <c r="H91" s="6"/>
      <c r="I91" s="6"/>
      <c r="J91" s="6"/>
      <c r="K91" s="6"/>
      <c r="L91" s="6"/>
      <c r="M91" s="6"/>
      <c r="N91" s="6"/>
      <c r="O91" s="9">
        <v>421700</v>
      </c>
      <c r="P91" s="9">
        <v>0</v>
      </c>
      <c r="Q91" s="9">
        <v>421700</v>
      </c>
      <c r="R91" s="9">
        <v>421700</v>
      </c>
      <c r="S91" s="9">
        <v>421700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8864.64</v>
      </c>
      <c r="Z91" s="9">
        <v>8864.64</v>
      </c>
      <c r="AA91" s="9">
        <v>0</v>
      </c>
      <c r="AB91" s="9">
        <v>8864.64</v>
      </c>
      <c r="AC91" s="9">
        <v>8864.64</v>
      </c>
      <c r="AD91" s="9">
        <v>8864.64</v>
      </c>
      <c r="AE91" s="10">
        <f t="shared" si="2"/>
        <v>2.1021199905145838E-2</v>
      </c>
      <c r="AF91" s="9">
        <v>412835.36</v>
      </c>
      <c r="AG91" s="10">
        <v>2.1021199905145838E-2</v>
      </c>
      <c r="AH91" s="9">
        <v>0</v>
      </c>
      <c r="AI91" s="10"/>
      <c r="AJ91" s="1"/>
    </row>
    <row r="92" spans="1:36" ht="63.75" outlineLevel="4" x14ac:dyDescent="0.25">
      <c r="A92" s="6" t="s">
        <v>179</v>
      </c>
      <c r="B92" s="7" t="s">
        <v>180</v>
      </c>
      <c r="C92" s="6" t="s">
        <v>179</v>
      </c>
      <c r="D92" s="6"/>
      <c r="E92" s="6"/>
      <c r="F92" s="8"/>
      <c r="G92" s="6"/>
      <c r="H92" s="6"/>
      <c r="I92" s="6"/>
      <c r="J92" s="6"/>
      <c r="K92" s="6"/>
      <c r="L92" s="6"/>
      <c r="M92" s="6"/>
      <c r="N92" s="6"/>
      <c r="O92" s="9">
        <v>3169980</v>
      </c>
      <c r="P92" s="9">
        <v>0</v>
      </c>
      <c r="Q92" s="9">
        <v>3169980</v>
      </c>
      <c r="R92" s="9">
        <v>3169980</v>
      </c>
      <c r="S92" s="9">
        <v>3169980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10">
        <f t="shared" si="2"/>
        <v>0</v>
      </c>
      <c r="AF92" s="9">
        <v>3169980</v>
      </c>
      <c r="AG92" s="10">
        <v>0</v>
      </c>
      <c r="AH92" s="9">
        <v>0</v>
      </c>
      <c r="AI92" s="10"/>
      <c r="AJ92" s="1"/>
    </row>
    <row r="93" spans="1:36" ht="51" outlineLevel="4" x14ac:dyDescent="0.25">
      <c r="A93" s="6" t="s">
        <v>181</v>
      </c>
      <c r="B93" s="7" t="s">
        <v>182</v>
      </c>
      <c r="C93" s="6" t="s">
        <v>181</v>
      </c>
      <c r="D93" s="6"/>
      <c r="E93" s="6"/>
      <c r="F93" s="8"/>
      <c r="G93" s="6"/>
      <c r="H93" s="6"/>
      <c r="I93" s="6"/>
      <c r="J93" s="6"/>
      <c r="K93" s="6"/>
      <c r="L93" s="6"/>
      <c r="M93" s="6"/>
      <c r="N93" s="6"/>
      <c r="O93" s="9">
        <v>1033900</v>
      </c>
      <c r="P93" s="9">
        <v>0</v>
      </c>
      <c r="Q93" s="9">
        <v>1033900</v>
      </c>
      <c r="R93" s="9">
        <v>1033900</v>
      </c>
      <c r="S93" s="9">
        <v>1033900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172400</v>
      </c>
      <c r="Z93" s="9">
        <v>172400</v>
      </c>
      <c r="AA93" s="9">
        <v>0</v>
      </c>
      <c r="AB93" s="9">
        <v>172400</v>
      </c>
      <c r="AC93" s="9">
        <v>172400</v>
      </c>
      <c r="AD93" s="9">
        <v>172400</v>
      </c>
      <c r="AE93" s="10">
        <f t="shared" si="2"/>
        <v>0.16674726762743011</v>
      </c>
      <c r="AF93" s="9">
        <v>861500</v>
      </c>
      <c r="AG93" s="10">
        <v>0.16674726762743011</v>
      </c>
      <c r="AH93" s="9">
        <v>0</v>
      </c>
      <c r="AI93" s="10"/>
      <c r="AJ93" s="1"/>
    </row>
    <row r="94" spans="1:36" ht="63.75" outlineLevel="4" x14ac:dyDescent="0.25">
      <c r="A94" s="6" t="s">
        <v>183</v>
      </c>
      <c r="B94" s="7" t="s">
        <v>184</v>
      </c>
      <c r="C94" s="6" t="s">
        <v>183</v>
      </c>
      <c r="D94" s="6"/>
      <c r="E94" s="6"/>
      <c r="F94" s="8"/>
      <c r="G94" s="6"/>
      <c r="H94" s="6"/>
      <c r="I94" s="6"/>
      <c r="J94" s="6"/>
      <c r="K94" s="6"/>
      <c r="L94" s="6"/>
      <c r="M94" s="6"/>
      <c r="N94" s="6"/>
      <c r="O94" s="9">
        <v>7000</v>
      </c>
      <c r="P94" s="9">
        <v>0</v>
      </c>
      <c r="Q94" s="9">
        <v>7000</v>
      </c>
      <c r="R94" s="9">
        <v>7000</v>
      </c>
      <c r="S94" s="9">
        <v>7000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10">
        <f t="shared" si="2"/>
        <v>0</v>
      </c>
      <c r="AF94" s="9">
        <v>7000</v>
      </c>
      <c r="AG94" s="10">
        <v>0</v>
      </c>
      <c r="AH94" s="9">
        <v>0</v>
      </c>
      <c r="AI94" s="10"/>
      <c r="AJ94" s="1"/>
    </row>
    <row r="95" spans="1:36" ht="51" outlineLevel="4" x14ac:dyDescent="0.25">
      <c r="A95" s="6" t="s">
        <v>185</v>
      </c>
      <c r="B95" s="7" t="s">
        <v>186</v>
      </c>
      <c r="C95" s="6" t="s">
        <v>185</v>
      </c>
      <c r="D95" s="6"/>
      <c r="E95" s="6"/>
      <c r="F95" s="8"/>
      <c r="G95" s="6"/>
      <c r="H95" s="6"/>
      <c r="I95" s="6"/>
      <c r="J95" s="6"/>
      <c r="K95" s="6"/>
      <c r="L95" s="6"/>
      <c r="M95" s="6"/>
      <c r="N95" s="6"/>
      <c r="O95" s="9">
        <v>113200</v>
      </c>
      <c r="P95" s="9">
        <v>0</v>
      </c>
      <c r="Q95" s="9">
        <v>113200</v>
      </c>
      <c r="R95" s="9">
        <v>113200</v>
      </c>
      <c r="S95" s="9">
        <v>113200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18004.12</v>
      </c>
      <c r="Z95" s="9">
        <v>18004.12</v>
      </c>
      <c r="AA95" s="9">
        <v>0</v>
      </c>
      <c r="AB95" s="9">
        <v>18004.12</v>
      </c>
      <c r="AC95" s="9">
        <v>18004.12</v>
      </c>
      <c r="AD95" s="9">
        <v>18004.12</v>
      </c>
      <c r="AE95" s="10">
        <f t="shared" si="2"/>
        <v>0.15904699646643108</v>
      </c>
      <c r="AF95" s="9">
        <v>95195.88</v>
      </c>
      <c r="AG95" s="10">
        <v>0.15904699646643108</v>
      </c>
      <c r="AH95" s="9">
        <v>0</v>
      </c>
      <c r="AI95" s="10"/>
      <c r="AJ95" s="1"/>
    </row>
    <row r="96" spans="1:36" ht="38.25" outlineLevel="4" x14ac:dyDescent="0.25">
      <c r="A96" s="6" t="s">
        <v>187</v>
      </c>
      <c r="B96" s="7" t="s">
        <v>188</v>
      </c>
      <c r="C96" s="6" t="s">
        <v>187</v>
      </c>
      <c r="D96" s="6"/>
      <c r="E96" s="6"/>
      <c r="F96" s="8"/>
      <c r="G96" s="6"/>
      <c r="H96" s="6"/>
      <c r="I96" s="6"/>
      <c r="J96" s="6"/>
      <c r="K96" s="6"/>
      <c r="L96" s="6"/>
      <c r="M96" s="6"/>
      <c r="N96" s="6"/>
      <c r="O96" s="9">
        <v>197900</v>
      </c>
      <c r="P96" s="9">
        <v>0</v>
      </c>
      <c r="Q96" s="9">
        <v>197900</v>
      </c>
      <c r="R96" s="9">
        <v>197900</v>
      </c>
      <c r="S96" s="9">
        <v>197900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10">
        <f t="shared" si="2"/>
        <v>0</v>
      </c>
      <c r="AF96" s="9">
        <v>197900</v>
      </c>
      <c r="AG96" s="10">
        <v>0</v>
      </c>
      <c r="AH96" s="9">
        <v>0</v>
      </c>
      <c r="AI96" s="10"/>
      <c r="AJ96" s="1"/>
    </row>
    <row r="97" spans="1:36" ht="38.25" outlineLevel="4" x14ac:dyDescent="0.25">
      <c r="A97" s="6" t="s">
        <v>189</v>
      </c>
      <c r="B97" s="7" t="s">
        <v>190</v>
      </c>
      <c r="C97" s="6" t="s">
        <v>189</v>
      </c>
      <c r="D97" s="6"/>
      <c r="E97" s="6"/>
      <c r="F97" s="8"/>
      <c r="G97" s="6"/>
      <c r="H97" s="6"/>
      <c r="I97" s="6"/>
      <c r="J97" s="6"/>
      <c r="K97" s="6"/>
      <c r="L97" s="6"/>
      <c r="M97" s="6"/>
      <c r="N97" s="6"/>
      <c r="O97" s="9">
        <v>1333300</v>
      </c>
      <c r="P97" s="9">
        <v>0</v>
      </c>
      <c r="Q97" s="9">
        <v>1333300</v>
      </c>
      <c r="R97" s="9">
        <v>1333300</v>
      </c>
      <c r="S97" s="9">
        <v>1333300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128469.39</v>
      </c>
      <c r="Z97" s="9">
        <v>128469.39</v>
      </c>
      <c r="AA97" s="9">
        <v>0</v>
      </c>
      <c r="AB97" s="9">
        <v>128469.39</v>
      </c>
      <c r="AC97" s="9">
        <v>128469.39</v>
      </c>
      <c r="AD97" s="9">
        <v>128469.39</v>
      </c>
      <c r="AE97" s="10">
        <f t="shared" si="2"/>
        <v>9.6354451361284038E-2</v>
      </c>
      <c r="AF97" s="9">
        <v>1204830.6100000001</v>
      </c>
      <c r="AG97" s="10">
        <v>9.6354451361284038E-2</v>
      </c>
      <c r="AH97" s="9">
        <v>0</v>
      </c>
      <c r="AI97" s="10"/>
      <c r="AJ97" s="1"/>
    </row>
    <row r="98" spans="1:36" s="25" customFormat="1" outlineLevel="2" x14ac:dyDescent="0.25">
      <c r="A98" s="19" t="s">
        <v>191</v>
      </c>
      <c r="B98" s="20" t="s">
        <v>192</v>
      </c>
      <c r="C98" s="19" t="s">
        <v>191</v>
      </c>
      <c r="D98" s="19"/>
      <c r="E98" s="19"/>
      <c r="F98" s="21"/>
      <c r="G98" s="19"/>
      <c r="H98" s="19"/>
      <c r="I98" s="19"/>
      <c r="J98" s="19"/>
      <c r="K98" s="19"/>
      <c r="L98" s="19"/>
      <c r="M98" s="19"/>
      <c r="N98" s="19"/>
      <c r="O98" s="22">
        <v>18168337.77</v>
      </c>
      <c r="P98" s="22">
        <v>0</v>
      </c>
      <c r="Q98" s="22">
        <f>Q99</f>
        <v>8280700</v>
      </c>
      <c r="R98" s="22">
        <f t="shared" ref="R98:Z98" si="6">R99</f>
        <v>8280700</v>
      </c>
      <c r="S98" s="22">
        <f t="shared" si="6"/>
        <v>8280700</v>
      </c>
      <c r="T98" s="22">
        <f t="shared" si="6"/>
        <v>0</v>
      </c>
      <c r="U98" s="22">
        <f t="shared" si="6"/>
        <v>0</v>
      </c>
      <c r="V98" s="22">
        <f t="shared" si="6"/>
        <v>0</v>
      </c>
      <c r="W98" s="22">
        <f t="shared" si="6"/>
        <v>0</v>
      </c>
      <c r="X98" s="22">
        <f t="shared" si="6"/>
        <v>0</v>
      </c>
      <c r="Y98" s="22">
        <f t="shared" si="6"/>
        <v>683550</v>
      </c>
      <c r="Z98" s="22">
        <f t="shared" si="6"/>
        <v>683550</v>
      </c>
      <c r="AA98" s="22">
        <v>0</v>
      </c>
      <c r="AB98" s="22">
        <v>683550</v>
      </c>
      <c r="AC98" s="22">
        <v>683550</v>
      </c>
      <c r="AD98" s="22">
        <v>683550</v>
      </c>
      <c r="AE98" s="23">
        <f t="shared" si="2"/>
        <v>8.2547369183764652E-2</v>
      </c>
      <c r="AF98" s="22">
        <v>17484787.77</v>
      </c>
      <c r="AG98" s="23">
        <v>3.7623144651608931E-2</v>
      </c>
      <c r="AH98" s="22">
        <v>0</v>
      </c>
      <c r="AI98" s="23"/>
      <c r="AJ98" s="24"/>
    </row>
    <row r="99" spans="1:36" ht="76.5" outlineLevel="4" x14ac:dyDescent="0.25">
      <c r="A99" s="6" t="s">
        <v>193</v>
      </c>
      <c r="B99" s="7" t="s">
        <v>194</v>
      </c>
      <c r="C99" s="6" t="s">
        <v>193</v>
      </c>
      <c r="D99" s="6"/>
      <c r="E99" s="6"/>
      <c r="F99" s="8"/>
      <c r="G99" s="6"/>
      <c r="H99" s="6"/>
      <c r="I99" s="6"/>
      <c r="J99" s="6"/>
      <c r="K99" s="6"/>
      <c r="L99" s="6"/>
      <c r="M99" s="6"/>
      <c r="N99" s="6"/>
      <c r="O99" s="9">
        <v>8280700</v>
      </c>
      <c r="P99" s="9">
        <v>0</v>
      </c>
      <c r="Q99" s="9">
        <v>8280700</v>
      </c>
      <c r="R99" s="9">
        <v>8280700</v>
      </c>
      <c r="S99" s="9">
        <v>8280700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683550</v>
      </c>
      <c r="Z99" s="9">
        <v>683550</v>
      </c>
      <c r="AA99" s="9">
        <v>0</v>
      </c>
      <c r="AB99" s="9">
        <v>683550</v>
      </c>
      <c r="AC99" s="9">
        <v>683550</v>
      </c>
      <c r="AD99" s="9">
        <v>683550</v>
      </c>
      <c r="AE99" s="10">
        <f t="shared" si="2"/>
        <v>8.2547369183764652E-2</v>
      </c>
      <c r="AF99" s="9">
        <v>7597150</v>
      </c>
      <c r="AG99" s="10">
        <v>8.2547369183764652E-2</v>
      </c>
      <c r="AH99" s="9">
        <v>0</v>
      </c>
      <c r="AI99" s="10"/>
      <c r="AJ99" s="1"/>
    </row>
    <row r="100" spans="1:36" s="25" customFormat="1" outlineLevel="1" x14ac:dyDescent="0.25">
      <c r="A100" s="19" t="s">
        <v>195</v>
      </c>
      <c r="B100" s="20" t="s">
        <v>196</v>
      </c>
      <c r="C100" s="19" t="s">
        <v>195</v>
      </c>
      <c r="D100" s="19"/>
      <c r="E100" s="19"/>
      <c r="F100" s="21"/>
      <c r="G100" s="19"/>
      <c r="H100" s="19"/>
      <c r="I100" s="19"/>
      <c r="J100" s="19"/>
      <c r="K100" s="19"/>
      <c r="L100" s="19"/>
      <c r="M100" s="19"/>
      <c r="N100" s="19"/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205197.71</v>
      </c>
      <c r="Z100" s="22">
        <v>205197.71</v>
      </c>
      <c r="AA100" s="22">
        <v>0</v>
      </c>
      <c r="AB100" s="22">
        <v>205197.71</v>
      </c>
      <c r="AC100" s="22">
        <v>205197.71</v>
      </c>
      <c r="AD100" s="22">
        <v>205197.71</v>
      </c>
      <c r="AE100" s="23" t="e">
        <f t="shared" si="2"/>
        <v>#DIV/0!</v>
      </c>
      <c r="AF100" s="22">
        <v>-205197.71</v>
      </c>
      <c r="AG100" s="23"/>
      <c r="AH100" s="22">
        <v>0</v>
      </c>
      <c r="AI100" s="23"/>
      <c r="AJ100" s="24"/>
    </row>
    <row r="101" spans="1:36" ht="76.5" outlineLevel="4" x14ac:dyDescent="0.25">
      <c r="A101" s="6" t="s">
        <v>197</v>
      </c>
      <c r="B101" s="7" t="s">
        <v>198</v>
      </c>
      <c r="C101" s="6" t="s">
        <v>197</v>
      </c>
      <c r="D101" s="6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16000</v>
      </c>
      <c r="Z101" s="9">
        <v>16000</v>
      </c>
      <c r="AA101" s="9">
        <v>0</v>
      </c>
      <c r="AB101" s="9">
        <v>16000</v>
      </c>
      <c r="AC101" s="9">
        <v>16000</v>
      </c>
      <c r="AD101" s="9">
        <v>16000</v>
      </c>
      <c r="AE101" s="10" t="e">
        <f t="shared" si="2"/>
        <v>#DIV/0!</v>
      </c>
      <c r="AF101" s="9">
        <v>-16000</v>
      </c>
      <c r="AG101" s="10"/>
      <c r="AH101" s="9">
        <v>0</v>
      </c>
      <c r="AI101" s="10"/>
      <c r="AJ101" s="1"/>
    </row>
    <row r="102" spans="1:36" ht="51" outlineLevel="4" x14ac:dyDescent="0.25">
      <c r="A102" s="6" t="s">
        <v>199</v>
      </c>
      <c r="B102" s="7" t="s">
        <v>200</v>
      </c>
      <c r="C102" s="6" t="s">
        <v>199</v>
      </c>
      <c r="D102" s="6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189197.71</v>
      </c>
      <c r="Z102" s="9">
        <v>189197.71</v>
      </c>
      <c r="AA102" s="9">
        <v>0</v>
      </c>
      <c r="AB102" s="9">
        <v>189197.71</v>
      </c>
      <c r="AC102" s="9">
        <v>189197.71</v>
      </c>
      <c r="AD102" s="9">
        <v>189197.71</v>
      </c>
      <c r="AE102" s="10" t="e">
        <f t="shared" si="2"/>
        <v>#DIV/0!</v>
      </c>
      <c r="AF102" s="9">
        <v>-189197.71</v>
      </c>
      <c r="AG102" s="10"/>
      <c r="AH102" s="9">
        <v>0</v>
      </c>
      <c r="AI102" s="10"/>
      <c r="AJ102" s="1"/>
    </row>
    <row r="103" spans="1:36" s="25" customFormat="1" ht="51" outlineLevel="1" x14ac:dyDescent="0.25">
      <c r="A103" s="19" t="s">
        <v>201</v>
      </c>
      <c r="B103" s="20" t="s">
        <v>202</v>
      </c>
      <c r="C103" s="19" t="s">
        <v>201</v>
      </c>
      <c r="D103" s="19"/>
      <c r="E103" s="19"/>
      <c r="F103" s="21"/>
      <c r="G103" s="19"/>
      <c r="H103" s="19"/>
      <c r="I103" s="19"/>
      <c r="J103" s="19"/>
      <c r="K103" s="19"/>
      <c r="L103" s="19"/>
      <c r="M103" s="19"/>
      <c r="N103" s="19"/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-32320300</v>
      </c>
      <c r="Z103" s="22">
        <v>-32320300</v>
      </c>
      <c r="AA103" s="22">
        <v>0</v>
      </c>
      <c r="AB103" s="22">
        <v>-32320300</v>
      </c>
      <c r="AC103" s="22">
        <v>-32320300</v>
      </c>
      <c r="AD103" s="22">
        <v>-32320300</v>
      </c>
      <c r="AE103" s="23" t="e">
        <f t="shared" si="2"/>
        <v>#DIV/0!</v>
      </c>
      <c r="AF103" s="22">
        <v>32320300</v>
      </c>
      <c r="AG103" s="23"/>
      <c r="AH103" s="22">
        <v>0</v>
      </c>
      <c r="AI103" s="23"/>
      <c r="AJ103" s="24"/>
    </row>
    <row r="104" spans="1:36" ht="51" outlineLevel="4" x14ac:dyDescent="0.25">
      <c r="A104" s="6" t="s">
        <v>203</v>
      </c>
      <c r="B104" s="7" t="s">
        <v>204</v>
      </c>
      <c r="C104" s="6" t="s">
        <v>203</v>
      </c>
      <c r="D104" s="6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-32320300</v>
      </c>
      <c r="Z104" s="9">
        <v>-32320300</v>
      </c>
      <c r="AA104" s="9">
        <v>0</v>
      </c>
      <c r="AB104" s="9">
        <v>-32320300</v>
      </c>
      <c r="AC104" s="9">
        <v>-32320300</v>
      </c>
      <c r="AD104" s="9">
        <v>-32320300</v>
      </c>
      <c r="AE104" s="10" t="e">
        <f t="shared" si="2"/>
        <v>#DIV/0!</v>
      </c>
      <c r="AF104" s="9">
        <v>32320300</v>
      </c>
      <c r="AG104" s="10"/>
      <c r="AH104" s="9">
        <v>0</v>
      </c>
      <c r="AI104" s="10"/>
      <c r="AJ104" s="1"/>
    </row>
    <row r="105" spans="1:36" s="25" customFormat="1" x14ac:dyDescent="0.25">
      <c r="A105" s="29" t="s">
        <v>205</v>
      </c>
      <c r="B105" s="30"/>
      <c r="C105" s="30"/>
      <c r="D105" s="30"/>
      <c r="E105" s="30"/>
      <c r="F105" s="30"/>
      <c r="G105" s="30"/>
      <c r="H105" s="30"/>
      <c r="I105" s="26"/>
      <c r="J105" s="26"/>
      <c r="K105" s="26"/>
      <c r="L105" s="26"/>
      <c r="M105" s="26"/>
      <c r="N105" s="26"/>
      <c r="O105" s="27">
        <v>409325091.81999999</v>
      </c>
      <c r="P105" s="27">
        <v>24532159.41</v>
      </c>
      <c r="Q105" s="27">
        <f>Q9+Q77</f>
        <v>374578866.86000001</v>
      </c>
      <c r="R105" s="27">
        <f t="shared" ref="R105:Z105" si="7">R9+R77</f>
        <v>374578866.86000001</v>
      </c>
      <c r="S105" s="27">
        <f t="shared" si="7"/>
        <v>374578866.86000001</v>
      </c>
      <c r="T105" s="27">
        <f t="shared" si="7"/>
        <v>0</v>
      </c>
      <c r="U105" s="27">
        <f t="shared" si="7"/>
        <v>0</v>
      </c>
      <c r="V105" s="27">
        <f t="shared" si="7"/>
        <v>0</v>
      </c>
      <c r="W105" s="27">
        <f t="shared" si="7"/>
        <v>0</v>
      </c>
      <c r="X105" s="27">
        <f t="shared" si="7"/>
        <v>0</v>
      </c>
      <c r="Y105" s="27">
        <f t="shared" si="7"/>
        <v>14874580.560000006</v>
      </c>
      <c r="Z105" s="27">
        <f t="shared" si="7"/>
        <v>14874580.560000006</v>
      </c>
      <c r="AA105" s="27">
        <v>32059586.219999999</v>
      </c>
      <c r="AB105" s="27">
        <v>51800751.780000001</v>
      </c>
      <c r="AC105" s="27">
        <v>19741165.559999999</v>
      </c>
      <c r="AD105" s="27">
        <v>19741165.559999999</v>
      </c>
      <c r="AE105" s="23">
        <f t="shared" si="2"/>
        <v>3.9710143513140117E-2</v>
      </c>
      <c r="AF105" s="27">
        <v>414116085.67000002</v>
      </c>
      <c r="AG105" s="28">
        <v>4.5501522687550172E-2</v>
      </c>
      <c r="AH105" s="27">
        <v>0</v>
      </c>
      <c r="AI105" s="28"/>
      <c r="AJ105" s="24"/>
    </row>
    <row r="106" spans="1:3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 t="s">
        <v>2</v>
      </c>
      <c r="AE106" s="1"/>
      <c r="AF106" s="1"/>
      <c r="AG106" s="1"/>
      <c r="AH106" s="1"/>
      <c r="AI106" s="1"/>
      <c r="AJ106" s="1"/>
    </row>
    <row r="107" spans="1:36" x14ac:dyDescent="0.2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11"/>
      <c r="AC107" s="11"/>
      <c r="AD107" s="11"/>
      <c r="AE107" s="11"/>
      <c r="AF107" s="11"/>
      <c r="AG107" s="11"/>
      <c r="AH107" s="11"/>
      <c r="AI107" s="11"/>
      <c r="AJ107" s="1"/>
    </row>
  </sheetData>
  <mergeCells count="32">
    <mergeCell ref="A1:AI1"/>
    <mergeCell ref="A2:AI2"/>
    <mergeCell ref="A3:AI3"/>
    <mergeCell ref="A4:AG4"/>
    <mergeCell ref="A5:AG5"/>
    <mergeCell ref="A6:AI6"/>
    <mergeCell ref="A7:A8"/>
    <mergeCell ref="B7:B8"/>
    <mergeCell ref="C7:C8"/>
    <mergeCell ref="D7:D8"/>
    <mergeCell ref="E7:E8"/>
    <mergeCell ref="F7:H7"/>
    <mergeCell ref="I7:K7"/>
    <mergeCell ref="L7:L8"/>
    <mergeCell ref="M7:M8"/>
    <mergeCell ref="N7:N8"/>
    <mergeCell ref="O7:O8"/>
    <mergeCell ref="P7:P8"/>
    <mergeCell ref="Q7:Q8"/>
    <mergeCell ref="R7:R8"/>
    <mergeCell ref="AF7:AG7"/>
    <mergeCell ref="AH7:AI7"/>
    <mergeCell ref="S7:S8"/>
    <mergeCell ref="T7:T8"/>
    <mergeCell ref="U7:U8"/>
    <mergeCell ref="V7:V8"/>
    <mergeCell ref="W7:W8"/>
    <mergeCell ref="A105:H105"/>
    <mergeCell ref="A107:AA107"/>
    <mergeCell ref="X7:Z8"/>
    <mergeCell ref="AE7:AE8"/>
    <mergeCell ref="AA7:AC7"/>
  </mergeCells>
  <pageMargins left="0.39374999999999999" right="0.39374999999999999" top="0.59027779999999996" bottom="0.59027779999999996" header="0.39374999999999999" footer="0.39374999999999999"/>
  <pageSetup paperSize="9" scale="84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28.02.2021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Вариант 2017&lt;/VariantName&gt;&#10;  &lt;VariantLink&gt;56262742&lt;/VariantLink&gt;&#10;  &lt;SvodReportLink xsi:nil=&quot;true&quot; /&gt;&#10;  &lt;ReportLink&gt;624769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CA838F7-90CF-4B09-84AA-A1E16A68F6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 консолид</vt:lpstr>
      <vt:lpstr>'Доход консолид'!Заголовки_для_печати</vt:lpstr>
      <vt:lpstr>'Доход консолид'!Область_печати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Иванова</dc:creator>
  <cp:lastModifiedBy>Инна Иванова</cp:lastModifiedBy>
  <cp:lastPrinted>2021-03-03T12:19:31Z</cp:lastPrinted>
  <dcterms:created xsi:type="dcterms:W3CDTF">2021-03-03T06:00:06Z</dcterms:created>
  <dcterms:modified xsi:type="dcterms:W3CDTF">2021-03-03T12:21:37Z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2017(3).xlsx</vt:lpwstr>
  </property>
  <property fmtid="{D5CDD505-2E9C-101B-9397-08002B2CF9AE}" pid="3" name="Название отчета">
    <vt:lpwstr>Вариант 2017(3).xlsx</vt:lpwstr>
  </property>
  <property fmtid="{D5CDD505-2E9C-101B-9397-08002B2CF9AE}" pid="4" name="Версия клиента">
    <vt:lpwstr>20.2.22.2180 (.NET 4.7.2)</vt:lpwstr>
  </property>
  <property fmtid="{D5CDD505-2E9C-101B-9397-08002B2CF9AE}" pid="5" name="Версия базы">
    <vt:lpwstr>20.2.2923.659616695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FObudg2021</vt:lpwstr>
  </property>
  <property fmtid="{D5CDD505-2E9C-101B-9397-08002B2CF9AE}" pid="9" name="Пользователь">
    <vt:lpwstr>fo09_budg2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