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район" sheetId="1" r:id="rId1"/>
  </sheets>
  <definedNames>
    <definedName name="Excel_BuiltIn__FilterDatabase" localSheetId="0">'район'!$A$10:$AI$55</definedName>
    <definedName name="Excel_BuiltIn_Print_Titles" localSheetId="0">'район'!$A$7:$B$7</definedName>
    <definedName name="SHARED_FORMULA_11_13_11_13_1">#REF!</definedName>
    <definedName name="SHARED_FORMULA_11_17_11_17_1">#REF!+#REF!</definedName>
    <definedName name="SHARED_FORMULA_12_7_12_7_0">#REF!+#REF!+#REF!+#REF!+#REF!+#REF!+#REF!+#REF!+#REF!</definedName>
    <definedName name="SHARED_FORMULA_14_45_14_45_7">#REF!+#REF!</definedName>
    <definedName name="SHARED_FORMULA_14_53_14_53_7">#REF!+#REF!</definedName>
    <definedName name="SHARED_FORMULA_14_69_14_69_7">#REF!+#REF!</definedName>
    <definedName name="SHARED_FORMULA_14_7_14_7_7">#REF!</definedName>
    <definedName name="SHARED_FORMULA_14_70_14_70_7">#REF!+#REF!</definedName>
    <definedName name="SHARED_FORMULA_14_8_14_8_7">#REF!+#REF!+#REF!+#REF!+#REF!</definedName>
    <definedName name="SHARED_FORMULA_14_85_14_85_7">#REF!+#REF!</definedName>
    <definedName name="SHARED_FORMULA_14_9_14_9_7">#REF!+#REF!+#REF!</definedName>
    <definedName name="SHARED_FORMULA_14_9_14_9_8">#REF!+#REF!+#REF!</definedName>
    <definedName name="SHARED_FORMULA_21_13_21_13_1">#REF!</definedName>
    <definedName name="SHARED_FORMULA_30_104_30_104_2">#REF!/#REF!</definedName>
    <definedName name="SHARED_FORMULA_30_40_30_40_2">#REF!/#REF!</definedName>
    <definedName name="SHARED_FORMULA_30_72_30_72_2">#REF!/#REF!</definedName>
    <definedName name="SHARED_FORMULA_30_8_30_8_2">#REF!/#REF!</definedName>
    <definedName name="SHARED_FORMULA_31_10_31_10_1">#REF!/#REF!</definedName>
    <definedName name="SHARED_FORMULA_31_102_31_102_4">#REF!/#REF!</definedName>
    <definedName name="SHARED_FORMULA_31_103_31_103_0">#REF!/#REF!</definedName>
    <definedName name="SHARED_FORMULA_31_104_31_104_6">#REF!/#REF!</definedName>
    <definedName name="SHARED_FORMULA_31_106_31_106_1">#REF!/#REF!</definedName>
    <definedName name="SHARED_FORMULA_31_109_31_109_3">#REF!/#REF!</definedName>
    <definedName name="SHARED_FORMULA_31_13_31_13_3">#REF!/#REF!</definedName>
    <definedName name="SHARED_FORMULA_31_141_31_141_3">#REF!/#REF!</definedName>
    <definedName name="SHARED_FORMULA_31_173_31_173_3">#REF!/#REF!</definedName>
    <definedName name="SHARED_FORMULA_31_38_31_38_4">#REF!/#REF!</definedName>
    <definedName name="SHARED_FORMULA_31_39_31_39_0">#REF!/#REF!</definedName>
    <definedName name="SHARED_FORMULA_31_40_31_40_5">#REF!/#REF!</definedName>
    <definedName name="SHARED_FORMULA_31_40_31_40_6">#REF!/#REF!</definedName>
    <definedName name="SHARED_FORMULA_31_42_31_42_1">#REF!/#REF!</definedName>
    <definedName name="SHARED_FORMULA_31_45_31_45_3">#REF!/#REF!</definedName>
    <definedName name="SHARED_FORMULA_31_6_31_6_4">#REF!/#REF!</definedName>
    <definedName name="SHARED_FORMULA_31_7_31_7_0">#REF!/#REF!</definedName>
    <definedName name="SHARED_FORMULA_31_70_31_70_4">#REF!/#REF!</definedName>
    <definedName name="SHARED_FORMULA_31_71_31_71_0">#REF!/#REF!</definedName>
    <definedName name="SHARED_FORMULA_31_72_31_72_5">#REF!/#REF!</definedName>
    <definedName name="SHARED_FORMULA_31_72_31_72_6">#REF!/#REF!</definedName>
    <definedName name="SHARED_FORMULA_31_74_31_74_1">#REF!/#REF!</definedName>
    <definedName name="SHARED_FORMULA_31_77_31_77_3">#REF!/#REF!</definedName>
    <definedName name="SHARED_FORMULA_31_8_31_8_5">#REF!/#REF!</definedName>
    <definedName name="SHARED_FORMULA_31_8_31_8_6">#REF!/#REF!</definedName>
    <definedName name="SHARED_FORMULA_33_109_33_109_7">#REF!/#REF!</definedName>
    <definedName name="SHARED_FORMULA_33_121_33_121_8">#REF!/#REF!</definedName>
    <definedName name="SHARED_FORMULA_33_134_33_134_9">#REF!/#REF!</definedName>
    <definedName name="SHARED_FORMULA_33_198_33_198_9">#REF!/#REF!</definedName>
    <definedName name="SHARED_FORMULA_33_262_33_262_9">#REF!/#REF!</definedName>
    <definedName name="SHARED_FORMULA_33_326_33_326_9">#REF!/#REF!</definedName>
    <definedName name="SHARED_FORMULA_33_35_33_35_8">#REF!/#REF!</definedName>
    <definedName name="SHARED_FORMULA_33_37_33_37_7">#REF!/#REF!</definedName>
    <definedName name="SHARED_FORMULA_33_390_33_390_9">#REF!/#REF!</definedName>
    <definedName name="SHARED_FORMULA_33_454_33_454_9">#REF!/#REF!</definedName>
    <definedName name="SHARED_FORMULA_33_518_33_518_9">#REF!/#REF!</definedName>
    <definedName name="SHARED_FORMULA_33_57_33_57_8">#REF!/#REF!</definedName>
    <definedName name="SHARED_FORMULA_33_6_33_6_9">#REF!/#REF!</definedName>
    <definedName name="SHARED_FORMULA_33_62_33_62_7">#REF!/#REF!</definedName>
    <definedName name="SHARED_FORMULA_33_7_33_7_7">#REF!/#REF!</definedName>
    <definedName name="SHARED_FORMULA_33_7_33_7_8">#REF!/#REF!</definedName>
    <definedName name="SHARED_FORMULA_33_70_33_70_9">#REF!/#REF!</definedName>
    <definedName name="SHARED_FORMULA_33_87_33_87_7">#REF!/#REF!</definedName>
    <definedName name="SHARED_FORMULA_33_89_33_89_8">#REF!/#REF!</definedName>
    <definedName name="_xlnm.Print_Titles" localSheetId="0">'район'!$7:$7</definedName>
    <definedName name="_xlnm.Print_Area" localSheetId="0">'район'!$A$1:$AF$53</definedName>
  </definedNames>
  <calcPr fullCalcOnLoad="1"/>
</workbook>
</file>

<file path=xl/sharedStrings.xml><?xml version="1.0" encoding="utf-8"?>
<sst xmlns="http://schemas.openxmlformats.org/spreadsheetml/2006/main" count="144" uniqueCount="77">
  <si>
    <t>Единица измерения: руб.</t>
  </si>
  <si>
    <t>Наименование показателя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</si>
  <si>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</si>
  <si>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</si>
  <si>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</si>
  <si>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</si>
  <si>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Утвержденные бюджетные назначения</t>
  </si>
  <si>
    <t>Исполнено</t>
  </si>
  <si>
    <t>% исполнения</t>
  </si>
  <si>
    <t>Всего: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</si>
  <si>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</si>
  <si>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</si>
  <si>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</si>
  <si>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</si>
  <si>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</si>
  <si>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</si>
  <si>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</si>
  <si>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</si>
  <si>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</si>
  <si>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</si>
  <si>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</si>
  <si>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</si>
  <si>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</si>
  <si>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</si>
  <si>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</si>
  <si>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</si>
  <si>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</si>
  <si>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</si>
  <si>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</si>
  <si>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</si>
  <si>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Культура, кинематография</t>
  </si>
  <si>
    <t>08</t>
  </si>
  <si>
    <t>Культура</t>
  </si>
  <si>
    <t>Национальная безопасность и правоохранительная деятельность</t>
  </si>
  <si>
    <t>10</t>
  </si>
  <si>
    <t>Сельское хозяйство и рыболовство</t>
  </si>
  <si>
    <t>06</t>
  </si>
  <si>
    <t>Физическая культура и спорт</t>
  </si>
  <si>
    <t>Другие вопросы в области физической культуры и спорта</t>
  </si>
  <si>
    <t>Обеспечение проведения выборов и референдумов</t>
  </si>
  <si>
    <t>07</t>
  </si>
  <si>
    <t>1</t>
  </si>
  <si>
    <t>2</t>
  </si>
  <si>
    <t>3</t>
  </si>
  <si>
    <t>4</t>
  </si>
  <si>
    <t>5</t>
  </si>
  <si>
    <t>6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</si>
  <si>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</si>
  <si>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</si>
  <si>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</si>
  <si>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</si>
  <si>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</si>
  <si>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</si>
  <si>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</si>
  <si>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</si>
  <si>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</si>
  <si>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</si>
  <si>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</si>
  <si>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</si>
  <si>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</si>
  <si>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</si>
  <si>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</si>
  <si>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</si>
  <si>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</si>
  <si>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</si>
  <si>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Приложение 4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</si>
  <si>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</si>
  <si>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</si>
  <si>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</si>
  <si>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</si>
  <si>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</si>
  <si>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</si>
  <si>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</si>
  <si>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к решению Собрания депутатов Красноармейского района "Об исполнении бюджета Красноармейского района Чувашской Республики за 2020 год"</t>
  </si>
  <si>
    <t>Расходы бюджета Красноармейского района Чувашской Республики по разделам и подразделам классификации расходов бюджетов за 2020 год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</si>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</sst>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 Cyr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4" fontId="6" fillId="37" borderId="2" xfId="58" applyNumberFormat="1" applyFont="1" applyFill="1" applyAlignment="1" applyProtection="1">
      <alignment horizontal="right" shrinkToFit="1"/>
      <protection/>
    </xf>
    <xf numFmtId="10" fontId="6" fillId="37" borderId="2" xfId="59" applyNumberFormat="1" applyFont="1" applyFill="1" applyAlignment="1" applyProtection="1">
      <alignment horizontal="right" shrinkToFit="1"/>
      <protection/>
    </xf>
    <xf numFmtId="49" fontId="6" fillId="36" borderId="2" xfId="48" applyNumberFormat="1" applyFont="1" applyFill="1" applyAlignment="1" applyProtection="1">
      <alignment horizontal="center" shrinkToFit="1"/>
      <protection/>
    </xf>
    <xf numFmtId="0" fontId="6" fillId="36" borderId="14" xfId="57" applyNumberFormat="1" applyFont="1" applyFill="1" applyBorder="1" applyAlignment="1" applyProtection="1">
      <alignment wrapText="1"/>
      <protection/>
    </xf>
    <xf numFmtId="49" fontId="5" fillId="36" borderId="2" xfId="48" applyNumberFormat="1" applyFont="1" applyFill="1" applyAlignment="1" applyProtection="1">
      <alignment horizontal="center" shrinkToFit="1"/>
      <protection/>
    </xf>
    <xf numFmtId="4" fontId="5" fillId="37" borderId="2" xfId="58" applyNumberFormat="1" applyFont="1" applyFill="1" applyAlignment="1" applyProtection="1">
      <alignment horizontal="right" shrinkToFit="1"/>
      <protection/>
    </xf>
    <xf numFmtId="10" fontId="5" fillId="37" borderId="2" xfId="59" applyNumberFormat="1" applyFont="1" applyFill="1" applyAlignment="1" applyProtection="1">
      <alignment horizontal="right" shrinkToFit="1"/>
      <protection/>
    </xf>
    <xf numFmtId="0" fontId="0" fillId="36" borderId="0" xfId="0" applyFill="1" applyAlignment="1" applyProtection="1">
      <alignment/>
      <protection locked="0"/>
    </xf>
    <xf numFmtId="0" fontId="2" fillId="36" borderId="0" xfId="40" applyNumberFormat="1" applyFill="1" applyProtection="1">
      <alignment/>
      <protection/>
    </xf>
    <xf numFmtId="0" fontId="9" fillId="36" borderId="0" xfId="39" applyNumberFormat="1" applyFont="1" applyFill="1" applyBorder="1" applyAlignment="1" applyProtection="1">
      <alignment horizontal="right" wrapText="1"/>
      <protection/>
    </xf>
    <xf numFmtId="0" fontId="3" fillId="36" borderId="0" xfId="41" applyNumberFormat="1" applyFont="1" applyFill="1" applyBorder="1" applyAlignment="1" applyProtection="1">
      <alignment wrapText="1"/>
      <protection/>
    </xf>
    <xf numFmtId="0" fontId="3" fillId="36" borderId="0" xfId="41" applyNumberFormat="1" applyFill="1" applyProtection="1">
      <alignment horizontal="center" wrapText="1"/>
      <protection/>
    </xf>
    <xf numFmtId="0" fontId="3" fillId="36" borderId="0" xfId="42" applyNumberFormat="1" applyFill="1" applyProtection="1">
      <alignment horizontal="center"/>
      <protection/>
    </xf>
    <xf numFmtId="0" fontId="5" fillId="36" borderId="2" xfId="45" applyNumberFormat="1" applyFont="1" applyFill="1" applyBorder="1" applyProtection="1">
      <alignment horizontal="center" vertical="center" wrapText="1"/>
      <protection/>
    </xf>
    <xf numFmtId="49" fontId="5" fillId="36" borderId="2" xfId="45" applyNumberFormat="1" applyFont="1" applyFill="1" applyBorder="1" applyProtection="1">
      <alignment horizontal="center" vertical="center" wrapText="1"/>
      <protection/>
    </xf>
    <xf numFmtId="49" fontId="6" fillId="36" borderId="2" xfId="45" applyNumberFormat="1" applyFont="1" applyFill="1" applyBorder="1" applyProtection="1">
      <alignment horizontal="center" vertical="center" wrapText="1"/>
      <protection/>
    </xf>
    <xf numFmtId="49" fontId="5" fillId="36" borderId="2" xfId="45" applyNumberFormat="1" applyFont="1" applyFill="1" applyBorder="1" applyProtection="1">
      <alignment horizontal="center" vertical="center" wrapText="1"/>
      <protection/>
    </xf>
    <xf numFmtId="49" fontId="0" fillId="36" borderId="0" xfId="0" applyNumberFormat="1" applyFont="1" applyFill="1" applyAlignment="1" applyProtection="1">
      <alignment/>
      <protection locked="0"/>
    </xf>
    <xf numFmtId="4" fontId="6" fillId="37" borderId="2" xfId="58" applyNumberFormat="1" applyFont="1" applyFill="1" applyProtection="1">
      <alignment horizontal="right" vertical="top" shrinkToFit="1"/>
      <protection/>
    </xf>
    <xf numFmtId="10" fontId="6" fillId="37" borderId="2" xfId="59" applyNumberFormat="1" applyFont="1" applyFill="1" applyProtection="1">
      <alignment horizontal="right" vertical="top" shrinkToFit="1"/>
      <protection/>
    </xf>
    <xf numFmtId="4" fontId="4" fillId="37" borderId="2" xfId="58" applyNumberFormat="1" applyFill="1" applyProtection="1">
      <alignment horizontal="right" vertical="top" shrinkToFit="1"/>
      <protection/>
    </xf>
    <xf numFmtId="49" fontId="7" fillId="36" borderId="2" xfId="0" applyNumberFormat="1" applyFont="1" applyFill="1" applyBorder="1" applyAlignment="1">
      <alignment horizontal="center"/>
    </xf>
    <xf numFmtId="4" fontId="6" fillId="37" borderId="14" xfId="58" applyNumberFormat="1" applyFont="1" applyFill="1" applyBorder="1" applyProtection="1">
      <alignment horizontal="right" vertical="top" shrinkToFit="1"/>
      <protection/>
    </xf>
    <xf numFmtId="0" fontId="7" fillId="36" borderId="15" xfId="0" applyFont="1" applyFill="1" applyBorder="1" applyAlignment="1">
      <alignment wrapText="1"/>
    </xf>
    <xf numFmtId="0" fontId="6" fillId="36" borderId="2" xfId="45" applyNumberFormat="1" applyFont="1" applyFill="1" applyBorder="1" applyAlignment="1" applyProtection="1">
      <alignment horizontal="left" wrapText="1"/>
      <protection/>
    </xf>
    <xf numFmtId="0" fontId="6" fillId="36" borderId="2" xfId="0" applyNumberFormat="1" applyFont="1" applyFill="1" applyBorder="1" applyAlignment="1">
      <alignment horizontal="center" textRotation="90" wrapText="1"/>
    </xf>
    <xf numFmtId="0" fontId="6" fillId="36" borderId="2" xfId="45" applyNumberFormat="1" applyFont="1" applyFill="1" applyBorder="1" applyAlignment="1" applyProtection="1">
      <alignment horizontal="center" wrapText="1"/>
      <protection/>
    </xf>
    <xf numFmtId="0" fontId="6" fillId="36" borderId="2" xfId="57" applyNumberFormat="1" applyFont="1" applyFill="1" applyAlignment="1" applyProtection="1">
      <alignment horizontal="center" wrapText="1"/>
      <protection/>
    </xf>
    <xf numFmtId="0" fontId="5" fillId="36" borderId="2" xfId="57" applyNumberFormat="1" applyFont="1" applyFill="1" applyAlignment="1" applyProtection="1">
      <alignment horizontal="center" wrapText="1"/>
      <protection/>
    </xf>
    <xf numFmtId="4" fontId="47" fillId="37" borderId="2" xfId="58" applyNumberFormat="1" applyFont="1" applyFill="1" applyAlignment="1" applyProtection="1">
      <alignment horizontal="right" shrinkToFit="1"/>
      <protection/>
    </xf>
    <xf numFmtId="49" fontId="7" fillId="36" borderId="16" xfId="0" applyNumberFormat="1" applyFont="1" applyFill="1" applyBorder="1" applyAlignment="1">
      <alignment horizontal="center"/>
    </xf>
    <xf numFmtId="0" fontId="5" fillId="36" borderId="17" xfId="57" applyNumberFormat="1" applyFont="1" applyFill="1" applyBorder="1" applyAlignment="1" applyProtection="1">
      <alignment horizontal="center" wrapText="1"/>
      <protection/>
    </xf>
    <xf numFmtId="49" fontId="5" fillId="36" borderId="17" xfId="48" applyNumberFormat="1" applyFont="1" applyFill="1" applyBorder="1" applyAlignment="1" applyProtection="1">
      <alignment horizontal="center" shrinkToFit="1"/>
      <protection/>
    </xf>
    <xf numFmtId="49" fontId="7" fillId="36" borderId="18" xfId="0" applyNumberFormat="1" applyFont="1" applyFill="1" applyBorder="1" applyAlignment="1">
      <alignment horizontal="center"/>
    </xf>
    <xf numFmtId="4" fontId="5" fillId="37" borderId="17" xfId="58" applyNumberFormat="1" applyFont="1" applyFill="1" applyBorder="1" applyAlignment="1" applyProtection="1">
      <alignment horizontal="right" shrinkToFit="1"/>
      <protection/>
    </xf>
    <xf numFmtId="10" fontId="5" fillId="37" borderId="17" xfId="59" applyNumberFormat="1" applyFont="1" applyFill="1" applyBorder="1" applyAlignment="1" applyProtection="1">
      <alignment horizontal="right" shrinkToFit="1"/>
      <protection/>
    </xf>
    <xf numFmtId="0" fontId="5" fillId="36" borderId="15" xfId="57" applyNumberFormat="1" applyFont="1" applyFill="1" applyBorder="1" applyAlignment="1" applyProtection="1">
      <alignment horizontal="center" wrapText="1"/>
      <protection/>
    </xf>
    <xf numFmtId="49" fontId="5" fillId="36" borderId="15" xfId="48" applyNumberFormat="1" applyFont="1" applyFill="1" applyBorder="1" applyAlignment="1" applyProtection="1">
      <alignment horizontal="center" shrinkToFit="1"/>
      <protection/>
    </xf>
    <xf numFmtId="49" fontId="7" fillId="36" borderId="15" xfId="0" applyNumberFormat="1" applyFont="1" applyFill="1" applyBorder="1" applyAlignment="1">
      <alignment horizontal="center"/>
    </xf>
    <xf numFmtId="4" fontId="5" fillId="37" borderId="15" xfId="58" applyNumberFormat="1" applyFont="1" applyFill="1" applyBorder="1" applyAlignment="1" applyProtection="1">
      <alignment horizontal="right" shrinkToFit="1"/>
      <protection/>
    </xf>
    <xf numFmtId="4" fontId="47" fillId="37" borderId="15" xfId="58" applyNumberFormat="1" applyFont="1" applyFill="1" applyBorder="1" applyAlignment="1" applyProtection="1">
      <alignment horizontal="right" shrinkToFit="1"/>
      <protection/>
    </xf>
    <xf numFmtId="10" fontId="5" fillId="37" borderId="15" xfId="59" applyNumberFormat="1" applyFont="1" applyFill="1" applyBorder="1" applyAlignment="1" applyProtection="1">
      <alignment horizontal="right" shrinkToFit="1"/>
      <protection/>
    </xf>
    <xf numFmtId="4" fontId="48" fillId="37" borderId="2" xfId="58" applyNumberFormat="1" applyFont="1" applyFill="1" applyAlignment="1" applyProtection="1">
      <alignment horizontal="right" shrinkToFit="1"/>
      <protection/>
    </xf>
    <xf numFmtId="0" fontId="8" fillId="36" borderId="0" xfId="39" applyNumberFormat="1" applyFont="1" applyFill="1" applyBorder="1" applyAlignment="1" applyProtection="1">
      <alignment horizontal="right" wrapText="1"/>
      <protection/>
    </xf>
    <xf numFmtId="4" fontId="6" fillId="36" borderId="2" xfId="45" applyNumberFormat="1" applyFont="1" applyFill="1" applyBorder="1" applyAlignment="1" applyProtection="1">
      <alignment horizontal="right" vertical="center" wrapText="1"/>
      <protection/>
    </xf>
    <xf numFmtId="0" fontId="6" fillId="36" borderId="2" xfId="45" applyNumberFormat="1" applyFont="1" applyFill="1" applyBorder="1" applyAlignment="1" applyProtection="1">
      <alignment horizontal="right" vertical="center" wrapText="1"/>
      <protection/>
    </xf>
    <xf numFmtId="10" fontId="6" fillId="36" borderId="2" xfId="45" applyNumberFormat="1" applyFont="1" applyFill="1" applyBorder="1" applyAlignment="1" applyProtection="1">
      <alignment horizontal="right" vertical="center" wrapText="1"/>
      <protection/>
    </xf>
    <xf numFmtId="49" fontId="5" fillId="36" borderId="19" xfId="45" applyNumberFormat="1" applyFont="1" applyFill="1" applyBorder="1" applyProtection="1">
      <alignment horizontal="center" vertical="center" wrapText="1"/>
      <protection/>
    </xf>
    <xf numFmtId="0" fontId="6" fillId="36" borderId="19" xfId="45" applyNumberFormat="1" applyFont="1" applyFill="1" applyBorder="1" applyAlignment="1" applyProtection="1">
      <alignment horizontal="left" wrapText="1"/>
      <protection/>
    </xf>
    <xf numFmtId="0" fontId="6" fillId="36" borderId="19" xfId="0" applyNumberFormat="1" applyFont="1" applyFill="1" applyBorder="1" applyAlignment="1">
      <alignment horizontal="left" wrapText="1"/>
    </xf>
    <xf numFmtId="0" fontId="5" fillId="36" borderId="19" xfId="57" applyNumberFormat="1" applyFont="1" applyFill="1" applyBorder="1" applyAlignment="1" applyProtection="1">
      <alignment wrapText="1"/>
      <protection/>
    </xf>
    <xf numFmtId="0" fontId="6" fillId="36" borderId="19" xfId="57" applyNumberFormat="1" applyFont="1" applyFill="1" applyBorder="1" applyAlignment="1" applyProtection="1">
      <alignment wrapText="1"/>
      <protection/>
    </xf>
    <xf numFmtId="0" fontId="5" fillId="36" borderId="19" xfId="0" applyNumberFormat="1" applyFont="1" applyFill="1" applyBorder="1" applyAlignment="1">
      <alignment horizontal="left" wrapText="1"/>
    </xf>
    <xf numFmtId="0" fontId="6" fillId="38" borderId="19" xfId="60" applyNumberFormat="1" applyFont="1" applyFill="1" applyBorder="1" applyAlignment="1" applyProtection="1">
      <alignment wrapText="1"/>
      <protection locked="0"/>
    </xf>
    <xf numFmtId="0" fontId="5" fillId="38" borderId="19" xfId="60" applyNumberFormat="1" applyFont="1" applyFill="1" applyBorder="1" applyAlignment="1" applyProtection="1">
      <alignment wrapText="1"/>
      <protection locked="0"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9" fontId="10" fillId="36" borderId="20" xfId="0" applyNumberFormat="1" applyFont="1" applyFill="1" applyBorder="1" applyAlignment="1">
      <alignment wrapText="1"/>
    </xf>
    <xf numFmtId="0" fontId="5" fillId="36" borderId="21" xfId="57" applyNumberFormat="1" applyFont="1" applyFill="1" applyBorder="1" applyAlignment="1" applyProtection="1">
      <alignment wrapText="1"/>
      <protection/>
    </xf>
    <xf numFmtId="0" fontId="9" fillId="36" borderId="0" xfId="39" applyNumberFormat="1" applyFont="1" applyFill="1" applyBorder="1" applyAlignment="1" applyProtection="1">
      <alignment wrapText="1"/>
      <protection/>
    </xf>
    <xf numFmtId="0" fontId="5" fillId="36" borderId="19" xfId="45" applyNumberFormat="1" applyFont="1" applyFill="1" applyBorder="1" applyProtection="1">
      <alignment horizontal="center" vertical="center" wrapText="1"/>
      <protection/>
    </xf>
    <xf numFmtId="0" fontId="5" fillId="36" borderId="2" xfId="45" applyNumberFormat="1" applyFont="1" applyFill="1" applyBorder="1" applyProtection="1">
      <alignment horizontal="center" vertical="center" wrapText="1"/>
      <protection/>
    </xf>
    <xf numFmtId="0" fontId="5" fillId="36" borderId="2" xfId="0" applyNumberFormat="1" applyFont="1" applyFill="1" applyBorder="1" applyAlignment="1">
      <alignment horizontal="center" vertical="center" textRotation="90" wrapText="1"/>
    </xf>
    <xf numFmtId="4" fontId="4" fillId="37" borderId="2" xfId="58" applyNumberFormat="1" applyFont="1" applyFill="1" applyProtection="1">
      <alignment horizontal="right" vertical="top" shrinkToFit="1"/>
      <protection/>
    </xf>
    <xf numFmtId="0" fontId="11" fillId="36" borderId="0" xfId="0" applyFont="1" applyFill="1" applyAlignment="1" applyProtection="1">
      <alignment/>
      <protection locked="0"/>
    </xf>
    <xf numFmtId="0" fontId="11" fillId="36" borderId="0" xfId="0" applyFont="1" applyFill="1" applyAlignment="1">
      <alignment/>
    </xf>
    <xf numFmtId="0" fontId="3" fillId="36" borderId="0" xfId="42" applyNumberFormat="1" applyFont="1" applyFill="1" applyBorder="1" applyProtection="1">
      <alignment horizontal="center"/>
      <protection/>
    </xf>
    <xf numFmtId="0" fontId="5" fillId="36" borderId="0" xfId="43" applyNumberFormat="1" applyFont="1" applyFill="1" applyBorder="1" applyProtection="1">
      <alignment horizontal="right"/>
      <protection/>
    </xf>
    <xf numFmtId="0" fontId="8" fillId="36" borderId="0" xfId="39" applyNumberFormat="1" applyFont="1" applyFill="1" applyBorder="1" applyAlignment="1" applyProtection="1">
      <alignment horizontal="center" wrapText="1"/>
      <protection/>
    </xf>
    <xf numFmtId="0" fontId="49" fillId="36" borderId="0" xfId="0" applyFont="1" applyFill="1" applyAlignment="1">
      <alignment horizontal="center" vertical="center" wrapText="1"/>
    </xf>
    <xf numFmtId="0" fontId="8" fillId="36" borderId="0" xfId="39" applyNumberFormat="1" applyFont="1" applyFill="1" applyBorder="1" applyAlignment="1" applyProtection="1">
      <alignment horizontal="center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5"/>
  <sheetViews>
    <sheetView tabSelected="1" view="pageBreakPreview" zoomScale="90" zoomScaleNormal="90" zoomScaleSheetLayoutView="90" workbookViewId="0" topLeftCell="A1">
      <selection activeCell="AF10" sqref="AF10"/>
    </sheetView>
  </sheetViews>
  <sheetFormatPr defaultColWidth="8.8515625" defaultRowHeight="14.25" customHeight="1" outlineLevelRow="7"/>
  <cols>
    <col min="1" max="1" width="38.8515625" style="10" customWidth="1"/>
    <col min="2" max="2" width="0" style="10" hidden="1" customWidth="1"/>
    <col min="3" max="4" width="3.8515625" style="10" customWidth="1"/>
    <col min="5" max="11" width="0" style="10" hidden="1" customWidth="1"/>
    <col min="12" max="12" width="14.28125" style="10" customWidth="1"/>
    <col min="13" max="28" width="0" style="10" hidden="1" customWidth="1"/>
    <col min="29" max="29" width="14.00390625" style="10" customWidth="1"/>
    <col min="30" max="31" width="0" style="10" hidden="1" customWidth="1"/>
    <col min="32" max="32" width="12.140625" style="10" customWidth="1"/>
    <col min="33" max="35" width="0" style="10" hidden="1" customWidth="1"/>
    <col min="36" max="229" width="8.8515625" style="10" customWidth="1"/>
    <col min="230" max="16384" width="8.8515625" style="2" customWidth="1"/>
  </cols>
  <sheetData>
    <row r="1" spans="1:35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73" t="s">
        <v>65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11"/>
      <c r="AH1" s="11"/>
      <c r="AI1" s="11"/>
    </row>
    <row r="2" spans="1:35" ht="54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71" t="s">
        <v>73</v>
      </c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11"/>
      <c r="AH2" s="11"/>
      <c r="AI2" s="11"/>
    </row>
    <row r="3" spans="1:35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11"/>
      <c r="AH3" s="11"/>
      <c r="AI3" s="11"/>
    </row>
    <row r="4" spans="1:35" ht="70.5" customHeight="1">
      <c r="A4" s="72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13"/>
      <c r="AH4" s="14"/>
      <c r="AI4" s="15"/>
    </row>
    <row r="5" spans="1:35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15"/>
      <c r="AI5" s="15"/>
    </row>
    <row r="6" spans="1:34" s="1" customFormat="1" ht="12.75" customHeigh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1" customFormat="1" ht="57.75" customHeight="1">
      <c r="A7" s="63" t="s">
        <v>1</v>
      </c>
      <c r="B7" s="64"/>
      <c r="C7" s="65" t="s">
        <v>2</v>
      </c>
      <c r="D7" s="65" t="s">
        <v>3</v>
      </c>
      <c r="E7" s="65" t="s">
        <v>4</v>
      </c>
      <c r="F7" s="65" t="s">
        <v>5</v>
      </c>
      <c r="G7" s="64"/>
      <c r="H7" s="64"/>
      <c r="I7" s="64"/>
      <c r="J7" s="64"/>
      <c r="K7" s="64" t="s">
        <v>6</v>
      </c>
      <c r="L7" s="64" t="s">
        <v>6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 t="s">
        <v>7</v>
      </c>
      <c r="AD7" s="64"/>
      <c r="AE7" s="64"/>
      <c r="AF7" s="64" t="s">
        <v>8</v>
      </c>
      <c r="AG7" s="16"/>
      <c r="AH7" s="16"/>
    </row>
    <row r="8" spans="1:34" s="20" customFormat="1" ht="15">
      <c r="A8" s="50" t="s">
        <v>41</v>
      </c>
      <c r="B8" s="18" t="s">
        <v>42</v>
      </c>
      <c r="C8" s="17" t="s">
        <v>42</v>
      </c>
      <c r="D8" s="17" t="s">
        <v>43</v>
      </c>
      <c r="E8" s="18" t="s">
        <v>45</v>
      </c>
      <c r="F8" s="18" t="s">
        <v>46</v>
      </c>
      <c r="G8" s="18"/>
      <c r="H8" s="18"/>
      <c r="I8" s="18"/>
      <c r="J8" s="18"/>
      <c r="K8" s="18"/>
      <c r="L8" s="17" t="s">
        <v>44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7" t="s">
        <v>45</v>
      </c>
      <c r="AD8" s="18"/>
      <c r="AE8" s="18"/>
      <c r="AF8" s="17" t="s">
        <v>46</v>
      </c>
      <c r="AG8" s="19"/>
      <c r="AH8" s="19"/>
    </row>
    <row r="9" spans="1:34" s="1" customFormat="1" ht="15">
      <c r="A9" s="51" t="s">
        <v>9</v>
      </c>
      <c r="B9" s="27"/>
      <c r="C9" s="27"/>
      <c r="D9" s="27"/>
      <c r="E9" s="28"/>
      <c r="F9" s="28"/>
      <c r="G9" s="29"/>
      <c r="H9" s="29"/>
      <c r="I9" s="29"/>
      <c r="J9" s="29"/>
      <c r="K9" s="29"/>
      <c r="L9" s="47">
        <f>L10+L17+L19+L23+L27+L33+L40+L43+L48+L50+L31</f>
        <v>529101786.99</v>
      </c>
      <c r="M9" s="47">
        <f aca="true" t="shared" si="0" ref="M9:AC9">M10+M17+M19+M23+M27+M33+M40+M43+M48+M50+M31</f>
        <v>0</v>
      </c>
      <c r="N9" s="47">
        <f t="shared" si="0"/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47">
        <f t="shared" si="0"/>
        <v>485304021.2900001</v>
      </c>
      <c r="AD9" s="48"/>
      <c r="AE9" s="48"/>
      <c r="AF9" s="49">
        <f>AC9/L9</f>
        <v>0.9172224196233385</v>
      </c>
      <c r="AG9" s="16"/>
      <c r="AH9" s="16"/>
    </row>
    <row r="10" spans="1:35" ht="15">
      <c r="A10" s="52" t="s">
        <v>10</v>
      </c>
      <c r="B10" s="30">
        <v>903</v>
      </c>
      <c r="C10" s="5" t="s">
        <v>11</v>
      </c>
      <c r="D10" s="6"/>
      <c r="E10" s="5"/>
      <c r="F10" s="5"/>
      <c r="G10" s="5"/>
      <c r="H10" s="5"/>
      <c r="I10" s="5"/>
      <c r="J10" s="5"/>
      <c r="K10" s="3"/>
      <c r="L10" s="3">
        <f>SUM(L11:L16)</f>
        <v>43414536.79</v>
      </c>
      <c r="M10" s="3">
        <f aca="true" t="shared" si="1" ref="M10:AC10">SUM(M11:M16)</f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  <c r="V10" s="3">
        <f t="shared" si="1"/>
        <v>0</v>
      </c>
      <c r="W10" s="3">
        <f t="shared" si="1"/>
        <v>0</v>
      </c>
      <c r="X10" s="3">
        <f t="shared" si="1"/>
        <v>0</v>
      </c>
      <c r="Y10" s="3">
        <f t="shared" si="1"/>
        <v>0</v>
      </c>
      <c r="Z10" s="3">
        <f t="shared" si="1"/>
        <v>0</v>
      </c>
      <c r="AA10" s="3">
        <f t="shared" si="1"/>
        <v>0</v>
      </c>
      <c r="AB10" s="3">
        <f t="shared" si="1"/>
        <v>0</v>
      </c>
      <c r="AC10" s="3">
        <f t="shared" si="1"/>
        <v>42849018.67</v>
      </c>
      <c r="AD10" s="8"/>
      <c r="AE10" s="8"/>
      <c r="AF10" s="4">
        <f aca="true" t="shared" si="2" ref="AF9:AF53">AC10/L10</f>
        <v>0.9869739916209297</v>
      </c>
      <c r="AG10" s="21"/>
      <c r="AH10" s="22"/>
      <c r="AI10" s="23"/>
    </row>
    <row r="11" spans="1:35" ht="60" customHeight="1">
      <c r="A11" s="53" t="s">
        <v>12</v>
      </c>
      <c r="B11" s="31">
        <v>903</v>
      </c>
      <c r="C11" s="7" t="s">
        <v>11</v>
      </c>
      <c r="D11" s="7" t="s">
        <v>13</v>
      </c>
      <c r="E11" s="7"/>
      <c r="F11" s="7"/>
      <c r="G11" s="7"/>
      <c r="H11" s="7"/>
      <c r="I11" s="7"/>
      <c r="J11" s="7"/>
      <c r="K11" s="8"/>
      <c r="L11" s="8">
        <v>22350610.52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22062749.19</v>
      </c>
      <c r="AD11" s="8"/>
      <c r="AE11" s="8"/>
      <c r="AF11" s="9">
        <f t="shared" si="2"/>
        <v>0.9871206502505866</v>
      </c>
      <c r="AG11" s="21"/>
      <c r="AH11" s="22"/>
      <c r="AI11" s="23"/>
    </row>
    <row r="12" spans="1:35" ht="25.5" customHeight="1">
      <c r="A12" s="53" t="s">
        <v>69</v>
      </c>
      <c r="B12" s="31"/>
      <c r="C12" s="7" t="s">
        <v>11</v>
      </c>
      <c r="D12" s="7" t="s">
        <v>28</v>
      </c>
      <c r="E12" s="7"/>
      <c r="F12" s="7"/>
      <c r="G12" s="7"/>
      <c r="H12" s="7"/>
      <c r="I12" s="7"/>
      <c r="J12" s="7"/>
      <c r="K12" s="8"/>
      <c r="L12" s="8">
        <v>11200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11200</v>
      </c>
      <c r="AD12" s="8"/>
      <c r="AE12" s="8"/>
      <c r="AF12" s="9">
        <f t="shared" si="2"/>
        <v>1</v>
      </c>
      <c r="AG12" s="21"/>
      <c r="AH12" s="22"/>
      <c r="AI12" s="23"/>
    </row>
    <row r="13" spans="1:35" ht="45.75" customHeight="1" outlineLevel="7">
      <c r="A13" s="53" t="s">
        <v>53</v>
      </c>
      <c r="B13" s="31"/>
      <c r="C13" s="7" t="s">
        <v>11</v>
      </c>
      <c r="D13" s="7" t="s">
        <v>36</v>
      </c>
      <c r="E13" s="7"/>
      <c r="F13" s="7"/>
      <c r="G13" s="7"/>
      <c r="H13" s="7"/>
      <c r="I13" s="7"/>
      <c r="J13" s="7"/>
      <c r="K13" s="8"/>
      <c r="L13" s="32">
        <v>4474561.99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>
        <v>4456457.78</v>
      </c>
      <c r="AD13" s="8"/>
      <c r="AE13" s="8"/>
      <c r="AF13" s="9">
        <f t="shared" si="2"/>
        <v>0.9959539704577878</v>
      </c>
      <c r="AG13" s="21"/>
      <c r="AH13" s="22"/>
      <c r="AI13" s="23"/>
    </row>
    <row r="14" spans="1:35" ht="26.25" outlineLevel="7">
      <c r="A14" s="53" t="s">
        <v>39</v>
      </c>
      <c r="B14" s="31">
        <v>903</v>
      </c>
      <c r="C14" s="7" t="s">
        <v>11</v>
      </c>
      <c r="D14" s="7" t="s">
        <v>40</v>
      </c>
      <c r="E14" s="7"/>
      <c r="F14" s="7"/>
      <c r="G14" s="7"/>
      <c r="H14" s="7"/>
      <c r="I14" s="7"/>
      <c r="J14" s="7"/>
      <c r="K14" s="8"/>
      <c r="L14" s="8">
        <v>557700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557700</v>
      </c>
      <c r="AD14" s="8">
        <v>2300</v>
      </c>
      <c r="AE14" s="8">
        <v>-2300</v>
      </c>
      <c r="AF14" s="9">
        <f t="shared" si="2"/>
        <v>1</v>
      </c>
      <c r="AG14" s="21"/>
      <c r="AH14" s="22"/>
      <c r="AI14" s="23"/>
    </row>
    <row r="15" spans="1:35" ht="15" outlineLevel="7">
      <c r="A15" s="53" t="s">
        <v>14</v>
      </c>
      <c r="B15" s="31">
        <v>992</v>
      </c>
      <c r="C15" s="7" t="s">
        <v>11</v>
      </c>
      <c r="D15" s="7" t="s">
        <v>15</v>
      </c>
      <c r="E15" s="7"/>
      <c r="F15" s="7"/>
      <c r="G15" s="7"/>
      <c r="H15" s="7"/>
      <c r="I15" s="7"/>
      <c r="J15" s="7"/>
      <c r="K15" s="8"/>
      <c r="L15" s="8">
        <v>225100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0</v>
      </c>
      <c r="AD15" s="8">
        <v>0</v>
      </c>
      <c r="AE15" s="8">
        <v>0</v>
      </c>
      <c r="AF15" s="9">
        <f t="shared" si="2"/>
        <v>0</v>
      </c>
      <c r="AG15" s="21"/>
      <c r="AH15" s="22"/>
      <c r="AI15" s="23"/>
    </row>
    <row r="16" spans="1:35" ht="15" outlineLevel="7">
      <c r="A16" s="53" t="s">
        <v>16</v>
      </c>
      <c r="B16" s="31">
        <v>903</v>
      </c>
      <c r="C16" s="7" t="s">
        <v>11</v>
      </c>
      <c r="D16" s="7" t="s">
        <v>17</v>
      </c>
      <c r="E16" s="7"/>
      <c r="F16" s="7"/>
      <c r="G16" s="7"/>
      <c r="H16" s="7"/>
      <c r="I16" s="7"/>
      <c r="J16" s="7"/>
      <c r="K16" s="8"/>
      <c r="L16" s="32">
        <v>15795364.28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>
        <v>15760911.7</v>
      </c>
      <c r="AD16" s="3">
        <v>1148500</v>
      </c>
      <c r="AE16" s="3">
        <v>-1148500</v>
      </c>
      <c r="AF16" s="9">
        <f t="shared" si="2"/>
        <v>0.997818817002934</v>
      </c>
      <c r="AG16" s="21"/>
      <c r="AH16" s="22"/>
      <c r="AI16" s="23"/>
    </row>
    <row r="17" spans="1:35" ht="15" outlineLevel="7">
      <c r="A17" s="52" t="s">
        <v>18</v>
      </c>
      <c r="B17" s="30">
        <v>992</v>
      </c>
      <c r="C17" s="5" t="s">
        <v>19</v>
      </c>
      <c r="D17" s="5"/>
      <c r="E17" s="5"/>
      <c r="F17" s="5"/>
      <c r="G17" s="5"/>
      <c r="H17" s="5"/>
      <c r="I17" s="5"/>
      <c r="J17" s="5"/>
      <c r="K17" s="3"/>
      <c r="L17" s="3">
        <f>L18</f>
        <v>991800</v>
      </c>
      <c r="M17" s="3">
        <f aca="true" t="shared" si="3" ref="M17:AC17">M18</f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991800</v>
      </c>
      <c r="AD17" s="3">
        <v>947500</v>
      </c>
      <c r="AE17" s="3">
        <v>-947500</v>
      </c>
      <c r="AF17" s="4">
        <f t="shared" si="2"/>
        <v>1</v>
      </c>
      <c r="AG17" s="21"/>
      <c r="AH17" s="22"/>
      <c r="AI17" s="23"/>
    </row>
    <row r="18" spans="1:35" ht="15" outlineLevel="7">
      <c r="A18" s="53" t="s">
        <v>20</v>
      </c>
      <c r="B18" s="31">
        <v>992</v>
      </c>
      <c r="C18" s="7" t="s">
        <v>19</v>
      </c>
      <c r="D18" s="7" t="s">
        <v>21</v>
      </c>
      <c r="E18" s="7"/>
      <c r="F18" s="7"/>
      <c r="G18" s="7"/>
      <c r="H18" s="7"/>
      <c r="I18" s="7"/>
      <c r="J18" s="7"/>
      <c r="K18" s="8"/>
      <c r="L18" s="8">
        <v>991800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991800</v>
      </c>
      <c r="AD18" s="8">
        <v>947500</v>
      </c>
      <c r="AE18" s="8">
        <v>-947500</v>
      </c>
      <c r="AF18" s="9">
        <f t="shared" si="2"/>
        <v>1</v>
      </c>
      <c r="AG18" s="21"/>
      <c r="AH18" s="22"/>
      <c r="AI18" s="23"/>
    </row>
    <row r="19" spans="1:35" ht="26.25" outlineLevel="7">
      <c r="A19" s="54" t="s">
        <v>33</v>
      </c>
      <c r="B19" s="30">
        <v>903</v>
      </c>
      <c r="C19" s="5" t="s">
        <v>21</v>
      </c>
      <c r="D19" s="5"/>
      <c r="E19" s="5"/>
      <c r="F19" s="5"/>
      <c r="G19" s="5"/>
      <c r="H19" s="5"/>
      <c r="I19" s="5"/>
      <c r="J19" s="5"/>
      <c r="K19" s="3"/>
      <c r="L19" s="3">
        <f>L20+L21+L22</f>
        <v>4139582.09</v>
      </c>
      <c r="M19" s="3">
        <f aca="true" t="shared" si="4" ref="M19:AC19">M20+M21+M22</f>
        <v>0</v>
      </c>
      <c r="N19" s="3">
        <f t="shared" si="4"/>
        <v>0</v>
      </c>
      <c r="O19" s="3">
        <f t="shared" si="4"/>
        <v>0</v>
      </c>
      <c r="P19" s="3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  <c r="T19" s="3">
        <f t="shared" si="4"/>
        <v>0</v>
      </c>
      <c r="U19" s="3">
        <f t="shared" si="4"/>
        <v>0</v>
      </c>
      <c r="V19" s="3">
        <f t="shared" si="4"/>
        <v>0</v>
      </c>
      <c r="W19" s="3">
        <f t="shared" si="4"/>
        <v>0</v>
      </c>
      <c r="X19" s="3">
        <f t="shared" si="4"/>
        <v>0</v>
      </c>
      <c r="Y19" s="3">
        <f t="shared" si="4"/>
        <v>0</v>
      </c>
      <c r="Z19" s="3">
        <f t="shared" si="4"/>
        <v>0</v>
      </c>
      <c r="AA19" s="3">
        <f t="shared" si="4"/>
        <v>0</v>
      </c>
      <c r="AB19" s="3">
        <f t="shared" si="4"/>
        <v>0</v>
      </c>
      <c r="AC19" s="3">
        <f t="shared" si="4"/>
        <v>4134582.09</v>
      </c>
      <c r="AD19" s="8">
        <v>1148500</v>
      </c>
      <c r="AE19" s="8">
        <v>-1148500</v>
      </c>
      <c r="AF19" s="4">
        <f t="shared" si="2"/>
        <v>0.998792148605513</v>
      </c>
      <c r="AG19" s="21"/>
      <c r="AH19" s="22"/>
      <c r="AI19" s="23"/>
    </row>
    <row r="20" spans="1:35" ht="15" outlineLevel="7">
      <c r="A20" s="53" t="s">
        <v>47</v>
      </c>
      <c r="B20" s="31">
        <v>903</v>
      </c>
      <c r="C20" s="7" t="s">
        <v>21</v>
      </c>
      <c r="D20" s="7" t="s">
        <v>13</v>
      </c>
      <c r="E20" s="7"/>
      <c r="F20" s="7"/>
      <c r="G20" s="7"/>
      <c r="H20" s="7"/>
      <c r="I20" s="7"/>
      <c r="J20" s="7"/>
      <c r="K20" s="8"/>
      <c r="L20" s="32">
        <v>1849890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>
        <v>1849890</v>
      </c>
      <c r="AD20" s="8">
        <v>1166963.21</v>
      </c>
      <c r="AE20" s="8">
        <v>-1166963.21</v>
      </c>
      <c r="AF20" s="9">
        <f t="shared" si="2"/>
        <v>1</v>
      </c>
      <c r="AG20" s="21"/>
      <c r="AH20" s="22"/>
      <c r="AI20" s="23"/>
    </row>
    <row r="21" spans="1:35" ht="39" outlineLevel="7">
      <c r="A21" s="53" t="s">
        <v>48</v>
      </c>
      <c r="B21" s="31">
        <v>903</v>
      </c>
      <c r="C21" s="7" t="s">
        <v>21</v>
      </c>
      <c r="D21" s="7" t="s">
        <v>24</v>
      </c>
      <c r="E21" s="7"/>
      <c r="F21" s="7"/>
      <c r="G21" s="7"/>
      <c r="H21" s="7"/>
      <c r="I21" s="7"/>
      <c r="J21" s="7"/>
      <c r="K21" s="8"/>
      <c r="L21" s="32">
        <v>1299630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>
        <v>1299630</v>
      </c>
      <c r="AD21" s="3"/>
      <c r="AE21" s="3"/>
      <c r="AF21" s="9">
        <f t="shared" si="2"/>
        <v>1</v>
      </c>
      <c r="AG21" s="21"/>
      <c r="AH21" s="22"/>
      <c r="AI21" s="23"/>
    </row>
    <row r="22" spans="1:35" ht="39" outlineLevel="7">
      <c r="A22" s="53" t="s">
        <v>70</v>
      </c>
      <c r="B22" s="31"/>
      <c r="C22" s="7" t="s">
        <v>21</v>
      </c>
      <c r="D22" s="7" t="s">
        <v>61</v>
      </c>
      <c r="E22" s="7"/>
      <c r="F22" s="7"/>
      <c r="G22" s="7"/>
      <c r="H22" s="7"/>
      <c r="I22" s="7"/>
      <c r="J22" s="7"/>
      <c r="K22" s="8"/>
      <c r="L22" s="32">
        <v>990062.09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>
        <v>985062.09</v>
      </c>
      <c r="AD22" s="3"/>
      <c r="AE22" s="3"/>
      <c r="AF22" s="9">
        <f t="shared" si="2"/>
        <v>0.9949498116830229</v>
      </c>
      <c r="AG22" s="21"/>
      <c r="AH22" s="22"/>
      <c r="AI22" s="23"/>
    </row>
    <row r="23" spans="1:35" ht="15" outlineLevel="7">
      <c r="A23" s="52" t="s">
        <v>22</v>
      </c>
      <c r="B23" s="30">
        <v>903</v>
      </c>
      <c r="C23" s="5" t="s">
        <v>13</v>
      </c>
      <c r="D23" s="5"/>
      <c r="E23" s="5"/>
      <c r="F23" s="5"/>
      <c r="G23" s="5"/>
      <c r="H23" s="5"/>
      <c r="I23" s="5"/>
      <c r="J23" s="5"/>
      <c r="K23" s="3"/>
      <c r="L23" s="3">
        <f>L24+L25+L26</f>
        <v>56804210.19</v>
      </c>
      <c r="M23" s="3">
        <f aca="true" t="shared" si="5" ref="M23:AC23">M24+M25+M26</f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  <c r="AB23" s="3">
        <f t="shared" si="5"/>
        <v>0</v>
      </c>
      <c r="AC23" s="3">
        <f t="shared" si="5"/>
        <v>55691156.79</v>
      </c>
      <c r="AD23" s="8">
        <v>764806.2</v>
      </c>
      <c r="AE23" s="8">
        <v>-764806.2</v>
      </c>
      <c r="AF23" s="4">
        <f t="shared" si="2"/>
        <v>0.9804054418452958</v>
      </c>
      <c r="AG23" s="21"/>
      <c r="AH23" s="22"/>
      <c r="AI23" s="23"/>
    </row>
    <row r="24" spans="1:35" ht="15" outlineLevel="7">
      <c r="A24" s="53" t="s">
        <v>35</v>
      </c>
      <c r="B24" s="31">
        <v>903</v>
      </c>
      <c r="C24" s="7" t="s">
        <v>13</v>
      </c>
      <c r="D24" s="7" t="s">
        <v>28</v>
      </c>
      <c r="E24" s="7"/>
      <c r="F24" s="7"/>
      <c r="G24" s="7"/>
      <c r="H24" s="7"/>
      <c r="I24" s="7"/>
      <c r="J24" s="7"/>
      <c r="K24" s="8"/>
      <c r="L24" s="32">
        <v>147400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>
        <v>85000</v>
      </c>
      <c r="AD24" s="8"/>
      <c r="AE24" s="8"/>
      <c r="AF24" s="9">
        <f t="shared" si="2"/>
        <v>0.576662143826323</v>
      </c>
      <c r="AG24" s="21"/>
      <c r="AH24" s="22"/>
      <c r="AI24" s="23"/>
    </row>
    <row r="25" spans="1:35" ht="15" outlineLevel="7">
      <c r="A25" s="55" t="s">
        <v>23</v>
      </c>
      <c r="B25" s="31">
        <v>903</v>
      </c>
      <c r="C25" s="7" t="s">
        <v>13</v>
      </c>
      <c r="D25" s="7" t="s">
        <v>24</v>
      </c>
      <c r="E25" s="7"/>
      <c r="F25" s="7"/>
      <c r="G25" s="7"/>
      <c r="H25" s="7"/>
      <c r="I25" s="7"/>
      <c r="J25" s="7"/>
      <c r="K25" s="8"/>
      <c r="L25" s="32">
        <v>55096200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>
        <v>54046195.83</v>
      </c>
      <c r="AD25" s="8">
        <v>0</v>
      </c>
      <c r="AE25" s="8">
        <v>0</v>
      </c>
      <c r="AF25" s="9">
        <f t="shared" si="2"/>
        <v>0.9809423486556241</v>
      </c>
      <c r="AG25" s="21"/>
      <c r="AH25" s="22"/>
      <c r="AI25" s="23"/>
    </row>
    <row r="26" spans="1:35" ht="26.25" outlineLevel="7">
      <c r="A26" s="53" t="s">
        <v>25</v>
      </c>
      <c r="B26" s="31">
        <v>903</v>
      </c>
      <c r="C26" s="7" t="s">
        <v>13</v>
      </c>
      <c r="D26" s="7" t="s">
        <v>26</v>
      </c>
      <c r="E26" s="7"/>
      <c r="F26" s="7"/>
      <c r="G26" s="7"/>
      <c r="H26" s="7"/>
      <c r="I26" s="7"/>
      <c r="J26" s="7"/>
      <c r="K26" s="8"/>
      <c r="L26" s="32">
        <v>1560610.19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>
        <v>1559960.96</v>
      </c>
      <c r="AD26" s="3"/>
      <c r="AE26" s="3"/>
      <c r="AF26" s="9">
        <f t="shared" si="2"/>
        <v>0.9995839896444608</v>
      </c>
      <c r="AG26" s="21"/>
      <c r="AH26" s="22"/>
      <c r="AI26" s="23"/>
    </row>
    <row r="27" spans="1:35" ht="15" outlineLevel="7">
      <c r="A27" s="56" t="s">
        <v>27</v>
      </c>
      <c r="B27" s="30">
        <v>903</v>
      </c>
      <c r="C27" s="5" t="s">
        <v>28</v>
      </c>
      <c r="D27" s="5"/>
      <c r="E27" s="5"/>
      <c r="F27" s="5"/>
      <c r="G27" s="5"/>
      <c r="H27" s="5"/>
      <c r="I27" s="5"/>
      <c r="J27" s="5"/>
      <c r="K27" s="3"/>
      <c r="L27" s="3">
        <f>L28+L29+L30</f>
        <v>99120483.09</v>
      </c>
      <c r="M27" s="3">
        <f aca="true" t="shared" si="6" ref="M27:AC27">M28+M29+M30</f>
        <v>0</v>
      </c>
      <c r="N27" s="3">
        <f t="shared" si="6"/>
        <v>0</v>
      </c>
      <c r="O27" s="3">
        <f t="shared" si="6"/>
        <v>0</v>
      </c>
      <c r="P27" s="3">
        <f t="shared" si="6"/>
        <v>0</v>
      </c>
      <c r="Q27" s="3">
        <f t="shared" si="6"/>
        <v>0</v>
      </c>
      <c r="R27" s="3">
        <f t="shared" si="6"/>
        <v>0</v>
      </c>
      <c r="S27" s="3">
        <f t="shared" si="6"/>
        <v>0</v>
      </c>
      <c r="T27" s="3">
        <f t="shared" si="6"/>
        <v>0</v>
      </c>
      <c r="U27" s="3">
        <f t="shared" si="6"/>
        <v>0</v>
      </c>
      <c r="V27" s="3">
        <f t="shared" si="6"/>
        <v>0</v>
      </c>
      <c r="W27" s="3">
        <f t="shared" si="6"/>
        <v>0</v>
      </c>
      <c r="X27" s="3">
        <f t="shared" si="6"/>
        <v>0</v>
      </c>
      <c r="Y27" s="3">
        <f t="shared" si="6"/>
        <v>0</v>
      </c>
      <c r="Z27" s="3">
        <f t="shared" si="6"/>
        <v>0</v>
      </c>
      <c r="AA27" s="3">
        <f t="shared" si="6"/>
        <v>0</v>
      </c>
      <c r="AB27" s="3">
        <f t="shared" si="6"/>
        <v>0</v>
      </c>
      <c r="AC27" s="3">
        <f t="shared" si="6"/>
        <v>77487222.48</v>
      </c>
      <c r="AD27" s="8">
        <v>129747.5</v>
      </c>
      <c r="AE27" s="8">
        <v>-129747.5</v>
      </c>
      <c r="AF27" s="4">
        <f t="shared" si="2"/>
        <v>0.7817478291509404</v>
      </c>
      <c r="AG27" s="21"/>
      <c r="AH27" s="22"/>
      <c r="AI27" s="23"/>
    </row>
    <row r="28" spans="1:35" ht="15" outlineLevel="7">
      <c r="A28" s="57" t="s">
        <v>71</v>
      </c>
      <c r="B28" s="31"/>
      <c r="C28" s="7" t="s">
        <v>28</v>
      </c>
      <c r="D28" s="7" t="s">
        <v>11</v>
      </c>
      <c r="E28" s="7"/>
      <c r="F28" s="7"/>
      <c r="G28" s="7"/>
      <c r="H28" s="7"/>
      <c r="I28" s="7"/>
      <c r="J28" s="7"/>
      <c r="K28" s="8"/>
      <c r="L28" s="8">
        <v>59600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58847.81</v>
      </c>
      <c r="AD28" s="8"/>
      <c r="AE28" s="8"/>
      <c r="AF28" s="4">
        <f t="shared" si="2"/>
        <v>0.9873793624161074</v>
      </c>
      <c r="AG28" s="21"/>
      <c r="AH28" s="22"/>
      <c r="AI28" s="23"/>
    </row>
    <row r="29" spans="1:35" ht="15" outlineLevel="7">
      <c r="A29" s="57" t="s">
        <v>29</v>
      </c>
      <c r="B29" s="31">
        <v>903</v>
      </c>
      <c r="C29" s="7" t="s">
        <v>28</v>
      </c>
      <c r="D29" s="7" t="s">
        <v>19</v>
      </c>
      <c r="E29" s="7"/>
      <c r="F29" s="7"/>
      <c r="G29" s="7"/>
      <c r="H29" s="7"/>
      <c r="I29" s="7"/>
      <c r="J29" s="7"/>
      <c r="K29" s="8"/>
      <c r="L29" s="32">
        <v>45965499.62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>
        <v>38488527.2</v>
      </c>
      <c r="AD29" s="8">
        <v>43780</v>
      </c>
      <c r="AE29" s="8">
        <v>-43780</v>
      </c>
      <c r="AF29" s="9">
        <f t="shared" si="2"/>
        <v>0.8373351213015707</v>
      </c>
      <c r="AG29" s="21"/>
      <c r="AH29" s="22"/>
      <c r="AI29" s="23"/>
    </row>
    <row r="30" spans="1:35" ht="15" outlineLevel="7">
      <c r="A30" s="57" t="s">
        <v>72</v>
      </c>
      <c r="B30" s="31"/>
      <c r="C30" s="7" t="s">
        <v>28</v>
      </c>
      <c r="D30" s="7" t="s">
        <v>21</v>
      </c>
      <c r="E30" s="7"/>
      <c r="F30" s="7"/>
      <c r="G30" s="7"/>
      <c r="H30" s="7"/>
      <c r="I30" s="7"/>
      <c r="J30" s="7"/>
      <c r="K30" s="8"/>
      <c r="L30" s="32">
        <v>53095383.47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38939847.47</v>
      </c>
      <c r="AD30" s="8"/>
      <c r="AE30" s="8"/>
      <c r="AF30" s="9">
        <f t="shared" si="2"/>
        <v>0.7333942223433009</v>
      </c>
      <c r="AG30" s="21"/>
      <c r="AH30" s="22"/>
      <c r="AI30" s="23"/>
    </row>
    <row r="31" spans="1:229" s="68" customFormat="1" ht="15" outlineLevel="7">
      <c r="A31" s="56" t="s">
        <v>75</v>
      </c>
      <c r="B31" s="30"/>
      <c r="C31" s="5" t="s">
        <v>36</v>
      </c>
      <c r="D31" s="5"/>
      <c r="E31" s="5"/>
      <c r="F31" s="5"/>
      <c r="G31" s="5"/>
      <c r="H31" s="5"/>
      <c r="I31" s="5"/>
      <c r="J31" s="5"/>
      <c r="K31" s="3"/>
      <c r="L31" s="45">
        <f>L32</f>
        <v>2000</v>
      </c>
      <c r="M31" s="45">
        <f aca="true" t="shared" si="7" ref="M31:AC31">M32</f>
        <v>0</v>
      </c>
      <c r="N31" s="45">
        <f t="shared" si="7"/>
        <v>0</v>
      </c>
      <c r="O31" s="45">
        <f t="shared" si="7"/>
        <v>0</v>
      </c>
      <c r="P31" s="45">
        <f t="shared" si="7"/>
        <v>0</v>
      </c>
      <c r="Q31" s="45">
        <f t="shared" si="7"/>
        <v>0</v>
      </c>
      <c r="R31" s="45">
        <f t="shared" si="7"/>
        <v>0</v>
      </c>
      <c r="S31" s="45">
        <f t="shared" si="7"/>
        <v>0</v>
      </c>
      <c r="T31" s="45">
        <f t="shared" si="7"/>
        <v>0</v>
      </c>
      <c r="U31" s="45">
        <f t="shared" si="7"/>
        <v>0</v>
      </c>
      <c r="V31" s="45">
        <f t="shared" si="7"/>
        <v>0</v>
      </c>
      <c r="W31" s="45">
        <f t="shared" si="7"/>
        <v>0</v>
      </c>
      <c r="X31" s="45">
        <f t="shared" si="7"/>
        <v>0</v>
      </c>
      <c r="Y31" s="45">
        <f t="shared" si="7"/>
        <v>0</v>
      </c>
      <c r="Z31" s="45">
        <f t="shared" si="7"/>
        <v>0</v>
      </c>
      <c r="AA31" s="45">
        <f t="shared" si="7"/>
        <v>0</v>
      </c>
      <c r="AB31" s="45">
        <f t="shared" si="7"/>
        <v>0</v>
      </c>
      <c r="AC31" s="45">
        <f t="shared" si="7"/>
        <v>2000</v>
      </c>
      <c r="AD31" s="3"/>
      <c r="AE31" s="3"/>
      <c r="AF31" s="4">
        <f t="shared" si="2"/>
        <v>1</v>
      </c>
      <c r="AG31" s="21"/>
      <c r="AH31" s="22"/>
      <c r="AI31" s="66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</row>
    <row r="32" spans="1:35" ht="26.25" outlineLevel="7">
      <c r="A32" s="57" t="s">
        <v>76</v>
      </c>
      <c r="B32" s="31"/>
      <c r="C32" s="7" t="s">
        <v>36</v>
      </c>
      <c r="D32" s="7" t="s">
        <v>28</v>
      </c>
      <c r="E32" s="7"/>
      <c r="F32" s="7"/>
      <c r="G32" s="7"/>
      <c r="H32" s="7"/>
      <c r="I32" s="7"/>
      <c r="J32" s="7"/>
      <c r="K32" s="8"/>
      <c r="L32" s="32">
        <v>2000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2000</v>
      </c>
      <c r="AD32" s="8"/>
      <c r="AE32" s="8"/>
      <c r="AF32" s="9">
        <f t="shared" si="2"/>
        <v>1</v>
      </c>
      <c r="AG32" s="21"/>
      <c r="AH32" s="22"/>
      <c r="AI32" s="23"/>
    </row>
    <row r="33" spans="1:35" ht="15" outlineLevel="7">
      <c r="A33" s="54" t="s">
        <v>55</v>
      </c>
      <c r="B33" s="30">
        <v>974</v>
      </c>
      <c r="C33" s="5" t="s">
        <v>40</v>
      </c>
      <c r="D33" s="5"/>
      <c r="E33" s="5"/>
      <c r="F33" s="5"/>
      <c r="G33" s="5"/>
      <c r="H33" s="5"/>
      <c r="I33" s="5"/>
      <c r="J33" s="5"/>
      <c r="K33" s="3"/>
      <c r="L33" s="3">
        <f>L34+L35+L36+L37+L38+L39</f>
        <v>250408728.13</v>
      </c>
      <c r="M33" s="3">
        <f aca="true" t="shared" si="8" ref="M33:AC33">M34+M35+M36+M37+M38+M39</f>
        <v>0</v>
      </c>
      <c r="N33" s="3">
        <f t="shared" si="8"/>
        <v>0</v>
      </c>
      <c r="O33" s="3">
        <f t="shared" si="8"/>
        <v>0</v>
      </c>
      <c r="P33" s="3">
        <f t="shared" si="8"/>
        <v>0</v>
      </c>
      <c r="Q33" s="3">
        <f t="shared" si="8"/>
        <v>0</v>
      </c>
      <c r="R33" s="3">
        <f t="shared" si="8"/>
        <v>0</v>
      </c>
      <c r="S33" s="3">
        <f t="shared" si="8"/>
        <v>0</v>
      </c>
      <c r="T33" s="3">
        <f t="shared" si="8"/>
        <v>0</v>
      </c>
      <c r="U33" s="3">
        <f t="shared" si="8"/>
        <v>0</v>
      </c>
      <c r="V33" s="3">
        <f t="shared" si="8"/>
        <v>0</v>
      </c>
      <c r="W33" s="3">
        <f t="shared" si="8"/>
        <v>0</v>
      </c>
      <c r="X33" s="3">
        <f t="shared" si="8"/>
        <v>0</v>
      </c>
      <c r="Y33" s="3">
        <f t="shared" si="8"/>
        <v>0</v>
      </c>
      <c r="Z33" s="3">
        <f t="shared" si="8"/>
        <v>0</v>
      </c>
      <c r="AA33" s="3">
        <f t="shared" si="8"/>
        <v>0</v>
      </c>
      <c r="AB33" s="3">
        <f t="shared" si="8"/>
        <v>0</v>
      </c>
      <c r="AC33" s="3">
        <f t="shared" si="8"/>
        <v>230509308.66</v>
      </c>
      <c r="AD33" s="8"/>
      <c r="AE33" s="8"/>
      <c r="AF33" s="4">
        <f t="shared" si="2"/>
        <v>0.9205322449476714</v>
      </c>
      <c r="AG33" s="21"/>
      <c r="AH33" s="22"/>
      <c r="AI33" s="23"/>
    </row>
    <row r="34" spans="1:35" ht="15" outlineLevel="7">
      <c r="A34" s="53" t="s">
        <v>56</v>
      </c>
      <c r="B34" s="31">
        <v>974</v>
      </c>
      <c r="C34" s="7" t="s">
        <v>40</v>
      </c>
      <c r="D34" s="7" t="s">
        <v>11</v>
      </c>
      <c r="E34" s="7"/>
      <c r="F34" s="7"/>
      <c r="G34" s="7"/>
      <c r="H34" s="7"/>
      <c r="I34" s="7"/>
      <c r="J34" s="7"/>
      <c r="K34" s="8"/>
      <c r="L34" s="32">
        <v>41057505.52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>
        <v>40836847.85</v>
      </c>
      <c r="AD34" s="8">
        <v>31000</v>
      </c>
      <c r="AE34" s="8">
        <v>-31000</v>
      </c>
      <c r="AF34" s="9">
        <f t="shared" si="2"/>
        <v>0.9946256435405576</v>
      </c>
      <c r="AG34" s="21"/>
      <c r="AH34" s="22"/>
      <c r="AI34" s="23"/>
    </row>
    <row r="35" spans="1:35" ht="15" outlineLevel="7">
      <c r="A35" s="58" t="s">
        <v>57</v>
      </c>
      <c r="B35" s="31">
        <v>974</v>
      </c>
      <c r="C35" s="24" t="s">
        <v>40</v>
      </c>
      <c r="D35" s="24" t="s">
        <v>19</v>
      </c>
      <c r="E35" s="24"/>
      <c r="F35" s="7"/>
      <c r="G35" s="7"/>
      <c r="H35" s="7"/>
      <c r="I35" s="7"/>
      <c r="J35" s="7"/>
      <c r="K35" s="8"/>
      <c r="L35" s="32">
        <v>160014402.5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>
        <v>140790014.69</v>
      </c>
      <c r="AD35" s="8">
        <v>53000</v>
      </c>
      <c r="AE35" s="8">
        <v>-53000</v>
      </c>
      <c r="AF35" s="9">
        <f t="shared" si="2"/>
        <v>0.8798583908095398</v>
      </c>
      <c r="AG35" s="21"/>
      <c r="AH35" s="22"/>
      <c r="AI35" s="23"/>
    </row>
    <row r="36" spans="1:35" ht="15" outlineLevel="7">
      <c r="A36" s="58" t="s">
        <v>66</v>
      </c>
      <c r="B36" s="31"/>
      <c r="C36" s="24" t="s">
        <v>40</v>
      </c>
      <c r="D36" s="24" t="s">
        <v>21</v>
      </c>
      <c r="E36" s="24"/>
      <c r="F36" s="7"/>
      <c r="G36" s="7"/>
      <c r="H36" s="7"/>
      <c r="I36" s="7"/>
      <c r="J36" s="7"/>
      <c r="K36" s="8"/>
      <c r="L36" s="32">
        <v>45356568.11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>
        <v>44939709.04</v>
      </c>
      <c r="AD36" s="8"/>
      <c r="AE36" s="8"/>
      <c r="AF36" s="9">
        <f t="shared" si="2"/>
        <v>0.990809289869793</v>
      </c>
      <c r="AG36" s="21"/>
      <c r="AH36" s="22"/>
      <c r="AI36" s="23"/>
    </row>
    <row r="37" spans="1:35" ht="15" outlineLevel="7">
      <c r="A37" s="58" t="s">
        <v>67</v>
      </c>
      <c r="B37" s="31"/>
      <c r="C37" s="24" t="s">
        <v>40</v>
      </c>
      <c r="D37" s="24" t="s">
        <v>28</v>
      </c>
      <c r="E37" s="24"/>
      <c r="F37" s="7"/>
      <c r="G37" s="7"/>
      <c r="H37" s="7"/>
      <c r="I37" s="7"/>
      <c r="J37" s="7"/>
      <c r="K37" s="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8"/>
      <c r="AE37" s="8"/>
      <c r="AF37" s="9" t="e">
        <f t="shared" si="2"/>
        <v>#DIV/0!</v>
      </c>
      <c r="AG37" s="21"/>
      <c r="AH37" s="22"/>
      <c r="AI37" s="23"/>
    </row>
    <row r="38" spans="1:35" ht="15" outlineLevel="7">
      <c r="A38" s="53" t="s">
        <v>58</v>
      </c>
      <c r="B38" s="31">
        <v>974</v>
      </c>
      <c r="C38" s="7" t="s">
        <v>40</v>
      </c>
      <c r="D38" s="7" t="s">
        <v>40</v>
      </c>
      <c r="E38" s="7"/>
      <c r="F38" s="7"/>
      <c r="G38" s="7"/>
      <c r="H38" s="7"/>
      <c r="I38" s="7"/>
      <c r="J38" s="7"/>
      <c r="K38" s="8"/>
      <c r="L38" s="8">
        <v>291900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v>289104.24</v>
      </c>
      <c r="AD38" s="8">
        <v>150000</v>
      </c>
      <c r="AE38" s="8">
        <v>-150000</v>
      </c>
      <c r="AF38" s="9">
        <f t="shared" si="2"/>
        <v>0.9904221993833504</v>
      </c>
      <c r="AG38" s="21"/>
      <c r="AH38" s="22"/>
      <c r="AI38" s="23"/>
    </row>
    <row r="39" spans="1:35" ht="15" outlineLevel="7">
      <c r="A39" s="53" t="s">
        <v>59</v>
      </c>
      <c r="B39" s="31"/>
      <c r="C39" s="7" t="s">
        <v>40</v>
      </c>
      <c r="D39" s="7" t="s">
        <v>24</v>
      </c>
      <c r="E39" s="7"/>
      <c r="F39" s="7"/>
      <c r="G39" s="7"/>
      <c r="H39" s="7"/>
      <c r="I39" s="7"/>
      <c r="J39" s="7"/>
      <c r="K39" s="8"/>
      <c r="L39" s="32">
        <v>3688352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>
        <v>3653632.84</v>
      </c>
      <c r="AD39" s="3"/>
      <c r="AE39" s="3"/>
      <c r="AF39" s="9">
        <f t="shared" si="2"/>
        <v>0.990586809501913</v>
      </c>
      <c r="AG39" s="21"/>
      <c r="AH39" s="22"/>
      <c r="AI39" s="23"/>
    </row>
    <row r="40" spans="1:35" ht="15" outlineLevel="7">
      <c r="A40" s="52" t="s">
        <v>30</v>
      </c>
      <c r="B40" s="30">
        <v>957</v>
      </c>
      <c r="C40" s="5" t="s">
        <v>31</v>
      </c>
      <c r="D40" s="5"/>
      <c r="E40" s="5"/>
      <c r="F40" s="5"/>
      <c r="G40" s="5"/>
      <c r="H40" s="5"/>
      <c r="I40" s="5"/>
      <c r="J40" s="5"/>
      <c r="K40" s="3"/>
      <c r="L40" s="45">
        <f>L41+L42</f>
        <v>30048717.439999998</v>
      </c>
      <c r="M40" s="45">
        <f aca="true" t="shared" si="9" ref="M40:AC40">M41+M42</f>
        <v>0</v>
      </c>
      <c r="N40" s="45">
        <f t="shared" si="9"/>
        <v>0</v>
      </c>
      <c r="O40" s="45">
        <f t="shared" si="9"/>
        <v>0</v>
      </c>
      <c r="P40" s="45">
        <f t="shared" si="9"/>
        <v>0</v>
      </c>
      <c r="Q40" s="45">
        <f t="shared" si="9"/>
        <v>0</v>
      </c>
      <c r="R40" s="45">
        <f t="shared" si="9"/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>
        <f t="shared" si="9"/>
        <v>0</v>
      </c>
      <c r="AA40" s="45">
        <f t="shared" si="9"/>
        <v>0</v>
      </c>
      <c r="AB40" s="45">
        <f t="shared" si="9"/>
        <v>0</v>
      </c>
      <c r="AC40" s="45">
        <f t="shared" si="9"/>
        <v>29858060.62</v>
      </c>
      <c r="AD40" s="3"/>
      <c r="AE40" s="3"/>
      <c r="AF40" s="4">
        <f t="shared" si="2"/>
        <v>0.9936550762813524</v>
      </c>
      <c r="AG40" s="21"/>
      <c r="AH40" s="22"/>
      <c r="AI40" s="23"/>
    </row>
    <row r="41" spans="1:35" ht="15" outlineLevel="7">
      <c r="A41" s="55" t="s">
        <v>32</v>
      </c>
      <c r="B41" s="31">
        <v>957</v>
      </c>
      <c r="C41" s="7" t="s">
        <v>31</v>
      </c>
      <c r="D41" s="7" t="s">
        <v>11</v>
      </c>
      <c r="E41" s="7"/>
      <c r="F41" s="7"/>
      <c r="G41" s="7"/>
      <c r="H41" s="7"/>
      <c r="I41" s="7"/>
      <c r="J41" s="7"/>
      <c r="K41" s="8"/>
      <c r="L41" s="8">
        <v>28642190.56</v>
      </c>
      <c r="M41" s="8"/>
      <c r="N41" s="8"/>
      <c r="O41" s="8"/>
      <c r="P41" s="8"/>
      <c r="Q41" s="8"/>
      <c r="R41" s="8"/>
      <c r="S41" s="3"/>
      <c r="T41" s="3"/>
      <c r="U41" s="3"/>
      <c r="V41" s="3"/>
      <c r="W41" s="3"/>
      <c r="X41" s="3"/>
      <c r="Y41" s="3"/>
      <c r="Z41" s="3"/>
      <c r="AA41" s="3"/>
      <c r="AB41" s="3"/>
      <c r="AC41" s="8">
        <v>28504278.69</v>
      </c>
      <c r="AD41" s="3"/>
      <c r="AE41" s="3"/>
      <c r="AF41" s="9">
        <f t="shared" si="2"/>
        <v>0.9951850096901249</v>
      </c>
      <c r="AG41" s="21"/>
      <c r="AH41" s="22"/>
      <c r="AI41" s="23"/>
    </row>
    <row r="42" spans="1:35" ht="30" customHeight="1" outlineLevel="7">
      <c r="A42" s="55" t="s">
        <v>68</v>
      </c>
      <c r="B42" s="31"/>
      <c r="C42" s="7" t="s">
        <v>31</v>
      </c>
      <c r="D42" s="7" t="s">
        <v>13</v>
      </c>
      <c r="E42" s="7"/>
      <c r="F42" s="7"/>
      <c r="G42" s="7"/>
      <c r="H42" s="7"/>
      <c r="I42" s="7"/>
      <c r="J42" s="7"/>
      <c r="K42" s="8"/>
      <c r="L42" s="8">
        <v>1406526.88</v>
      </c>
      <c r="M42" s="8"/>
      <c r="N42" s="8"/>
      <c r="O42" s="8"/>
      <c r="P42" s="8"/>
      <c r="Q42" s="8"/>
      <c r="R42" s="8"/>
      <c r="S42" s="3"/>
      <c r="T42" s="3"/>
      <c r="U42" s="3"/>
      <c r="V42" s="3"/>
      <c r="W42" s="3"/>
      <c r="X42" s="3"/>
      <c r="Y42" s="3"/>
      <c r="Z42" s="3"/>
      <c r="AA42" s="3"/>
      <c r="AB42" s="3"/>
      <c r="AC42" s="8">
        <v>1353781.93</v>
      </c>
      <c r="AD42" s="3"/>
      <c r="AE42" s="3"/>
      <c r="AF42" s="9">
        <f t="shared" si="2"/>
        <v>0.9624998634935438</v>
      </c>
      <c r="AG42" s="21"/>
      <c r="AH42" s="22"/>
      <c r="AI42" s="23"/>
    </row>
    <row r="43" spans="1:35" ht="15" outlineLevel="7">
      <c r="A43" s="54" t="s">
        <v>49</v>
      </c>
      <c r="B43" s="30">
        <v>903</v>
      </c>
      <c r="C43" s="5" t="s">
        <v>34</v>
      </c>
      <c r="D43" s="5"/>
      <c r="E43" s="5"/>
      <c r="F43" s="5"/>
      <c r="G43" s="5"/>
      <c r="H43" s="5"/>
      <c r="I43" s="5"/>
      <c r="J43" s="5"/>
      <c r="K43" s="3"/>
      <c r="L43" s="3">
        <f>L44+L45+L46+L47</f>
        <v>17047437.41</v>
      </c>
      <c r="M43" s="3">
        <f aca="true" t="shared" si="10" ref="M43:AC43">M44+M45+M46+M47</f>
        <v>0</v>
      </c>
      <c r="N43" s="3">
        <f t="shared" si="10"/>
        <v>0</v>
      </c>
      <c r="O43" s="3">
        <f t="shared" si="10"/>
        <v>0</v>
      </c>
      <c r="P43" s="3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3">
        <f t="shared" si="10"/>
        <v>0</v>
      </c>
      <c r="U43" s="3">
        <f t="shared" si="10"/>
        <v>0</v>
      </c>
      <c r="V43" s="3">
        <f t="shared" si="10"/>
        <v>0</v>
      </c>
      <c r="W43" s="3">
        <f t="shared" si="10"/>
        <v>0</v>
      </c>
      <c r="X43" s="3">
        <f t="shared" si="10"/>
        <v>0</v>
      </c>
      <c r="Y43" s="3">
        <f t="shared" si="10"/>
        <v>0</v>
      </c>
      <c r="Z43" s="3">
        <f t="shared" si="10"/>
        <v>0</v>
      </c>
      <c r="AA43" s="3">
        <f t="shared" si="10"/>
        <v>0</v>
      </c>
      <c r="AB43" s="3">
        <f t="shared" si="10"/>
        <v>0</v>
      </c>
      <c r="AC43" s="3">
        <f t="shared" si="10"/>
        <v>16766504.42</v>
      </c>
      <c r="AD43" s="8"/>
      <c r="AE43" s="8"/>
      <c r="AF43" s="4">
        <f t="shared" si="2"/>
        <v>0.9835205149464162</v>
      </c>
      <c r="AG43" s="21"/>
      <c r="AH43" s="22"/>
      <c r="AI43" s="23"/>
    </row>
    <row r="44" spans="1:35" ht="15" outlineLevel="7">
      <c r="A44" s="53" t="s">
        <v>50</v>
      </c>
      <c r="B44" s="31">
        <v>903</v>
      </c>
      <c r="C44" s="7" t="s">
        <v>34</v>
      </c>
      <c r="D44" s="7" t="s">
        <v>11</v>
      </c>
      <c r="E44" s="7"/>
      <c r="F44" s="7"/>
      <c r="G44" s="7"/>
      <c r="H44" s="7"/>
      <c r="I44" s="7"/>
      <c r="J44" s="7"/>
      <c r="K44" s="8"/>
      <c r="L44" s="32">
        <v>125996.25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>
        <v>121888.72</v>
      </c>
      <c r="AD44" s="8"/>
      <c r="AE44" s="8"/>
      <c r="AF44" s="9">
        <f t="shared" si="2"/>
        <v>0.9673995853051183</v>
      </c>
      <c r="AG44" s="21"/>
      <c r="AH44" s="22"/>
      <c r="AI44" s="23"/>
    </row>
    <row r="45" spans="1:35" ht="15" outlineLevel="7">
      <c r="A45" s="53" t="s">
        <v>51</v>
      </c>
      <c r="B45" s="31">
        <v>903</v>
      </c>
      <c r="C45" s="7" t="s">
        <v>34</v>
      </c>
      <c r="D45" s="7" t="s">
        <v>21</v>
      </c>
      <c r="E45" s="7"/>
      <c r="F45" s="7"/>
      <c r="G45" s="7"/>
      <c r="H45" s="7"/>
      <c r="I45" s="7"/>
      <c r="J45" s="7"/>
      <c r="K45" s="8"/>
      <c r="L45" s="32">
        <v>6824259.88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>
        <v>6646020.38</v>
      </c>
      <c r="AD45" s="8">
        <v>1857200</v>
      </c>
      <c r="AE45" s="8">
        <v>-1857200</v>
      </c>
      <c r="AF45" s="9">
        <f t="shared" si="2"/>
        <v>0.9738814899880396</v>
      </c>
      <c r="AG45" s="21"/>
      <c r="AH45" s="22"/>
      <c r="AI45" s="23"/>
    </row>
    <row r="46" spans="1:35" ht="15" outlineLevel="7">
      <c r="A46" s="53" t="s">
        <v>52</v>
      </c>
      <c r="B46" s="31">
        <v>903</v>
      </c>
      <c r="C46" s="7" t="s">
        <v>34</v>
      </c>
      <c r="D46" s="7" t="s">
        <v>13</v>
      </c>
      <c r="E46" s="7"/>
      <c r="F46" s="7"/>
      <c r="G46" s="7"/>
      <c r="H46" s="7"/>
      <c r="I46" s="7"/>
      <c r="J46" s="7"/>
      <c r="K46" s="8"/>
      <c r="L46" s="32">
        <v>10039581.28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>
        <v>9940995.32</v>
      </c>
      <c r="AD46" s="8"/>
      <c r="AE46" s="8"/>
      <c r="AF46" s="9">
        <f t="shared" si="2"/>
        <v>0.9901802717413729</v>
      </c>
      <c r="AG46" s="21"/>
      <c r="AH46" s="22"/>
      <c r="AI46" s="23"/>
    </row>
    <row r="47" spans="1:35" ht="15" outlineLevel="7">
      <c r="A47" s="59" t="s">
        <v>54</v>
      </c>
      <c r="B47" s="31"/>
      <c r="C47" s="7" t="s">
        <v>34</v>
      </c>
      <c r="D47" s="7" t="s">
        <v>36</v>
      </c>
      <c r="E47" s="7"/>
      <c r="F47" s="7"/>
      <c r="G47" s="7"/>
      <c r="H47" s="7"/>
      <c r="I47" s="7"/>
      <c r="J47" s="7"/>
      <c r="K47" s="8"/>
      <c r="L47" s="32">
        <v>57600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>
        <v>57600</v>
      </c>
      <c r="AD47" s="3"/>
      <c r="AE47" s="3"/>
      <c r="AF47" s="9">
        <f t="shared" si="2"/>
        <v>1</v>
      </c>
      <c r="AG47" s="21"/>
      <c r="AH47" s="22"/>
      <c r="AI47" s="23"/>
    </row>
    <row r="48" spans="1:35" ht="15" outlineLevel="7">
      <c r="A48" s="54" t="s">
        <v>37</v>
      </c>
      <c r="B48" s="30">
        <v>957</v>
      </c>
      <c r="C48" s="5" t="s">
        <v>15</v>
      </c>
      <c r="D48" s="5"/>
      <c r="E48" s="5"/>
      <c r="F48" s="5"/>
      <c r="G48" s="5"/>
      <c r="H48" s="5"/>
      <c r="I48" s="5"/>
      <c r="J48" s="5"/>
      <c r="K48" s="3"/>
      <c r="L48" s="3">
        <f>L49</f>
        <v>250000</v>
      </c>
      <c r="M48" s="3">
        <f aca="true" t="shared" si="11" ref="M48:AC48">M49</f>
        <v>0</v>
      </c>
      <c r="N48" s="3">
        <f t="shared" si="11"/>
        <v>0</v>
      </c>
      <c r="O48" s="3">
        <f t="shared" si="11"/>
        <v>0</v>
      </c>
      <c r="P48" s="3">
        <f t="shared" si="11"/>
        <v>0</v>
      </c>
      <c r="Q48" s="3">
        <f t="shared" si="11"/>
        <v>0</v>
      </c>
      <c r="R48" s="3">
        <f t="shared" si="11"/>
        <v>0</v>
      </c>
      <c r="S48" s="3">
        <f t="shared" si="11"/>
        <v>0</v>
      </c>
      <c r="T48" s="3">
        <f t="shared" si="11"/>
        <v>0</v>
      </c>
      <c r="U48" s="3">
        <f t="shared" si="11"/>
        <v>0</v>
      </c>
      <c r="V48" s="3">
        <f t="shared" si="11"/>
        <v>0</v>
      </c>
      <c r="W48" s="3">
        <f t="shared" si="11"/>
        <v>0</v>
      </c>
      <c r="X48" s="3">
        <f t="shared" si="11"/>
        <v>0</v>
      </c>
      <c r="Y48" s="3">
        <f t="shared" si="11"/>
        <v>0</v>
      </c>
      <c r="Z48" s="3">
        <f t="shared" si="11"/>
        <v>0</v>
      </c>
      <c r="AA48" s="3">
        <f t="shared" si="11"/>
        <v>0</v>
      </c>
      <c r="AB48" s="3">
        <f t="shared" si="11"/>
        <v>0</v>
      </c>
      <c r="AC48" s="3">
        <f t="shared" si="11"/>
        <v>193156.5</v>
      </c>
      <c r="AD48" s="3">
        <v>359952</v>
      </c>
      <c r="AE48" s="3">
        <v>-359952</v>
      </c>
      <c r="AF48" s="4">
        <f t="shared" si="2"/>
        <v>0.772626</v>
      </c>
      <c r="AG48" s="21"/>
      <c r="AH48" s="22"/>
      <c r="AI48" s="23"/>
    </row>
    <row r="49" spans="1:35" ht="26.25" outlineLevel="7">
      <c r="A49" s="53" t="s">
        <v>38</v>
      </c>
      <c r="B49" s="31">
        <v>957</v>
      </c>
      <c r="C49" s="7" t="s">
        <v>15</v>
      </c>
      <c r="D49" s="7" t="s">
        <v>28</v>
      </c>
      <c r="E49" s="7"/>
      <c r="F49" s="7"/>
      <c r="G49" s="7"/>
      <c r="H49" s="7"/>
      <c r="I49" s="7"/>
      <c r="J49" s="7"/>
      <c r="K49" s="8"/>
      <c r="L49" s="8">
        <v>250000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193156.5</v>
      </c>
      <c r="AD49" s="8">
        <v>359952</v>
      </c>
      <c r="AE49" s="8">
        <v>-359952</v>
      </c>
      <c r="AF49" s="9">
        <f t="shared" si="2"/>
        <v>0.772626</v>
      </c>
      <c r="AG49" s="21"/>
      <c r="AH49" s="22"/>
      <c r="AI49" s="23"/>
    </row>
    <row r="50" spans="1:35" ht="44.25" customHeight="1" outlineLevel="7">
      <c r="A50" s="60" t="s">
        <v>60</v>
      </c>
      <c r="B50" s="30">
        <v>992</v>
      </c>
      <c r="C50" s="5" t="s">
        <v>61</v>
      </c>
      <c r="D50" s="5"/>
      <c r="E50" s="5"/>
      <c r="F50" s="5"/>
      <c r="G50" s="5"/>
      <c r="H50" s="5"/>
      <c r="I50" s="5"/>
      <c r="J50" s="5"/>
      <c r="K50" s="3"/>
      <c r="L50" s="3">
        <f>L51+L52+L53</f>
        <v>26874291.85</v>
      </c>
      <c r="M50" s="3">
        <f aca="true" t="shared" si="12" ref="M50:AC50">M51+M52+M53</f>
        <v>0</v>
      </c>
      <c r="N50" s="3">
        <f t="shared" si="12"/>
        <v>0</v>
      </c>
      <c r="O50" s="3">
        <f t="shared" si="12"/>
        <v>0</v>
      </c>
      <c r="P50" s="3">
        <f t="shared" si="12"/>
        <v>0</v>
      </c>
      <c r="Q50" s="3">
        <f t="shared" si="12"/>
        <v>0</v>
      </c>
      <c r="R50" s="3">
        <f t="shared" si="12"/>
        <v>0</v>
      </c>
      <c r="S50" s="3">
        <f t="shared" si="12"/>
        <v>0</v>
      </c>
      <c r="T50" s="3">
        <f t="shared" si="12"/>
        <v>0</v>
      </c>
      <c r="U50" s="3">
        <f t="shared" si="12"/>
        <v>0</v>
      </c>
      <c r="V50" s="3">
        <f t="shared" si="12"/>
        <v>0</v>
      </c>
      <c r="W50" s="3">
        <f t="shared" si="12"/>
        <v>0</v>
      </c>
      <c r="X50" s="3">
        <f t="shared" si="12"/>
        <v>0</v>
      </c>
      <c r="Y50" s="3">
        <f t="shared" si="12"/>
        <v>0</v>
      </c>
      <c r="Z50" s="3">
        <f t="shared" si="12"/>
        <v>0</v>
      </c>
      <c r="AA50" s="3">
        <f t="shared" si="12"/>
        <v>0</v>
      </c>
      <c r="AB50" s="3">
        <f t="shared" si="12"/>
        <v>0</v>
      </c>
      <c r="AC50" s="3">
        <f t="shared" si="12"/>
        <v>26821211.060000002</v>
      </c>
      <c r="AD50" s="3">
        <v>11154400</v>
      </c>
      <c r="AE50" s="3">
        <v>-11154400</v>
      </c>
      <c r="AF50" s="4">
        <f t="shared" si="2"/>
        <v>0.9980248487924344</v>
      </c>
      <c r="AG50" s="21"/>
      <c r="AH50" s="22"/>
      <c r="AI50" s="23"/>
    </row>
    <row r="51" spans="1:35" ht="39">
      <c r="A51" s="53" t="s">
        <v>62</v>
      </c>
      <c r="B51" s="31">
        <v>992</v>
      </c>
      <c r="C51" s="7" t="s">
        <v>61</v>
      </c>
      <c r="D51" s="33" t="s">
        <v>11</v>
      </c>
      <c r="E51" s="33"/>
      <c r="F51" s="7"/>
      <c r="G51" s="7"/>
      <c r="H51" s="7"/>
      <c r="I51" s="7"/>
      <c r="J51" s="7"/>
      <c r="K51" s="8"/>
      <c r="L51" s="8">
        <v>12266500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12266500</v>
      </c>
      <c r="AD51" s="8">
        <v>11154400</v>
      </c>
      <c r="AE51" s="8">
        <v>-11154400</v>
      </c>
      <c r="AF51" s="9">
        <f t="shared" si="2"/>
        <v>1</v>
      </c>
      <c r="AG51" s="21">
        <v>0</v>
      </c>
      <c r="AH51" s="22">
        <v>0</v>
      </c>
      <c r="AI51" s="23">
        <v>0</v>
      </c>
    </row>
    <row r="52" spans="1:35" ht="15">
      <c r="A52" s="61" t="s">
        <v>63</v>
      </c>
      <c r="B52" s="34">
        <v>992</v>
      </c>
      <c r="C52" s="35" t="s">
        <v>61</v>
      </c>
      <c r="D52" s="36" t="s">
        <v>19</v>
      </c>
      <c r="E52" s="36"/>
      <c r="F52" s="35"/>
      <c r="G52" s="35"/>
      <c r="H52" s="35"/>
      <c r="I52" s="35"/>
      <c r="J52" s="35"/>
      <c r="K52" s="37"/>
      <c r="L52" s="37">
        <v>4098500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>
        <v>4098500</v>
      </c>
      <c r="AD52" s="37">
        <v>5432277.47</v>
      </c>
      <c r="AE52" s="37">
        <v>-5432277.47</v>
      </c>
      <c r="AF52" s="38">
        <f t="shared" si="2"/>
        <v>1</v>
      </c>
      <c r="AG52" s="21"/>
      <c r="AH52" s="22"/>
      <c r="AI52" s="23"/>
    </row>
    <row r="53" spans="1:35" ht="26.25">
      <c r="A53" s="26" t="s">
        <v>64</v>
      </c>
      <c r="B53" s="39">
        <v>992</v>
      </c>
      <c r="C53" s="40" t="s">
        <v>61</v>
      </c>
      <c r="D53" s="41" t="s">
        <v>21</v>
      </c>
      <c r="E53" s="41"/>
      <c r="F53" s="40"/>
      <c r="G53" s="40"/>
      <c r="H53" s="40"/>
      <c r="I53" s="40"/>
      <c r="J53" s="40"/>
      <c r="K53" s="42"/>
      <c r="L53" s="43">
        <v>10509291.85</v>
      </c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>
        <v>10456211.06</v>
      </c>
      <c r="AD53" s="42">
        <v>15000</v>
      </c>
      <c r="AE53" s="42">
        <v>-15000</v>
      </c>
      <c r="AF53" s="44">
        <f t="shared" si="2"/>
        <v>0.9949491563506252</v>
      </c>
      <c r="AG53" s="25"/>
      <c r="AH53" s="22"/>
      <c r="AI53" s="23"/>
    </row>
    <row r="54" spans="33:35" ht="15" outlineLevel="7">
      <c r="AG54" s="21"/>
      <c r="AH54" s="22"/>
      <c r="AI54" s="23"/>
    </row>
    <row r="55" spans="33:35" ht="15" outlineLevel="4">
      <c r="AG55" s="21">
        <v>0</v>
      </c>
      <c r="AH55" s="22">
        <v>0</v>
      </c>
      <c r="AI55" s="23">
        <v>0</v>
      </c>
    </row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</sheetData>
  <sheetProtection selectLockedCells="1" selectUnlockedCells="1"/>
  <mergeCells count="5">
    <mergeCell ref="A5:AG5"/>
    <mergeCell ref="A6:AH6"/>
    <mergeCell ref="L2:AF2"/>
    <mergeCell ref="A4:AF4"/>
    <mergeCell ref="L1:AF1"/>
  </mergeCells>
  <printOptions/>
  <pageMargins left="0.5905511811023623" right="0.5905511811023623" top="0.5905511811023623" bottom="0.5905511811023623" header="0.5118110236220472" footer="0.5118110236220472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Инна Иванова</cp:lastModifiedBy>
  <cp:lastPrinted>2021-03-02T07:58:06Z</cp:lastPrinted>
  <dcterms:created xsi:type="dcterms:W3CDTF">2017-02-16T12:30:17Z</dcterms:created>
  <dcterms:modified xsi:type="dcterms:W3CDTF">2021-03-02T08:05:47Z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c:\Temp\ks\BudgetSmart2016\ReportManager\sqr_info_isp_budg_2016_8.xls</vt:lpwstr>
  </property>
</Properties>
</file>