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0140" windowHeight="4800" firstSheet="3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externalReferences>
    <externalReference r:id="rId13"/>
  </externalReference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<sst xmlns="http://schemas.openxmlformats.org/spreadsheetml/2006/main" count="258" uniqueCount="181">
  <si>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</si>
  <si>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</si>
  <si>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</si>
  <si>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</si>
  <si>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</si>
  <si>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</si>
  <si>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</si>
  <si>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</si>
  <si>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</si>
  <si>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</si>
  <si>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</si>
  <si>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</si>
  <si>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</si>
  <si>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</si>
  <si>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</si>
  <si>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</si>
  <si>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</si>
  <si>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</si>
  <si>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</si>
  <si>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</si>
  <si>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</si>
  <si>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</si>
  <si>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</si>
  <si>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</si>
  <si>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</si>
  <si>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</si>
  <si>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</si>
  <si>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</si>
  <si>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</si>
  <si>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</si>
  <si>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</si>
  <si>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</si>
  <si>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</si>
  <si>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</si>
  <si>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</si>
  <si>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</si>
  <si>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</si>
  <si>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</si>
  <si>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</si>
  <si>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</si>
  <si>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</si>
  <si>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</si>
  <si>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</si>
  <si>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</si>
  <si>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</si>
  <si>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</si>
  <si>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</si>
  <si>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</si>
  <si>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</si>
  <si>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</si>
  <si>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</si>
  <si>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</si>
  <si>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</si>
  <si>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</si>
  <si>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</si>
  <si>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</si>
  <si>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</si>
  <si>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</si>
  <si>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</si>
  <si>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</si>
  <si>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</si>
  <si>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</si>
  <si>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</si>
  <si>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</si>
  <si>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</si>
  <si>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</si>
  <si>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</si>
  <si>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</si>
  <si>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</si>
  <si>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</si>
  <si>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</si>
  <si>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</si>
  <si>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</si>
  <si>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</si>
  <si>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</si>
  <si>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</si>
  <si>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</si>
  <si>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</si>
  <si>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</si>
  <si>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</si>
  <si>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</si>
  <si>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</si>
  <si>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</si>
  <si>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</si>
  <si>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</si>
  <si>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</si>
  <si>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</si>
  <si>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</si>
  <si>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</si>
  <si>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</si>
  <si>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</si>
  <si>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</si>
  <si>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</si>
  <si>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</si>
  <si>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</si>
  <si>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</si>
  <si>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</si>
  <si>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</si>
  <si>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</si>
  <si>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</si>
  <si>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</si>
  <si>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</si>
  <si>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</si>
  <si>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</si>
  <si>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</si>
  <si>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</si>
  <si>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</si>
  <si>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</si>
  <si>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</si>
  <si>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</si>
  <si>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</si>
  <si>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</si>
  <si>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</si>
  <si>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</si>
  <si>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</si>
  <si>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</si>
  <si>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</si>
  <si>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</si>
  <si>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</si>
  <si>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</si>
  <si>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</si>
  <si>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</si>
  <si>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</si>
  <si>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</si>
  <si>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</si>
  <si>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</si>
  <si>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</si>
  <si>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</si>
  <si>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</si>
  <si>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</si>
  <si>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</si>
  <si>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</si>
  <si>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</si>
  <si>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</si>
  <si>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</si>
  <si>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</si>
  <si>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</si>
  <si>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</si>
  <si>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</si>
  <si>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</si>
  <si>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</si>
  <si>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</si>
  <si>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</si>
  <si>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</si>
  <si>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</si>
  <si>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</si>
  <si>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</si>
  <si>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</si>
  <si>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</si>
  <si>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</si>
  <si>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</si>
  <si>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</si>
  <si>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</si>
  <si>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</si>
  <si>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</si>
  <si>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</si>
  <si>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</si>
  <si>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</si>
  <si>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</si>
  <si>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</si>
  <si>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</si>
  <si>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</si>
  <si>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</si>
  <si>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</si>
  <si>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</si>
  <si>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</si>
  <si>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</si>
  <si>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</si>
  <si>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</si>
  <si>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</si>
  <si>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</si>
  <si>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</si>
  <si>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</si>
  <si>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</si>
  <si>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</si>
  <si>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</si>
  <si>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</si>
  <si>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</si>
  <si>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</si>
  <si>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</si>
  <si>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01.05.2020г.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</si>
</sst>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66"/>
          <c:w val="0.81425"/>
          <c:h val="0.8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01.04.2020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01.04.2020г.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52979681"/>
        <c:axId val="7055082"/>
      </c:bar3D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55082"/>
        <c:crossesAt val="0"/>
        <c:auto val="1"/>
        <c:lblOffset val="100"/>
        <c:tickLblSkip val="1"/>
        <c:noMultiLvlLbl val="0"/>
      </c:catAx>
      <c:valAx>
        <c:axId val="705508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7968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01.04.2020г.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3495739"/>
        <c:axId val="34590740"/>
      </c:bar3D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9573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01.04.2020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40000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65000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2881205"/>
        <c:axId val="50386526"/>
      </c:bar3D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01.04.2020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0825551"/>
        <c:axId val="54776776"/>
      </c:bar3D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76776"/>
        <c:crossesAt val="0"/>
        <c:auto val="1"/>
        <c:lblOffset val="100"/>
        <c:tickLblSkip val="1"/>
        <c:noMultiLvlLbl val="0"/>
      </c:catAx>
      <c:valAx>
        <c:axId val="5477677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2555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01.04.2020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3228937"/>
        <c:axId val="7733842"/>
      </c:bar3D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33842"/>
        <c:crossesAt val="0"/>
        <c:auto val="1"/>
        <c:lblOffset val="100"/>
        <c:tickLblSkip val="1"/>
        <c:noMultiLvlLbl val="0"/>
      </c:catAx>
      <c:valAx>
        <c:axId val="773384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2893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495715"/>
        <c:axId val="22461436"/>
      </c:bar3DChart>
      <c:catAx>
        <c:axId val="249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4%20&#1089;%2001.01.%20&#1087;&#1086;%2029.05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g1"/>
      <sheetName val="OБПР"/>
      <sheetName val="Posled1"/>
      <sheetName val="Posled2"/>
      <sheetName val="Комментарии"/>
      <sheetName val="на 10 тыс главы"/>
      <sheetName val="На 10 тыс"/>
      <sheetName val="В блокнот"/>
      <sheetName val="НаселГлавы"/>
      <sheetName val="Население"/>
      <sheetName val="ГРАФИКИ"/>
      <sheetName val="ВНИИПО"/>
      <sheetName val="2019-2020"/>
      <sheetName val="Grig2"/>
      <sheetName val="обмен с регионами"/>
      <sheetName val="На 100 ты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M8" sqref="M8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B10">
      <selection activeCell="M75" sqref="M75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179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180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- 4 cл.</v>
      </c>
      <c r="F6" s="61">
        <v>257000</v>
      </c>
      <c r="G6" s="61">
        <v>0</v>
      </c>
      <c r="H6" s="51" t="str">
        <f aca="true" t="shared" si="1" ref="H6:H59">IF(F6=0,IF(G6=0,0,CONCATENATE("+ ",G6," cл.")),IF(G6=0,CONCATENATE("- ",F6," cл."),IF(G6&gt;F6*2,CONCATENATE("в ",ROUND(G6/F6,1)," р."),IF(G6*2&lt;F6,CONCATENATE("- в ",ROUND(F6/G6,1)," р."),(G6-F6)/F6*100))))</f>
        <v>- 257000 cл.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1</v>
      </c>
      <c r="E7" s="90" t="str">
        <f t="shared" si="0"/>
        <v>+ 1 cл.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1</v>
      </c>
      <c r="E8" s="90" t="str">
        <f t="shared" si="0"/>
        <v>+ 1 cл.</v>
      </c>
      <c r="F8" s="61">
        <v>0</v>
      </c>
      <c r="G8" s="61">
        <v>40000</v>
      </c>
      <c r="H8" s="51" t="str">
        <f t="shared" si="1"/>
        <v>+ 40000 cл.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2</v>
      </c>
      <c r="E10" s="90">
        <f t="shared" si="0"/>
        <v>100</v>
      </c>
      <c r="F10" s="61">
        <v>3000</v>
      </c>
      <c r="G10" s="61">
        <v>10000</v>
      </c>
      <c r="H10" s="51" t="str">
        <f t="shared" si="1"/>
        <v>в 3,3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1</v>
      </c>
      <c r="E11" s="90">
        <f t="shared" si="0"/>
        <v>0</v>
      </c>
      <c r="F11" s="61">
        <v>4000</v>
      </c>
      <c r="G11" s="61">
        <v>0</v>
      </c>
      <c r="H11" s="51" t="str">
        <f t="shared" si="1"/>
        <v>- 4000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1</v>
      </c>
      <c r="D13" s="92">
        <v>0</v>
      </c>
      <c r="E13" s="90" t="str">
        <f t="shared" si="0"/>
        <v>- 1 cл.</v>
      </c>
      <c r="F13" s="61">
        <v>100000</v>
      </c>
      <c r="G13" s="61">
        <v>0</v>
      </c>
      <c r="H13" s="51" t="str">
        <f t="shared" si="1"/>
        <v>- 100000 cл.</v>
      </c>
      <c r="I13" s="61">
        <v>0</v>
      </c>
      <c r="J13" s="61">
        <v>0</v>
      </c>
      <c r="K13" s="51">
        <f t="shared" si="2"/>
        <v>0</v>
      </c>
      <c r="L13" s="101">
        <v>1</v>
      </c>
      <c r="M13" s="100">
        <v>0</v>
      </c>
      <c r="N13" s="119" t="str">
        <f t="shared" si="3"/>
        <v>- 1 cл.</v>
      </c>
      <c r="O13" s="122">
        <v>1</v>
      </c>
      <c r="P13" s="123">
        <v>0</v>
      </c>
      <c r="Q13" s="51" t="str">
        <f t="shared" si="4"/>
        <v>- 1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0</v>
      </c>
      <c r="D14" s="92">
        <v>0</v>
      </c>
      <c r="E14" s="90">
        <f t="shared" si="0"/>
        <v>0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1</v>
      </c>
      <c r="E16" s="90">
        <f t="shared" si="0"/>
        <v>0</v>
      </c>
      <c r="F16" s="61">
        <v>100000</v>
      </c>
      <c r="G16" s="61">
        <v>65000</v>
      </c>
      <c r="H16" s="51">
        <f t="shared" si="1"/>
        <v>-35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0</v>
      </c>
      <c r="E17" s="91" t="str">
        <f t="shared" si="0"/>
        <v>- 1 cл.</v>
      </c>
      <c r="F17" s="61">
        <v>50000</v>
      </c>
      <c r="G17" s="61">
        <v>0</v>
      </c>
      <c r="H17" s="51" t="str">
        <f t="shared" si="1"/>
        <v>- 50000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9</v>
      </c>
      <c r="D58" s="114">
        <f>SUM(D6,D7,D8,D9,D10,D11,D12,D13,D14,D15,D16,D17)</f>
        <v>6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-33.33333333333333</v>
      </c>
      <c r="F58" s="116">
        <f>SUM(F6,F7,F8,F9,F10,F11,F12,F13,F14,F15,F16,F17)</f>
        <v>514000</v>
      </c>
      <c r="G58" s="116">
        <f>SUM(G6,G7,G8,G9,G10,G11,G12,G13,G14,G15,G16,G17)</f>
        <v>115000</v>
      </c>
      <c r="H58" s="127" t="str">
        <f t="shared" si="1"/>
        <v>- в 4,5 р.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1</v>
      </c>
      <c r="M58" s="106">
        <f>SUM(M6,M7,M8,M9,M10,M11,M12,M13,M14,M15,M16,M17)</f>
        <v>0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- 1 cл.</v>
      </c>
      <c r="O58" s="107">
        <f>SUM(O6:O17)</f>
        <v>1</v>
      </c>
      <c r="P58" s="106">
        <f>SUM(P6,P7,P8,P9,P10,P11,P12,P13,P14,P15,P16,P17)</f>
        <v>0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- 1 cл.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78"/>
      <c r="G59" s="142"/>
      <c r="H59" s="55"/>
      <c r="I59" s="55"/>
    </row>
    <row r="60" spans="2:21" ht="15.75" thickBot="1">
      <c r="B60" s="155" t="s">
        <v>177</v>
      </c>
      <c r="C60" s="156"/>
      <c r="D60" s="156"/>
      <c r="E60" s="156"/>
      <c r="F60" s="156"/>
      <c r="G60" s="156"/>
      <c r="H60" s="156"/>
      <c r="I60" s="139">
        <v>2019</v>
      </c>
      <c r="J60" s="140">
        <v>2020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3</v>
      </c>
      <c r="J61" s="38">
        <v>4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33.33333333333333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2</v>
      </c>
      <c r="J62" s="38">
        <v>1</v>
      </c>
      <c r="K62" s="39">
        <f t="shared" si="5"/>
        <v>-50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54</v>
      </c>
      <c r="C63" s="145"/>
      <c r="D63" s="145"/>
      <c r="E63" s="145"/>
      <c r="F63" s="145"/>
      <c r="G63" s="145"/>
      <c r="H63" s="145"/>
      <c r="I63" s="138">
        <v>2</v>
      </c>
      <c r="J63" s="38">
        <v>0</v>
      </c>
      <c r="K63" s="39" t="str">
        <f t="shared" si="5"/>
        <v>- 2 cл.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1</v>
      </c>
      <c r="J65" s="38">
        <v>0</v>
      </c>
      <c r="K65" s="39" t="str">
        <f t="shared" si="5"/>
        <v>- 1 cл.</v>
      </c>
    </row>
    <row r="66" spans="2:11" ht="15">
      <c r="B66" s="146" t="s">
        <v>7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8</v>
      </c>
      <c r="C67" s="145"/>
      <c r="D67" s="145"/>
      <c r="E67" s="145"/>
      <c r="F67" s="145"/>
      <c r="G67" s="145"/>
      <c r="H67" s="145"/>
      <c r="I67" s="138">
        <v>1</v>
      </c>
      <c r="J67" s="38">
        <v>0</v>
      </c>
      <c r="K67" s="39" t="str">
        <f t="shared" si="5"/>
        <v>- 1 cл.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0</v>
      </c>
      <c r="J69" s="38">
        <v>1</v>
      </c>
      <c r="K69" s="39" t="str">
        <f t="shared" si="5"/>
        <v>+ 1 cл.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9</v>
      </c>
      <c r="J70" s="40">
        <f>SUM(J61:J69)</f>
        <v>6</v>
      </c>
      <c r="K70" s="39">
        <f t="shared" si="5"/>
        <v>-33.33333333333333</v>
      </c>
    </row>
    <row r="71" ht="13.5" thickBot="1"/>
    <row r="72" spans="2:11" ht="15" customHeight="1" thickBot="1">
      <c r="B72" s="155" t="s">
        <v>173</v>
      </c>
      <c r="C72" s="156"/>
      <c r="D72" s="156"/>
      <c r="E72" s="156"/>
      <c r="F72" s="156"/>
      <c r="G72" s="156"/>
      <c r="H72" s="156"/>
      <c r="I72" s="139">
        <v>2019</v>
      </c>
      <c r="J72" s="140">
        <v>2020</v>
      </c>
      <c r="K72" s="141" t="s">
        <v>28</v>
      </c>
    </row>
    <row r="73" spans="2:11" ht="12" customHeight="1">
      <c r="B73" s="151" t="s">
        <v>171</v>
      </c>
      <c r="C73" s="152"/>
      <c r="D73" s="131"/>
      <c r="E73" s="131"/>
      <c r="F73" s="131"/>
      <c r="G73" s="131"/>
      <c r="H73" s="131"/>
      <c r="I73" s="138">
        <v>3</v>
      </c>
      <c r="J73" s="38">
        <v>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-33.33333333333333</v>
      </c>
    </row>
    <row r="74" spans="2:11" ht="12" customHeight="1">
      <c r="B74" s="145" t="s">
        <v>170</v>
      </c>
      <c r="C74" s="145"/>
      <c r="D74" s="132"/>
      <c r="E74" s="132"/>
      <c r="F74" s="132"/>
      <c r="G74" s="132"/>
      <c r="H74" s="132"/>
      <c r="I74" s="138">
        <v>2</v>
      </c>
      <c r="J74" s="38">
        <v>2</v>
      </c>
      <c r="K74" s="19">
        <f t="shared" si="6"/>
        <v>0</v>
      </c>
    </row>
    <row r="75" spans="2:11" ht="12" customHeight="1">
      <c r="B75" s="145" t="s">
        <v>176</v>
      </c>
      <c r="C75" s="145"/>
      <c r="D75" s="145"/>
      <c r="E75" s="145"/>
      <c r="F75" s="132"/>
      <c r="G75" s="132"/>
      <c r="H75" s="132"/>
      <c r="I75" s="138">
        <v>1</v>
      </c>
      <c r="J75" s="38">
        <v>1</v>
      </c>
      <c r="K75" s="19">
        <f t="shared" si="6"/>
        <v>0</v>
      </c>
    </row>
    <row r="76" spans="2:11" ht="15" customHeight="1">
      <c r="B76" s="145" t="s">
        <v>172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175</v>
      </c>
      <c r="C77" s="135"/>
      <c r="D77" s="133"/>
      <c r="E77" s="133"/>
      <c r="F77" s="133"/>
      <c r="G77" s="133"/>
      <c r="H77" s="133"/>
      <c r="I77" s="138">
        <v>1</v>
      </c>
      <c r="J77" s="38">
        <v>0</v>
      </c>
      <c r="K77" s="19" t="str">
        <f t="shared" si="6"/>
        <v>- 1 cл.</v>
      </c>
    </row>
    <row r="78" spans="2:33" ht="15" customHeight="1">
      <c r="B78" s="145" t="s">
        <v>174</v>
      </c>
      <c r="C78" s="145"/>
      <c r="D78" s="134"/>
      <c r="E78" s="134"/>
      <c r="F78" s="134"/>
      <c r="G78" s="134"/>
      <c r="H78" s="134"/>
      <c r="I78" s="138">
        <v>1</v>
      </c>
      <c r="J78" s="38">
        <v>0</v>
      </c>
      <c r="K78" s="19" t="str">
        <f t="shared" si="6"/>
        <v>- 1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32"/>
      <c r="C79" s="132"/>
      <c r="D79" s="132"/>
      <c r="E79" s="132"/>
      <c r="F79" s="132"/>
      <c r="G79" s="132"/>
      <c r="H79" s="132"/>
      <c r="I79" s="138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46"/>
      <c r="C80" s="145"/>
      <c r="D80" s="145"/>
      <c r="E80" s="145"/>
      <c r="F80" s="145"/>
      <c r="G80" s="145"/>
      <c r="H80" s="145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.75" hidden="1" thickBot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2" ht="20.25" customHeight="1" thickBot="1">
      <c r="B82" s="147" t="s">
        <v>178</v>
      </c>
      <c r="C82" s="148"/>
      <c r="D82" s="148"/>
      <c r="E82" s="148"/>
      <c r="F82" s="148"/>
      <c r="G82" s="148"/>
      <c r="H82" s="148"/>
      <c r="I82" s="138">
        <v>1</v>
      </c>
      <c r="J82" s="38">
        <v>1</v>
      </c>
      <c r="K82" s="19">
        <f t="shared" si="6"/>
        <v>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SUM(I73:I82)</f>
        <v>9</v>
      </c>
      <c r="J83" s="40">
        <f>SUM(J73:J82)</f>
        <v>6</v>
      </c>
      <c r="K83" s="19">
        <f t="shared" si="6"/>
        <v>-33.33333333333333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82:H82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1" stopIfTrue="1">
      <formula>D6&lt;=C6</formula>
    </cfRule>
    <cfRule type="expression" priority="54" dxfId="0" stopIfTrue="1">
      <formula>D6&gt;C6</formula>
    </cfRule>
  </conditionalFormatting>
  <conditionalFormatting sqref="E7:E58">
    <cfRule type="expression" priority="51" dxfId="1" stopIfTrue="1">
      <formula>D7&lt;=C7</formula>
    </cfRule>
    <cfRule type="expression" priority="52" dxfId="0" stopIfTrue="1">
      <formula>D7&gt;C7</formula>
    </cfRule>
  </conditionalFormatting>
  <conditionalFormatting sqref="K6:K58">
    <cfRule type="expression" priority="47" dxfId="1" stopIfTrue="1">
      <formula>J6&lt;=I6</formula>
    </cfRule>
    <cfRule type="expression" priority="48" dxfId="0" stopIfTrue="1">
      <formula>J6&gt;I6</formula>
    </cfRule>
  </conditionalFormatting>
  <conditionalFormatting sqref="N6:N58">
    <cfRule type="expression" priority="45" dxfId="1" stopIfTrue="1">
      <formula>M6&lt;=L6</formula>
    </cfRule>
    <cfRule type="expression" priority="46" dxfId="0" stopIfTrue="1">
      <formula>M6&gt;L6</formula>
    </cfRule>
  </conditionalFormatting>
  <conditionalFormatting sqref="Q6:Q58">
    <cfRule type="expression" priority="43" dxfId="1" stopIfTrue="1">
      <formula>P6&lt;=O6</formula>
    </cfRule>
    <cfRule type="expression" priority="44" dxfId="0" stopIfTrue="1">
      <formula>P6&gt;O6</formula>
    </cfRule>
  </conditionalFormatting>
  <conditionalFormatting sqref="S61">
    <cfRule type="expression" priority="41" dxfId="1" stopIfTrue="1">
      <formula>R61&lt;=Q61</formula>
    </cfRule>
    <cfRule type="expression" priority="42" dxfId="0" stopIfTrue="1">
      <formula>R61&gt;Q61</formula>
    </cfRule>
  </conditionalFormatting>
  <conditionalFormatting sqref="V61">
    <cfRule type="expression" priority="39" dxfId="1" stopIfTrue="1">
      <formula>U61&lt;=T61</formula>
    </cfRule>
    <cfRule type="expression" priority="40" dxfId="0" stopIfTrue="1">
      <formula>U61&gt;T61</formula>
    </cfRule>
  </conditionalFormatting>
  <conditionalFormatting sqref="Y61">
    <cfRule type="expression" priority="37" dxfId="1" stopIfTrue="1">
      <formula>X61&lt;=W61</formula>
    </cfRule>
    <cfRule type="expression" priority="38" dxfId="0" stopIfTrue="1">
      <formula>X61&gt;W61</formula>
    </cfRule>
  </conditionalFormatting>
  <conditionalFormatting sqref="AB61">
    <cfRule type="expression" priority="35" dxfId="1" stopIfTrue="1">
      <formula>AA61&lt;=Z61</formula>
    </cfRule>
    <cfRule type="expression" priority="36" dxfId="0" stopIfTrue="1">
      <formula>AA61&gt;Z61</formula>
    </cfRule>
  </conditionalFormatting>
  <conditionalFormatting sqref="AE61">
    <cfRule type="expression" priority="33" dxfId="1" stopIfTrue="1">
      <formula>AD61&lt;=AC61</formula>
    </cfRule>
    <cfRule type="expression" priority="34" dxfId="0" stopIfTrue="1">
      <formula>AD61&gt;AC61</formula>
    </cfRule>
  </conditionalFormatting>
  <conditionalFormatting sqref="AJ8:AJ16 X4:X5">
    <cfRule type="iconSet" priority="17" dxfId="36">
      <iconSet iconSet="3Arrows">
        <cfvo type="percent" val="0"/>
        <cfvo type="percent" val="33"/>
        <cfvo type="percent" val="67"/>
      </iconSet>
    </cfRule>
    <cfRule type="colorScale" priority="31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1" stopIfTrue="1">
      <formula>G6&lt;=AE7</formula>
    </cfRule>
    <cfRule type="expression" priority="64" dxfId="0" stopIfTrue="1">
      <formula>G6&gt;AE7</formula>
    </cfRule>
  </conditionalFormatting>
  <conditionalFormatting sqref="I73:I82">
    <cfRule type="colorScale" priority="9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8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3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3">
    <cfRule type="expression" priority="3" dxfId="11" stopIfTrue="1">
      <formula>I73&gt;=J73</formula>
    </cfRule>
    <cfRule type="expression" priority="5" dxfId="10" stopIfTrue="1">
      <formula>I73&lt;J73</formula>
    </cfRule>
  </conditionalFormatting>
  <conditionalFormatting sqref="K61:K70">
    <cfRule type="expression" priority="1" dxfId="11" stopIfTrue="1">
      <formula>I61&gt;=J61</formula>
    </cfRule>
    <cfRule type="expression" priority="2" dxfId="1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53</v>
      </c>
      <c r="C4" s="168" t="s">
        <v>31</v>
      </c>
      <c r="D4" s="169"/>
      <c r="E4" s="168" t="s">
        <v>32</v>
      </c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 t="s">
        <v>35</v>
      </c>
      <c r="F6" s="169"/>
      <c r="G6" s="168" t="s">
        <v>23</v>
      </c>
      <c r="H6" s="169"/>
      <c r="I6" s="168" t="s">
        <v>37</v>
      </c>
      <c r="J6" s="169"/>
    </row>
    <row r="7" spans="2:10" ht="16.5" customHeight="1">
      <c r="B7" s="166"/>
      <c r="C7" s="58"/>
      <c r="D7" s="58"/>
      <c r="E7" s="174"/>
      <c r="F7" s="175"/>
      <c r="G7" s="174" t="s">
        <v>36</v>
      </c>
      <c r="H7" s="175"/>
      <c r="I7" s="174" t="s">
        <v>38</v>
      </c>
      <c r="J7" s="175"/>
    </row>
    <row r="8" spans="2:10" ht="29.25" thickBot="1">
      <c r="B8" s="166"/>
      <c r="C8" s="59" t="s">
        <v>33</v>
      </c>
      <c r="D8" s="59" t="s">
        <v>34</v>
      </c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2020-03-03T11:13:46Z</cp:lastPrinted>
  <dcterms:created xsi:type="dcterms:W3CDTF">2002-07-21T16:03:20Z</dcterms:created>
  <dcterms:modified xsi:type="dcterms:W3CDTF">2021-02-19T12:37:07Z</dcterms:modified>
  <cp:category/>
  <cp:version/>
  <cp:contentType/>
  <cp:contentStatus/>
</cp:coreProperties>
</file>