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140" windowHeight="4860" firstSheet="2" activeTab="7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<sst xmlns="http://schemas.openxmlformats.org/spreadsheetml/2006/main" count="199" uniqueCount="172">
  <si>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</si>
  <si>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</si>
  <si>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</si>
  <si>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</si>
  <si>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</si>
  <si>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</si>
  <si>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</si>
  <si>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</si>
  <si>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</si>
  <si>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</si>
  <si>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</si>
  <si>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</si>
  <si>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</si>
  <si>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</si>
  <si>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</si>
  <si>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</si>
  <si>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</si>
  <si>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</si>
  <si>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</si>
  <si>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</si>
  <si>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</si>
  <si>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</si>
  <si>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</si>
  <si>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</si>
  <si>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</si>
  <si>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</si>
  <si>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</si>
  <si>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</si>
  <si>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</si>
  <si>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</si>
  <si>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</si>
  <si>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 xml:space="preserve">1. 1.Мариинско-Посадское г.п. 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</si>
  <si>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</si>
  <si>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</si>
  <si>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</si>
  <si>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</si>
  <si>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</si>
  <si>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</si>
  <si>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</si>
  <si>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</si>
  <si>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</si>
  <si>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</si>
  <si>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</si>
  <si>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</si>
  <si>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</si>
  <si>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</si>
  <si>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</si>
  <si>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</si>
  <si>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</si>
  <si>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</si>
  <si>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</si>
  <si>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</si>
  <si>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</si>
  <si>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</si>
  <si>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</si>
  <si>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</si>
  <si>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</si>
  <si>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</si>
  <si>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</si>
  <si>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</si>
  <si>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</si>
  <si>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</si>
  <si>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</si>
  <si>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</si>
  <si>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</si>
  <si>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</si>
  <si>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</si>
  <si>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</si>
  <si>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</si>
  <si>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</si>
  <si>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</si>
  <si>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</si>
  <si>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</si>
  <si>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</si>
  <si>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</si>
  <si>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</si>
  <si>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</si>
  <si>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</si>
  <si>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</si>
  <si>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</si>
  <si>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</si>
  <si>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</si>
  <si>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</si>
  <si>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</si>
  <si>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</si>
  <si>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</si>
  <si>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</si>
  <si>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</si>
  <si>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</si>
  <si>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</si>
  <si>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</si>
  <si>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</si>
  <si>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</si>
  <si>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</si>
  <si>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</si>
  <si>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</si>
  <si>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</si>
  <si>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</si>
  <si>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</si>
  <si>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</si>
  <si>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</si>
  <si>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</si>
  <si>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</si>
  <si>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</si>
  <si>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</si>
  <si>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</si>
  <si>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</si>
  <si>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</si>
  <si>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</si>
  <si>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</si>
  <si>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</si>
  <si>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</si>
  <si>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</si>
  <si>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</si>
  <si>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</si>
  <si>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</si>
  <si>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</si>
  <si>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</si>
  <si>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</si>
  <si>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</si>
  <si>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</si>
  <si>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</si>
  <si>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</si>
  <si>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</si>
  <si>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</si>
  <si>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</si>
  <si>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</si>
  <si>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</si>
  <si>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</si>
  <si>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</si>
  <si>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</si>
  <si>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</si>
  <si>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</si>
  <si>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</si>
  <si>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</si>
  <si>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</si>
  <si>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</si>
  <si>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</si>
  <si>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</si>
  <si>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</si>
  <si>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</si>
  <si>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</si>
  <si>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</si>
  <si>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</si>
  <si>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</si>
  <si>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</si>
  <si>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</si>
  <si>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</si>
  <si>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</si>
  <si>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</si>
  <si>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</si>
  <si>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</si>
  <si>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</si>
  <si>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</si>
  <si>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</si>
  <si>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</si>
  <si>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</si>
  <si>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</si>
  <si>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</si>
  <si>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</si>
  <si>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</si>
  <si>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</si>
  <si>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</si>
  <si>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</si>
  <si>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</si>
  <si>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</si>
  <si>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</si>
  <si>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</si>
  <si>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</si>
  <si>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</si>
  <si>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Анализ пожаров на территории Мариинско-Посадского района на</t>
  </si>
  <si>
    <t xml:space="preserve"> 01.08.2020г.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</si>
</sst>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5"/>
      <color indexed="8"/>
      <name val="Calibri"/>
      <family val="0"/>
    </font>
    <font>
      <sz val="5.75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3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172" fontId="8" fillId="0" borderId="55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58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5"/>
          <c:y val="0.066"/>
          <c:w val="0.81425"/>
          <c:h val="0.81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01.07.2020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25"/>
          <c:y val="0.107"/>
          <c:w val="0.8172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01.07.2020г.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7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hape val="box"/>
        </c:ser>
        <c:shape val="box"/>
        <c:axId val="66582535"/>
        <c:axId val="62371904"/>
      </c:bar3DChart>
      <c:catAx>
        <c:axId val="66582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371904"/>
        <c:crossesAt val="0"/>
        <c:auto val="1"/>
        <c:lblOffset val="100"/>
        <c:tickLblSkip val="1"/>
        <c:noMultiLvlLbl val="0"/>
      </c:catAx>
      <c:valAx>
        <c:axId val="62371904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582535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75"/>
          <c:y val="0.97175"/>
          <c:w val="0.124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01.07.2020г.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8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hape val="box"/>
        </c:ser>
        <c:shape val="box"/>
        <c:axId val="24476225"/>
        <c:axId val="18959434"/>
      </c:bar3DChart>
      <c:catAx>
        <c:axId val="24476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959434"/>
        <c:crosses val="autoZero"/>
        <c:auto val="1"/>
        <c:lblOffset val="100"/>
        <c:tickLblSkip val="1"/>
        <c:noMultiLvlLbl val="0"/>
      </c:catAx>
      <c:valAx>
        <c:axId val="1895943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47622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25"/>
          <c:y val="0.973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01.07.2020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225"/>
        </c:manualLayout>
      </c:layout>
      <c:bar3DChart>
        <c:barDir val="col"/>
        <c:grouping val="clustered"/>
        <c:varyColors val="0"/>
        <c:ser>
          <c:idx val="1"/>
          <c:order val="0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166400</c:v>
                </c:pt>
                <c:pt idx="1">
                  <c:v>10000</c:v>
                </c:pt>
                <c:pt idx="2">
                  <c:v>50000</c:v>
                </c:pt>
                <c:pt idx="3">
                  <c:v>1000</c:v>
                </c:pt>
                <c:pt idx="4">
                  <c:v>110000</c:v>
                </c:pt>
                <c:pt idx="5">
                  <c:v>0</c:v>
                </c:pt>
                <c:pt idx="6">
                  <c:v>0</c:v>
                </c:pt>
                <c:pt idx="7">
                  <c:v>10000</c:v>
                </c:pt>
                <c:pt idx="8">
                  <c:v>54000</c:v>
                </c:pt>
                <c:pt idx="9">
                  <c:v>0</c:v>
                </c:pt>
                <c:pt idx="10">
                  <c:v>65000</c:v>
                </c:pt>
                <c:pt idx="11">
                  <c:v>250000</c:v>
                </c:pt>
              </c:numCache>
            </c:numRef>
          </c:val>
          <c:shape val="box"/>
        </c:ser>
        <c:shape val="box"/>
        <c:axId val="36417179"/>
        <c:axId val="59319156"/>
      </c:bar3D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319156"/>
        <c:crosses val="autoZero"/>
        <c:auto val="1"/>
        <c:lblOffset val="100"/>
        <c:tickLblSkip val="1"/>
        <c:noMultiLvlLbl val="0"/>
      </c:catAx>
      <c:valAx>
        <c:axId val="593191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4171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77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01.07.2020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1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64110357"/>
        <c:axId val="40122302"/>
      </c:bar3DChart>
      <c:catAx>
        <c:axId val="641103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122302"/>
        <c:crossesAt val="0"/>
        <c:auto val="1"/>
        <c:lblOffset val="100"/>
        <c:tickLblSkip val="1"/>
        <c:noMultiLvlLbl val="0"/>
      </c:catAx>
      <c:valAx>
        <c:axId val="40122302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110357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5"/>
          <c:y val="0.974"/>
          <c:w val="0.11925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01.07.2020 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505"/>
          <c:w val="0.94"/>
          <c:h val="0.897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5556399"/>
        <c:axId val="28681000"/>
      </c:bar3DChart>
      <c:catAx>
        <c:axId val="255563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681000"/>
        <c:crossesAt val="0"/>
        <c:auto val="1"/>
        <c:lblOffset val="100"/>
        <c:tickLblSkip val="1"/>
        <c:noMultiLvlLbl val="0"/>
      </c:catAx>
      <c:valAx>
        <c:axId val="28681000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556399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5"/>
          <c:y val="0.97325"/>
          <c:w val="0.089"/>
          <c:h val="0.0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3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56802409"/>
        <c:axId val="41459634"/>
      </c:bar3DChart>
      <c:catAx>
        <c:axId val="56802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459634"/>
        <c:crosses val="autoZero"/>
        <c:auto val="1"/>
        <c:lblOffset val="100"/>
        <c:tickLblSkip val="1"/>
        <c:noMultiLvlLbl val="0"/>
      </c:catAx>
      <c:valAx>
        <c:axId val="414596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802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M32" sqref="M32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M8" sqref="M8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P31" sqref="P3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4"/>
  <sheetViews>
    <sheetView tabSelected="1" zoomScale="70" zoomScaleNormal="70" zoomScalePageLayoutView="0" workbookViewId="0" topLeftCell="B1">
      <selection activeCell="G78" sqref="G78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4.25390625" style="1" customWidth="1"/>
    <col min="9" max="9" width="7.25390625" style="1" customWidth="1"/>
    <col min="10" max="10" width="6.125" style="1" customWidth="1"/>
    <col min="11" max="11" width="10.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7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21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64" t="s">
        <v>170</v>
      </c>
      <c r="C2" s="164"/>
      <c r="D2" s="164"/>
      <c r="E2" s="164"/>
      <c r="F2" s="164"/>
      <c r="G2" s="164"/>
      <c r="H2" s="164"/>
      <c r="I2" s="164"/>
      <c r="J2" s="164"/>
      <c r="K2" s="164"/>
      <c r="L2" s="144" t="s">
        <v>171</v>
      </c>
      <c r="M2" s="144"/>
      <c r="N2" s="144"/>
      <c r="O2" s="144"/>
      <c r="P2" s="144"/>
      <c r="Q2" s="144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57" t="s">
        <v>30</v>
      </c>
      <c r="C4" s="159" t="s">
        <v>22</v>
      </c>
      <c r="D4" s="159"/>
      <c r="E4" s="160"/>
      <c r="F4" s="161" t="s">
        <v>23</v>
      </c>
      <c r="G4" s="162"/>
      <c r="H4" s="163"/>
      <c r="I4" s="10" t="s">
        <v>24</v>
      </c>
      <c r="J4" s="11"/>
      <c r="K4" s="12" t="s">
        <v>25</v>
      </c>
      <c r="L4" s="7" t="s">
        <v>26</v>
      </c>
      <c r="M4" s="8"/>
      <c r="N4" s="13"/>
      <c r="O4" s="9" t="s">
        <v>27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58"/>
      <c r="C5" s="73">
        <v>2019</v>
      </c>
      <c r="D5" s="71">
        <v>2020</v>
      </c>
      <c r="E5" s="87" t="s">
        <v>28</v>
      </c>
      <c r="F5" s="56">
        <f>C5</f>
        <v>2019</v>
      </c>
      <c r="G5" s="16">
        <f>D5</f>
        <v>2020</v>
      </c>
      <c r="H5" s="16" t="s">
        <v>28</v>
      </c>
      <c r="I5" s="45">
        <f>C5</f>
        <v>2019</v>
      </c>
      <c r="J5" s="46">
        <f>D5</f>
        <v>2020</v>
      </c>
      <c r="K5" s="47" t="s">
        <v>28</v>
      </c>
      <c r="L5" s="48">
        <f>C5</f>
        <v>2019</v>
      </c>
      <c r="M5" s="14">
        <f>D5</f>
        <v>2020</v>
      </c>
      <c r="N5" s="15" t="s">
        <v>28</v>
      </c>
      <c r="O5" s="120">
        <f>C5</f>
        <v>2019</v>
      </c>
      <c r="P5" s="87">
        <f>D5</f>
        <v>2020</v>
      </c>
      <c r="Q5" s="16" t="s">
        <v>28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9</v>
      </c>
      <c r="C6" s="92">
        <v>8</v>
      </c>
      <c r="D6" s="92">
        <v>7</v>
      </c>
      <c r="E6" s="89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-12.5</v>
      </c>
      <c r="F6" s="61">
        <v>205500</v>
      </c>
      <c r="G6" s="61">
        <v>166400</v>
      </c>
      <c r="H6" s="51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-19.02676399026764</v>
      </c>
      <c r="I6" s="61">
        <v>0</v>
      </c>
      <c r="J6" s="61">
        <v>0</v>
      </c>
      <c r="K6" s="50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0</v>
      </c>
      <c r="L6" s="101">
        <v>2</v>
      </c>
      <c r="M6" s="100">
        <v>2</v>
      </c>
      <c r="N6" s="118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0</v>
      </c>
      <c r="O6" s="122">
        <v>1</v>
      </c>
      <c r="P6" s="123">
        <v>2</v>
      </c>
      <c r="Q6" s="50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100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10</v>
      </c>
      <c r="C7" s="92">
        <v>0</v>
      </c>
      <c r="D7" s="92">
        <v>1</v>
      </c>
      <c r="E7" s="90" t="str">
        <f t="shared" si="0"/>
        <v>+ 1 cл.</v>
      </c>
      <c r="F7" s="61">
        <v>0</v>
      </c>
      <c r="G7" s="61">
        <v>10000</v>
      </c>
      <c r="H7" s="51" t="str">
        <f t="shared" si="1"/>
        <v>+ 10000 cл.</v>
      </c>
      <c r="I7" s="61">
        <v>0</v>
      </c>
      <c r="J7" s="61">
        <v>0</v>
      </c>
      <c r="K7" s="51">
        <f t="shared" si="2"/>
        <v>0</v>
      </c>
      <c r="L7" s="101">
        <v>0</v>
      </c>
      <c r="M7" s="100">
        <v>0</v>
      </c>
      <c r="N7" s="119">
        <f t="shared" si="3"/>
        <v>0</v>
      </c>
      <c r="O7" s="122">
        <v>0</v>
      </c>
      <c r="P7" s="123">
        <v>0</v>
      </c>
      <c r="Q7" s="51">
        <f t="shared" si="4"/>
        <v>0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11</v>
      </c>
      <c r="C8" s="92">
        <v>1</v>
      </c>
      <c r="D8" s="92">
        <v>2</v>
      </c>
      <c r="E8" s="90">
        <f t="shared" si="0"/>
        <v>100</v>
      </c>
      <c r="F8" s="61">
        <v>100000</v>
      </c>
      <c r="G8" s="61">
        <v>50000</v>
      </c>
      <c r="H8" s="51">
        <f t="shared" si="1"/>
        <v>-50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0</v>
      </c>
      <c r="N8" s="119">
        <f t="shared" si="3"/>
        <v>0</v>
      </c>
      <c r="O8" s="122">
        <v>0</v>
      </c>
      <c r="P8" s="123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12</v>
      </c>
      <c r="C9" s="92">
        <v>1</v>
      </c>
      <c r="D9" s="92">
        <v>1</v>
      </c>
      <c r="E9" s="90">
        <f t="shared" si="0"/>
        <v>0</v>
      </c>
      <c r="F9" s="61">
        <v>100000</v>
      </c>
      <c r="G9" s="61">
        <v>1000</v>
      </c>
      <c r="H9" s="51" t="str">
        <f t="shared" si="1"/>
        <v>- в 100 р.</v>
      </c>
      <c r="I9" s="61">
        <v>0</v>
      </c>
      <c r="J9" s="61">
        <v>1</v>
      </c>
      <c r="K9" s="51" t="str">
        <f t="shared" si="2"/>
        <v>+ 1 cл.</v>
      </c>
      <c r="L9" s="101">
        <v>1</v>
      </c>
      <c r="M9" s="100">
        <v>0</v>
      </c>
      <c r="N9" s="119" t="str">
        <f t="shared" si="3"/>
        <v>- 1 cл.</v>
      </c>
      <c r="O9" s="122">
        <v>0</v>
      </c>
      <c r="P9" s="123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13</v>
      </c>
      <c r="C10" s="92">
        <v>1</v>
      </c>
      <c r="D10" s="92">
        <v>4</v>
      </c>
      <c r="E10" s="90" t="str">
        <f t="shared" si="0"/>
        <v>в 4 р.</v>
      </c>
      <c r="F10" s="61">
        <v>2000</v>
      </c>
      <c r="G10" s="61">
        <v>110000</v>
      </c>
      <c r="H10" s="51" t="str">
        <f t="shared" si="1"/>
        <v>в 55 р.</v>
      </c>
      <c r="I10" s="61">
        <v>0</v>
      </c>
      <c r="J10" s="61">
        <v>0</v>
      </c>
      <c r="K10" s="51">
        <f t="shared" si="2"/>
        <v>0</v>
      </c>
      <c r="L10" s="101">
        <v>0</v>
      </c>
      <c r="M10" s="100">
        <v>0</v>
      </c>
      <c r="N10" s="119">
        <f t="shared" si="3"/>
        <v>0</v>
      </c>
      <c r="O10" s="122">
        <v>0</v>
      </c>
      <c r="P10" s="123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6" t="s">
        <v>14</v>
      </c>
      <c r="C11" s="92">
        <v>1</v>
      </c>
      <c r="D11" s="92">
        <v>1</v>
      </c>
      <c r="E11" s="90">
        <f t="shared" si="0"/>
        <v>0</v>
      </c>
      <c r="F11" s="61">
        <v>4000</v>
      </c>
      <c r="G11" s="61">
        <v>0</v>
      </c>
      <c r="H11" s="51" t="str">
        <f t="shared" si="1"/>
        <v>- 4000 cл.</v>
      </c>
      <c r="I11" s="61">
        <v>0</v>
      </c>
      <c r="J11" s="61">
        <v>0</v>
      </c>
      <c r="K11" s="51">
        <f t="shared" si="2"/>
        <v>0</v>
      </c>
      <c r="L11" s="101">
        <v>0</v>
      </c>
      <c r="M11" s="100">
        <v>0</v>
      </c>
      <c r="N11" s="119">
        <f t="shared" si="3"/>
        <v>0</v>
      </c>
      <c r="O11" s="122">
        <v>0</v>
      </c>
      <c r="P11" s="123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15</v>
      </c>
      <c r="C12" s="92">
        <v>0</v>
      </c>
      <c r="D12" s="92">
        <v>0</v>
      </c>
      <c r="E12" s="90">
        <f t="shared" si="0"/>
        <v>0</v>
      </c>
      <c r="F12" s="61">
        <v>0</v>
      </c>
      <c r="G12" s="61">
        <v>0</v>
      </c>
      <c r="H12" s="51">
        <f t="shared" si="1"/>
        <v>0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9">
        <f t="shared" si="3"/>
        <v>0</v>
      </c>
      <c r="O12" s="122">
        <v>0</v>
      </c>
      <c r="P12" s="123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16</v>
      </c>
      <c r="C13" s="92">
        <v>2</v>
      </c>
      <c r="D13" s="92">
        <v>1</v>
      </c>
      <c r="E13" s="90">
        <f t="shared" si="0"/>
        <v>-50</v>
      </c>
      <c r="F13" s="61">
        <v>690500</v>
      </c>
      <c r="G13" s="61">
        <v>10000</v>
      </c>
      <c r="H13" s="51" t="str">
        <f t="shared" si="1"/>
        <v>- в 69,1 р.</v>
      </c>
      <c r="I13" s="61">
        <v>0</v>
      </c>
      <c r="J13" s="61">
        <v>0</v>
      </c>
      <c r="K13" s="51">
        <f t="shared" si="2"/>
        <v>0</v>
      </c>
      <c r="L13" s="101">
        <v>1</v>
      </c>
      <c r="M13" s="100">
        <v>0</v>
      </c>
      <c r="N13" s="119" t="str">
        <f t="shared" si="3"/>
        <v>- 1 cл.</v>
      </c>
      <c r="O13" s="122">
        <v>1</v>
      </c>
      <c r="P13" s="123">
        <v>0</v>
      </c>
      <c r="Q13" s="51" t="str">
        <f t="shared" si="4"/>
        <v>- 1 cл.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17</v>
      </c>
      <c r="C14" s="92">
        <v>3</v>
      </c>
      <c r="D14" s="92">
        <v>2</v>
      </c>
      <c r="E14" s="90">
        <f t="shared" si="0"/>
        <v>-33.33333333333333</v>
      </c>
      <c r="F14" s="61">
        <v>200000</v>
      </c>
      <c r="G14" s="61">
        <v>54000</v>
      </c>
      <c r="H14" s="51" t="str">
        <f t="shared" si="1"/>
        <v>- в 3,7 р.</v>
      </c>
      <c r="I14" s="61">
        <v>0</v>
      </c>
      <c r="J14" s="61">
        <v>0</v>
      </c>
      <c r="K14" s="51">
        <f t="shared" si="2"/>
        <v>0</v>
      </c>
      <c r="L14" s="101">
        <v>1</v>
      </c>
      <c r="M14" s="100">
        <v>0</v>
      </c>
      <c r="N14" s="119" t="str">
        <f t="shared" si="3"/>
        <v>- 1 cл.</v>
      </c>
      <c r="O14" s="122">
        <v>1</v>
      </c>
      <c r="P14" s="123">
        <v>0</v>
      </c>
      <c r="Q14" s="51" t="str">
        <f t="shared" si="4"/>
        <v>- 1 cл.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18</v>
      </c>
      <c r="C15" s="92">
        <v>0</v>
      </c>
      <c r="D15" s="92">
        <v>0</v>
      </c>
      <c r="E15" s="90">
        <f t="shared" si="0"/>
        <v>0</v>
      </c>
      <c r="F15" s="61">
        <v>0</v>
      </c>
      <c r="G15" s="61">
        <v>0</v>
      </c>
      <c r="H15" s="51">
        <f t="shared" si="1"/>
        <v>0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9">
        <f t="shared" si="3"/>
        <v>0</v>
      </c>
      <c r="O15" s="122">
        <v>0</v>
      </c>
      <c r="P15" s="123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19</v>
      </c>
      <c r="C16" s="92">
        <v>3</v>
      </c>
      <c r="D16" s="92">
        <v>1</v>
      </c>
      <c r="E16" s="90" t="str">
        <f t="shared" si="0"/>
        <v>- в 3 р.</v>
      </c>
      <c r="F16" s="61">
        <v>305000</v>
      </c>
      <c r="G16" s="61">
        <v>65000</v>
      </c>
      <c r="H16" s="51" t="str">
        <f t="shared" si="1"/>
        <v>- в 4,7 р.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9">
        <f t="shared" si="3"/>
        <v>0</v>
      </c>
      <c r="O16" s="122">
        <v>0</v>
      </c>
      <c r="P16" s="123">
        <v>0</v>
      </c>
      <c r="Q16" s="51">
        <f t="shared" si="4"/>
        <v>0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20</v>
      </c>
      <c r="C17" s="92">
        <v>1</v>
      </c>
      <c r="D17" s="92">
        <v>2</v>
      </c>
      <c r="E17" s="91">
        <f t="shared" si="0"/>
        <v>100</v>
      </c>
      <c r="F17" s="61">
        <v>200000</v>
      </c>
      <c r="G17" s="61">
        <v>250000</v>
      </c>
      <c r="H17" s="51">
        <f t="shared" si="1"/>
        <v>25</v>
      </c>
      <c r="I17" s="61">
        <v>0</v>
      </c>
      <c r="J17" s="61">
        <v>0</v>
      </c>
      <c r="K17" s="51">
        <f t="shared" si="2"/>
        <v>0</v>
      </c>
      <c r="L17" s="101">
        <v>0</v>
      </c>
      <c r="M17" s="100">
        <v>0</v>
      </c>
      <c r="N17" s="119">
        <f t="shared" si="3"/>
        <v>0</v>
      </c>
      <c r="O17" s="124">
        <v>0</v>
      </c>
      <c r="P17" s="125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21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2" t="s">
        <v>29</v>
      </c>
      <c r="C58" s="113">
        <f>SUM(C6,C7,C8,C9,C10,C11,C12,C13,C14,C15,C16,C17)</f>
        <v>21</v>
      </c>
      <c r="D58" s="114">
        <f>SUM(D6,D7,D8,D9,D10,D11,D12,D13,D14,D15,D16,D17)</f>
        <v>22</v>
      </c>
      <c r="E58" s="115">
        <f>IF(C58=0,IF(D58=0,0,CONCATENATE("+ ",D58," cл.")),IF(D58=0,CONCATENATE("- ",C58," cл."),IF(D58&gt;C58*2,CONCATENATE("в ",ROUND(D58/C58,1)," р."),IF(D58*2&lt;C58,CONCATENATE("- в ",ROUND(C58/D58,1)," р."),(D58-C58)/C58*100))))</f>
        <v>4.761904761904762</v>
      </c>
      <c r="F58" s="116">
        <f>SUM(F6,F7,F8,F9,F10,F11,F12,F13,F14,F15,F16,F17)</f>
        <v>1807000</v>
      </c>
      <c r="G58" s="116">
        <f>SUM(G6,G7,G8,G9,G10,G11,G12,G13,G14,G15,G16,G17)</f>
        <v>716400</v>
      </c>
      <c r="H58" s="127" t="str">
        <f t="shared" si="1"/>
        <v>- в 2,5 р.</v>
      </c>
      <c r="I58" s="117">
        <f>SUM(I6:I17)</f>
        <v>0</v>
      </c>
      <c r="J58" s="106">
        <f>SUM(J6:J17)</f>
        <v>1</v>
      </c>
      <c r="K58" s="109" t="str">
        <f>IF(I58=0,IF(J58=0,0,CONCATENATE("+ ",J58," cл.")),IF(J58=0,CONCATENATE("- ",I58," cл."),IF(J58&gt;I58*2,CONCATENATE("в ",ROUND(J58/I58,1)," р."),IF(J58*2&lt;I58,CONCATENATE("- в ",ROUND(I58/J58,1)," р."),(J58-I58)/I58*100))))</f>
        <v>+ 1 cл.</v>
      </c>
      <c r="L58" s="107">
        <f>SUM(L6:L17)</f>
        <v>5</v>
      </c>
      <c r="M58" s="106">
        <f>SUM(M6,M7,M8,M9,M10,M11,M12,M13,M14,M15,M16,M17)</f>
        <v>2</v>
      </c>
      <c r="N58" s="109" t="str">
        <f>IF(L58=0,IF(M58=0,0,CONCATENATE("+ ",M58," cл.")),IF(M58=0,CONCATENATE("- ",L58," cл."),IF(M58&gt;L58*2,CONCATENATE("в ",ROUND(M58/L58,1)," р."),IF(M58*2&lt;L58,CONCATENATE("- в ",ROUND(L58/M58,1)," р."),(M58-L58)/L58*100))))</f>
        <v>- в 2,5 р.</v>
      </c>
      <c r="O58" s="107">
        <f>SUM(O6:O17)</f>
        <v>3</v>
      </c>
      <c r="P58" s="106">
        <f>SUM(P6,P7,P8,P9,P10,P11,P12,P13,P14,P15,P16,P17)</f>
        <v>2</v>
      </c>
      <c r="Q58" s="108">
        <f>IF(O58=0,IF(P58=0,0,CONCATENATE("+ ",P58," cл.")),IF(P58=0,CONCATENATE("- ",O58," cл."),IF(P58&gt;O58*2,CONCATENATE("в ",ROUND(P58/O58,1)," р."),IF(P58*2&lt;O58,CONCATENATE("- в ",ROUND(O58/P58,1)," р."),(P58-O58)/O58*100))))</f>
        <v>-33.33333333333333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5.75" thickBot="1">
      <c r="B59" s="55"/>
      <c r="C59" s="55"/>
      <c r="D59" s="55"/>
      <c r="E59" s="55"/>
      <c r="F59" s="142"/>
      <c r="G59" s="142"/>
      <c r="H59" s="55"/>
      <c r="I59" s="55"/>
    </row>
    <row r="60" spans="2:21" ht="15.75" thickBot="1">
      <c r="B60" s="155" t="s">
        <v>168</v>
      </c>
      <c r="C60" s="156"/>
      <c r="D60" s="156"/>
      <c r="E60" s="156"/>
      <c r="F60" s="156"/>
      <c r="G60" s="156"/>
      <c r="H60" s="156"/>
      <c r="I60" s="139">
        <v>2019</v>
      </c>
      <c r="J60" s="140">
        <v>2020</v>
      </c>
      <c r="K60" s="141" t="s">
        <v>28</v>
      </c>
      <c r="U60" s="143"/>
    </row>
    <row r="61" spans="2:33" ht="15.75" customHeight="1">
      <c r="B61" s="153" t="s">
        <v>3</v>
      </c>
      <c r="C61" s="154"/>
      <c r="D61" s="154"/>
      <c r="E61" s="154"/>
      <c r="F61" s="154"/>
      <c r="G61" s="154"/>
      <c r="H61" s="154"/>
      <c r="I61" s="138">
        <v>7</v>
      </c>
      <c r="J61" s="38">
        <v>14</v>
      </c>
      <c r="K61" s="39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100</v>
      </c>
      <c r="P61" s="69"/>
      <c r="Q61" s="70"/>
      <c r="R61" s="70"/>
      <c r="S61" s="136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/>
      <c r="AG61" s="95"/>
    </row>
    <row r="62" spans="2:33" ht="15.75" customHeight="1">
      <c r="B62" s="146" t="s">
        <v>4</v>
      </c>
      <c r="C62" s="145"/>
      <c r="D62" s="145"/>
      <c r="E62" s="145"/>
      <c r="F62" s="145"/>
      <c r="G62" s="145"/>
      <c r="H62" s="145"/>
      <c r="I62" s="138">
        <v>5</v>
      </c>
      <c r="J62" s="38">
        <v>4</v>
      </c>
      <c r="K62" s="39">
        <f t="shared" si="5"/>
        <v>-20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46" t="s">
        <v>45</v>
      </c>
      <c r="C63" s="145"/>
      <c r="D63" s="145"/>
      <c r="E63" s="145"/>
      <c r="F63" s="145"/>
      <c r="G63" s="145"/>
      <c r="H63" s="145"/>
      <c r="I63" s="138">
        <v>2</v>
      </c>
      <c r="J63" s="38">
        <v>0</v>
      </c>
      <c r="K63" s="39" t="str">
        <f t="shared" si="5"/>
        <v>- 2 cл.</v>
      </c>
      <c r="T63"/>
      <c r="U63" s="110"/>
      <c r="V63"/>
      <c r="W63"/>
      <c r="X63"/>
      <c r="Y63" s="110"/>
      <c r="Z63"/>
      <c r="AA63"/>
      <c r="AB63"/>
      <c r="AC63"/>
      <c r="AD63"/>
      <c r="AE63"/>
      <c r="AF63"/>
      <c r="AG63"/>
    </row>
    <row r="64" spans="2:25" ht="17.25" customHeight="1">
      <c r="B64" s="146" t="s">
        <v>5</v>
      </c>
      <c r="C64" s="145"/>
      <c r="D64" s="145"/>
      <c r="E64" s="145"/>
      <c r="F64" s="145"/>
      <c r="G64" s="145"/>
      <c r="H64" s="145"/>
      <c r="I64" s="138">
        <v>0</v>
      </c>
      <c r="J64" s="38">
        <v>0</v>
      </c>
      <c r="K64" s="39">
        <f t="shared" si="5"/>
        <v>0</v>
      </c>
      <c r="U64" s="111"/>
      <c r="Y64" s="111"/>
    </row>
    <row r="65" spans="2:11" ht="14.25" customHeight="1">
      <c r="B65" s="146" t="s">
        <v>6</v>
      </c>
      <c r="C65" s="145"/>
      <c r="D65" s="145"/>
      <c r="E65" s="145"/>
      <c r="F65" s="145"/>
      <c r="G65" s="145"/>
      <c r="H65" s="145"/>
      <c r="I65" s="138">
        <v>5</v>
      </c>
      <c r="J65" s="38">
        <v>2</v>
      </c>
      <c r="K65" s="39" t="str">
        <f t="shared" si="5"/>
        <v>- в 2,5 р.</v>
      </c>
    </row>
    <row r="66" spans="2:11" ht="15">
      <c r="B66" s="146" t="s">
        <v>7</v>
      </c>
      <c r="C66" s="145"/>
      <c r="D66" s="145"/>
      <c r="E66" s="145"/>
      <c r="F66" s="145"/>
      <c r="G66" s="145"/>
      <c r="H66" s="145"/>
      <c r="I66" s="138">
        <v>0</v>
      </c>
      <c r="J66" s="38">
        <v>0</v>
      </c>
      <c r="K66" s="39">
        <f t="shared" si="5"/>
        <v>0</v>
      </c>
    </row>
    <row r="67" spans="2:11" ht="15.75" customHeight="1">
      <c r="B67" s="146" t="s">
        <v>8</v>
      </c>
      <c r="C67" s="145"/>
      <c r="D67" s="145"/>
      <c r="E67" s="145"/>
      <c r="F67" s="145"/>
      <c r="G67" s="145"/>
      <c r="H67" s="145"/>
      <c r="I67" s="138">
        <v>1</v>
      </c>
      <c r="J67" s="38">
        <v>1</v>
      </c>
      <c r="K67" s="39">
        <f t="shared" si="5"/>
        <v>0</v>
      </c>
    </row>
    <row r="68" spans="2:11" ht="15">
      <c r="B68" s="146" t="s">
        <v>1</v>
      </c>
      <c r="C68" s="145"/>
      <c r="D68" s="145"/>
      <c r="E68" s="145"/>
      <c r="F68" s="145"/>
      <c r="G68" s="145"/>
      <c r="H68" s="145"/>
      <c r="I68" s="138">
        <v>0</v>
      </c>
      <c r="J68" s="38">
        <v>0</v>
      </c>
      <c r="K68" s="39">
        <f t="shared" si="5"/>
        <v>0</v>
      </c>
    </row>
    <row r="69" spans="2:11" ht="15.75" thickBot="1">
      <c r="B69" s="147" t="s">
        <v>2</v>
      </c>
      <c r="C69" s="148"/>
      <c r="D69" s="148"/>
      <c r="E69" s="148"/>
      <c r="F69" s="148"/>
      <c r="G69" s="148"/>
      <c r="H69" s="148"/>
      <c r="I69" s="138">
        <v>1</v>
      </c>
      <c r="J69" s="38">
        <v>1</v>
      </c>
      <c r="K69" s="39">
        <f t="shared" si="5"/>
        <v>0</v>
      </c>
    </row>
    <row r="70" spans="2:11" ht="15.75" thickBot="1">
      <c r="B70" s="149" t="s">
        <v>0</v>
      </c>
      <c r="C70" s="150"/>
      <c r="D70" s="150"/>
      <c r="E70" s="150"/>
      <c r="F70" s="150"/>
      <c r="G70" s="150"/>
      <c r="H70" s="150"/>
      <c r="I70" s="139">
        <f>SUM(I61:I69)</f>
        <v>21</v>
      </c>
      <c r="J70" s="40">
        <f>SUM(J61:J69)</f>
        <v>22</v>
      </c>
      <c r="K70" s="39">
        <f t="shared" si="5"/>
        <v>4.761904761904762</v>
      </c>
    </row>
    <row r="71" ht="13.5" thickBot="1"/>
    <row r="72" spans="2:11" ht="15" customHeight="1" thickBot="1">
      <c r="B72" s="155" t="s">
        <v>164</v>
      </c>
      <c r="C72" s="156"/>
      <c r="D72" s="156"/>
      <c r="E72" s="156"/>
      <c r="F72" s="156"/>
      <c r="G72" s="156"/>
      <c r="H72" s="156"/>
      <c r="I72" s="139">
        <v>2019</v>
      </c>
      <c r="J72" s="140">
        <v>2020</v>
      </c>
      <c r="K72" s="141" t="s">
        <v>28</v>
      </c>
    </row>
    <row r="73" spans="2:11" ht="12" customHeight="1">
      <c r="B73" s="151" t="s">
        <v>162</v>
      </c>
      <c r="C73" s="152"/>
      <c r="D73" s="131"/>
      <c r="E73" s="131"/>
      <c r="F73" s="131"/>
      <c r="G73" s="131"/>
      <c r="H73" s="131"/>
      <c r="I73" s="138">
        <v>7</v>
      </c>
      <c r="J73" s="38">
        <v>11</v>
      </c>
      <c r="K73" s="19">
        <f aca="true" t="shared" si="6" ref="K73:K83">IF(I73=0,IF(J73=0,0,CONCATENATE("+ ",J73," cл.")),IF(J73=0,CONCATENATE("- ",I73," cл."),IF(J73&gt;I73*2,CONCATENATE("в ",ROUND(J73/I73,1)," р."),IF(J73*2&lt;I73,CONCATENATE("- в ",ROUND(I73/J73,1)," р."),(J73-I73)/I73*100))))</f>
        <v>57.14285714285714</v>
      </c>
    </row>
    <row r="74" spans="2:11" ht="12" customHeight="1">
      <c r="B74" s="145" t="s">
        <v>161</v>
      </c>
      <c r="C74" s="145"/>
      <c r="D74" s="132"/>
      <c r="E74" s="132"/>
      <c r="F74" s="132"/>
      <c r="G74" s="132"/>
      <c r="H74" s="132"/>
      <c r="I74" s="138">
        <v>3</v>
      </c>
      <c r="J74" s="38">
        <v>5</v>
      </c>
      <c r="K74" s="19">
        <f t="shared" si="6"/>
        <v>66.66666666666666</v>
      </c>
    </row>
    <row r="75" spans="2:11" ht="12" customHeight="1">
      <c r="B75" s="145" t="s">
        <v>167</v>
      </c>
      <c r="C75" s="145"/>
      <c r="D75" s="145"/>
      <c r="E75" s="145"/>
      <c r="F75" s="132"/>
      <c r="G75" s="132"/>
      <c r="H75" s="132"/>
      <c r="I75" s="138">
        <v>4</v>
      </c>
      <c r="J75" s="38">
        <v>2</v>
      </c>
      <c r="K75" s="19">
        <f t="shared" si="6"/>
        <v>-50</v>
      </c>
    </row>
    <row r="76" spans="2:11" ht="15" customHeight="1">
      <c r="B76" s="145" t="s">
        <v>163</v>
      </c>
      <c r="C76" s="145"/>
      <c r="D76" s="133"/>
      <c r="E76" s="133"/>
      <c r="F76" s="133"/>
      <c r="G76" s="133"/>
      <c r="H76" s="133"/>
      <c r="I76" s="138">
        <v>0</v>
      </c>
      <c r="J76" s="38">
        <v>0</v>
      </c>
      <c r="K76" s="19">
        <f t="shared" si="6"/>
        <v>0</v>
      </c>
    </row>
    <row r="77" spans="2:11" ht="15" customHeight="1">
      <c r="B77" s="128" t="s">
        <v>166</v>
      </c>
      <c r="C77" s="135"/>
      <c r="D77" s="133"/>
      <c r="E77" s="133"/>
      <c r="F77" s="133"/>
      <c r="G77" s="133"/>
      <c r="H77" s="133"/>
      <c r="I77" s="138">
        <v>1</v>
      </c>
      <c r="J77" s="38">
        <v>1</v>
      </c>
      <c r="K77" s="19">
        <f t="shared" si="6"/>
        <v>0</v>
      </c>
    </row>
    <row r="78" spans="2:33" ht="15" customHeight="1">
      <c r="B78" s="145" t="s">
        <v>165</v>
      </c>
      <c r="C78" s="145"/>
      <c r="D78" s="134"/>
      <c r="E78" s="134"/>
      <c r="F78" s="134"/>
      <c r="G78" s="134"/>
      <c r="H78" s="134"/>
      <c r="I78" s="138">
        <v>2</v>
      </c>
      <c r="J78" s="38">
        <v>0</v>
      </c>
      <c r="K78" s="19" t="str">
        <f t="shared" si="6"/>
        <v>- 2 cл.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" customHeight="1">
      <c r="B79" s="147" t="s">
        <v>169</v>
      </c>
      <c r="C79" s="148"/>
      <c r="D79" s="148"/>
      <c r="E79" s="148"/>
      <c r="F79" s="148"/>
      <c r="G79" s="148"/>
      <c r="H79" s="148"/>
      <c r="I79" s="138">
        <v>2</v>
      </c>
      <c r="J79" s="38">
        <v>1</v>
      </c>
      <c r="K79" s="19">
        <f>IF(I79=0,IF(J79=0,0,CONCATENATE("+ ",J79," cл.")),IF(J79=0,CONCATENATE("- ",I79," cл."),IF(J79&gt;I79*2,CONCATENATE("в ",ROUND(J79/I79,1)," р."),IF(J79*2&lt;I79,CONCATENATE("- в ",ROUND(I79/J79,1)," р."),(J79-I79)/I79*100))))</f>
        <v>-50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17.25" customHeight="1" thickBot="1">
      <c r="B80" s="146" t="s">
        <v>2</v>
      </c>
      <c r="C80" s="145"/>
      <c r="D80" s="145"/>
      <c r="E80" s="145"/>
      <c r="F80" s="145"/>
      <c r="G80" s="145"/>
      <c r="H80" s="145"/>
      <c r="I80" s="138">
        <v>2</v>
      </c>
      <c r="J80" s="38">
        <v>2</v>
      </c>
      <c r="K80" s="19">
        <f t="shared" si="6"/>
        <v>0</v>
      </c>
      <c r="T80" s="129"/>
      <c r="U80" s="13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6.5" customHeight="1" hidden="1">
      <c r="B81" s="146"/>
      <c r="C81" s="145"/>
      <c r="D81" s="145"/>
      <c r="E81" s="145"/>
      <c r="F81" s="145"/>
      <c r="G81" s="145"/>
      <c r="H81" s="145"/>
      <c r="I81" s="138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9:32" ht="20.25" customHeight="1" hidden="1" thickBot="1"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ht="15.75" thickBot="1">
      <c r="B83" s="149" t="s">
        <v>0</v>
      </c>
      <c r="C83" s="150"/>
      <c r="D83" s="150"/>
      <c r="E83" s="150"/>
      <c r="F83" s="150"/>
      <c r="G83" s="150"/>
      <c r="H83" s="150"/>
      <c r="I83" s="139">
        <f>SUM(I73:I81)</f>
        <v>21</v>
      </c>
      <c r="J83" s="40">
        <f>SUM(J73:J81)</f>
        <v>22</v>
      </c>
      <c r="K83" s="19">
        <f t="shared" si="6"/>
        <v>4.761904761904762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9:32" ht="12.75"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</sheetData>
  <sheetProtection/>
  <mergeCells count="25">
    <mergeCell ref="B79:H79"/>
    <mergeCell ref="B83:H83"/>
    <mergeCell ref="B80:H80"/>
    <mergeCell ref="B81:H81"/>
    <mergeCell ref="B72:H72"/>
    <mergeCell ref="B62:H62"/>
    <mergeCell ref="B63:H63"/>
    <mergeCell ref="B64:H64"/>
    <mergeCell ref="B65:H65"/>
    <mergeCell ref="B66:H66"/>
    <mergeCell ref="B61:H61"/>
    <mergeCell ref="B60:H60"/>
    <mergeCell ref="B4:B5"/>
    <mergeCell ref="C4:E4"/>
    <mergeCell ref="F4:H4"/>
    <mergeCell ref="B2:K2"/>
    <mergeCell ref="B76:C76"/>
    <mergeCell ref="B78:C78"/>
    <mergeCell ref="B75:E75"/>
    <mergeCell ref="B67:H67"/>
    <mergeCell ref="B68:H68"/>
    <mergeCell ref="B69:H69"/>
    <mergeCell ref="B70:H70"/>
    <mergeCell ref="B73:C73"/>
    <mergeCell ref="B74:C74"/>
  </mergeCells>
  <conditionalFormatting sqref="E6">
    <cfRule type="expression" priority="53" dxfId="5" stopIfTrue="1">
      <formula>D6&lt;=C6</formula>
    </cfRule>
    <cfRule type="expression" priority="54" dxfId="4" stopIfTrue="1">
      <formula>D6&gt;C6</formula>
    </cfRule>
  </conditionalFormatting>
  <conditionalFormatting sqref="E7:E58">
    <cfRule type="expression" priority="51" dxfId="5" stopIfTrue="1">
      <formula>D7&lt;=C7</formula>
    </cfRule>
    <cfRule type="expression" priority="52" dxfId="4" stopIfTrue="1">
      <formula>D7&gt;C7</formula>
    </cfRule>
  </conditionalFormatting>
  <conditionalFormatting sqref="K6:K58">
    <cfRule type="expression" priority="47" dxfId="5" stopIfTrue="1">
      <formula>J6&lt;=I6</formula>
    </cfRule>
    <cfRule type="expression" priority="48" dxfId="4" stopIfTrue="1">
      <formula>J6&gt;I6</formula>
    </cfRule>
  </conditionalFormatting>
  <conditionalFormatting sqref="N6:N58">
    <cfRule type="expression" priority="45" dxfId="5" stopIfTrue="1">
      <formula>M6&lt;=L6</formula>
    </cfRule>
    <cfRule type="expression" priority="46" dxfId="4" stopIfTrue="1">
      <formula>M6&gt;L6</formula>
    </cfRule>
  </conditionalFormatting>
  <conditionalFormatting sqref="Q6:Q58">
    <cfRule type="expression" priority="43" dxfId="5" stopIfTrue="1">
      <formula>P6&lt;=O6</formula>
    </cfRule>
    <cfRule type="expression" priority="44" dxfId="4" stopIfTrue="1">
      <formula>P6&gt;O6</formula>
    </cfRule>
  </conditionalFormatting>
  <conditionalFormatting sqref="S61">
    <cfRule type="expression" priority="41" dxfId="5" stopIfTrue="1">
      <formula>R61&lt;=Q61</formula>
    </cfRule>
    <cfRule type="expression" priority="42" dxfId="4" stopIfTrue="1">
      <formula>R61&gt;Q61</formula>
    </cfRule>
  </conditionalFormatting>
  <conditionalFormatting sqref="V61">
    <cfRule type="expression" priority="39" dxfId="5" stopIfTrue="1">
      <formula>U61&lt;=T61</formula>
    </cfRule>
    <cfRule type="expression" priority="40" dxfId="4" stopIfTrue="1">
      <formula>U61&gt;T61</formula>
    </cfRule>
  </conditionalFormatting>
  <conditionalFormatting sqref="Y61">
    <cfRule type="expression" priority="37" dxfId="5" stopIfTrue="1">
      <formula>X61&lt;=W61</formula>
    </cfRule>
    <cfRule type="expression" priority="38" dxfId="4" stopIfTrue="1">
      <formula>X61&gt;W61</formula>
    </cfRule>
  </conditionalFormatting>
  <conditionalFormatting sqref="AB61">
    <cfRule type="expression" priority="35" dxfId="5" stopIfTrue="1">
      <formula>AA61&lt;=Z61</formula>
    </cfRule>
    <cfRule type="expression" priority="36" dxfId="4" stopIfTrue="1">
      <formula>AA61&gt;Z61</formula>
    </cfRule>
  </conditionalFormatting>
  <conditionalFormatting sqref="AE61">
    <cfRule type="expression" priority="33" dxfId="5" stopIfTrue="1">
      <formula>AD61&lt;=AC61</formula>
    </cfRule>
    <cfRule type="expression" priority="34" dxfId="4" stopIfTrue="1">
      <formula>AD61&gt;AC61</formula>
    </cfRule>
  </conditionalFormatting>
  <conditionalFormatting sqref="AJ8:AJ16 X4:X5">
    <cfRule type="iconSet" priority="17" dxfId="26">
      <iconSet iconSet="3Arrows">
        <cfvo type="percent" val="0"/>
        <cfvo type="percent" val="33"/>
        <cfvo type="percent" val="67"/>
      </iconSet>
    </cfRule>
    <cfRule type="colorScale" priority="3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2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2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6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24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23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2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1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1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3" dxfId="5" stopIfTrue="1">
      <formula>G6&lt;=AE7</formula>
    </cfRule>
    <cfRule type="expression" priority="64" dxfId="4" stopIfTrue="1">
      <formula>G6&gt;AE7</formula>
    </cfRule>
  </conditionalFormatting>
  <conditionalFormatting sqref="I73:I81">
    <cfRule type="colorScale" priority="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1">
    <cfRule type="colorScale" priority="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3:J83">
    <cfRule type="colorScale" priority="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83 K73:K81">
    <cfRule type="expression" priority="3" dxfId="1" stopIfTrue="1">
      <formula>I73&gt;=J73</formula>
    </cfRule>
    <cfRule type="expression" priority="5" dxfId="0" stopIfTrue="1">
      <formula>I73&lt;J73</formula>
    </cfRule>
  </conditionalFormatting>
  <conditionalFormatting sqref="K61:K70">
    <cfRule type="expression" priority="1" dxfId="1" stopIfTrue="1">
      <formula>I61&gt;=J61</formula>
    </cfRule>
    <cfRule type="expression" priority="2" dxfId="0" stopIfTrue="1">
      <formula>I61&lt;J61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C4" sqref="C4:J22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65" t="s">
        <v>44</v>
      </c>
      <c r="C4" s="168"/>
      <c r="D4" s="169"/>
      <c r="E4" s="168"/>
      <c r="F4" s="172"/>
      <c r="G4" s="172"/>
      <c r="H4" s="172"/>
      <c r="I4" s="172"/>
      <c r="J4" s="169"/>
    </row>
    <row r="5" spans="2:10" ht="13.5" thickBot="1">
      <c r="B5" s="166"/>
      <c r="C5" s="170"/>
      <c r="D5" s="171"/>
      <c r="E5" s="170"/>
      <c r="F5" s="173"/>
      <c r="G5" s="173"/>
      <c r="H5" s="173"/>
      <c r="I5" s="173"/>
      <c r="J5" s="171"/>
    </row>
    <row r="6" spans="2:10" ht="16.5" customHeight="1">
      <c r="B6" s="166"/>
      <c r="C6" s="58"/>
      <c r="D6" s="58"/>
      <c r="E6" s="168"/>
      <c r="F6" s="169"/>
      <c r="G6" s="168"/>
      <c r="H6" s="169"/>
      <c r="I6" s="168"/>
      <c r="J6" s="169"/>
    </row>
    <row r="7" spans="2:10" ht="16.5" customHeight="1">
      <c r="B7" s="166"/>
      <c r="C7" s="58"/>
      <c r="D7" s="58"/>
      <c r="E7" s="174"/>
      <c r="F7" s="175"/>
      <c r="G7" s="174"/>
      <c r="H7" s="175"/>
      <c r="I7" s="174"/>
      <c r="J7" s="175"/>
    </row>
    <row r="8" spans="2:10" ht="15" thickBot="1">
      <c r="B8" s="166"/>
      <c r="C8" s="59"/>
      <c r="D8" s="59"/>
      <c r="E8" s="170"/>
      <c r="F8" s="171"/>
      <c r="G8" s="170"/>
      <c r="H8" s="171"/>
      <c r="I8" s="176"/>
      <c r="J8" s="177"/>
    </row>
    <row r="9" spans="2:10" ht="15" thickBot="1">
      <c r="B9" s="167"/>
      <c r="C9" s="60"/>
      <c r="D9" s="60"/>
      <c r="E9" s="57"/>
      <c r="F9" s="57"/>
      <c r="G9" s="57"/>
      <c r="H9" s="57"/>
      <c r="I9" s="57"/>
      <c r="J9" s="57"/>
    </row>
    <row r="10" spans="2:10" s="64" customFormat="1" ht="15.75" thickBot="1">
      <c r="B10" s="63" t="s">
        <v>31</v>
      </c>
      <c r="C10" s="61"/>
      <c r="D10" s="61"/>
      <c r="E10" s="61"/>
      <c r="F10" s="61"/>
      <c r="G10" s="61"/>
      <c r="H10" s="61"/>
      <c r="I10" s="57"/>
      <c r="J10" s="57"/>
    </row>
    <row r="11" spans="2:10" s="64" customFormat="1" ht="15.75" thickBot="1">
      <c r="B11" s="63" t="s">
        <v>32</v>
      </c>
      <c r="C11" s="61"/>
      <c r="D11" s="61"/>
      <c r="E11" s="61"/>
      <c r="F11" s="61"/>
      <c r="G11" s="61"/>
      <c r="H11" s="61"/>
      <c r="I11" s="57"/>
      <c r="J11" s="57"/>
    </row>
    <row r="12" spans="2:10" s="64" customFormat="1" ht="15.75" thickBot="1">
      <c r="B12" s="63" t="s">
        <v>33</v>
      </c>
      <c r="C12" s="61"/>
      <c r="D12" s="61"/>
      <c r="E12" s="61"/>
      <c r="F12" s="61"/>
      <c r="G12" s="61"/>
      <c r="H12" s="61"/>
      <c r="I12" s="57"/>
      <c r="J12" s="57"/>
    </row>
    <row r="13" spans="2:10" s="64" customFormat="1" ht="15.75" thickBot="1">
      <c r="B13" s="63" t="s">
        <v>34</v>
      </c>
      <c r="C13" s="61"/>
      <c r="D13" s="61"/>
      <c r="E13" s="61"/>
      <c r="F13" s="61"/>
      <c r="G13" s="61"/>
      <c r="H13" s="61"/>
      <c r="I13" s="57"/>
      <c r="J13" s="57"/>
    </row>
    <row r="14" spans="2:10" s="64" customFormat="1" ht="15.75" thickBot="1">
      <c r="B14" s="63" t="s">
        <v>35</v>
      </c>
      <c r="C14" s="61"/>
      <c r="D14" s="61"/>
      <c r="E14" s="61"/>
      <c r="F14" s="61"/>
      <c r="G14" s="61"/>
      <c r="H14" s="61"/>
      <c r="I14" s="57"/>
      <c r="J14" s="57"/>
    </row>
    <row r="15" spans="2:10" s="64" customFormat="1" ht="15.75" thickBot="1">
      <c r="B15" s="63" t="s">
        <v>36</v>
      </c>
      <c r="C15" s="61"/>
      <c r="D15" s="61"/>
      <c r="E15" s="61"/>
      <c r="F15" s="61"/>
      <c r="G15" s="61"/>
      <c r="H15" s="61"/>
      <c r="I15" s="57"/>
      <c r="J15" s="57"/>
    </row>
    <row r="16" spans="2:10" s="64" customFormat="1" ht="15.75" thickBot="1">
      <c r="B16" s="63" t="s">
        <v>37</v>
      </c>
      <c r="C16" s="61"/>
      <c r="D16" s="61"/>
      <c r="E16" s="61"/>
      <c r="F16" s="61"/>
      <c r="G16" s="61"/>
      <c r="H16" s="61"/>
      <c r="I16" s="57"/>
      <c r="J16" s="57"/>
    </row>
    <row r="17" spans="2:10" s="64" customFormat="1" ht="15.75" thickBot="1">
      <c r="B17" s="63" t="s">
        <v>38</v>
      </c>
      <c r="C17" s="61"/>
      <c r="D17" s="61"/>
      <c r="E17" s="61"/>
      <c r="F17" s="61"/>
      <c r="G17" s="61"/>
      <c r="H17" s="61"/>
      <c r="I17" s="57"/>
      <c r="J17" s="57"/>
    </row>
    <row r="18" spans="2:10" s="64" customFormat="1" ht="15.75" thickBot="1">
      <c r="B18" s="63" t="s">
        <v>39</v>
      </c>
      <c r="C18" s="61"/>
      <c r="D18" s="61"/>
      <c r="E18" s="61"/>
      <c r="F18" s="61"/>
      <c r="G18" s="61"/>
      <c r="H18" s="61"/>
      <c r="I18" s="57"/>
      <c r="J18" s="57"/>
    </row>
    <row r="19" spans="2:10" s="64" customFormat="1" ht="15.75" thickBot="1">
      <c r="B19" s="63" t="s">
        <v>40</v>
      </c>
      <c r="C19" s="61"/>
      <c r="D19" s="61"/>
      <c r="E19" s="61"/>
      <c r="F19" s="61"/>
      <c r="G19" s="61"/>
      <c r="H19" s="61"/>
      <c r="I19" s="57"/>
      <c r="J19" s="57"/>
    </row>
    <row r="20" spans="2:10" s="64" customFormat="1" ht="15.75" thickBot="1">
      <c r="B20" s="63" t="s">
        <v>41</v>
      </c>
      <c r="C20" s="61"/>
      <c r="D20" s="61"/>
      <c r="E20" s="61"/>
      <c r="F20" s="61"/>
      <c r="G20" s="61"/>
      <c r="H20" s="61"/>
      <c r="I20" s="57"/>
      <c r="J20" s="57"/>
    </row>
    <row r="21" spans="2:10" s="64" customFormat="1" ht="15.75" thickBot="1">
      <c r="B21" s="63" t="s">
        <v>42</v>
      </c>
      <c r="C21" s="61"/>
      <c r="D21" s="61"/>
      <c r="E21" s="61"/>
      <c r="F21" s="61"/>
      <c r="G21" s="61"/>
      <c r="H21" s="61"/>
      <c r="I21" s="57"/>
      <c r="J21" s="57"/>
    </row>
    <row r="22" spans="2:10" s="64" customFormat="1" ht="15" thickBot="1">
      <c r="B22" s="65" t="s">
        <v>43</v>
      </c>
      <c r="C22" s="62"/>
      <c r="D22" s="62"/>
      <c r="E22" s="62"/>
      <c r="F22" s="62"/>
      <c r="G22" s="62"/>
      <c r="H22" s="62"/>
      <c r="I22" s="62"/>
      <c r="J22" s="62"/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46</v>
      </c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t="s">
        <v>54</v>
      </c>
      <c r="K2" t="s">
        <v>55</v>
      </c>
      <c r="L2" t="s">
        <v>56</v>
      </c>
      <c r="M2" t="s">
        <v>57</v>
      </c>
      <c r="N2" t="s">
        <v>58</v>
      </c>
      <c r="O2" t="s">
        <v>59</v>
      </c>
      <c r="P2" t="s">
        <v>60</v>
      </c>
      <c r="Q2" t="s">
        <v>61</v>
      </c>
      <c r="R2" t="s">
        <v>62</v>
      </c>
      <c r="S2" t="s">
        <v>63</v>
      </c>
      <c r="T2" t="s">
        <v>46</v>
      </c>
      <c r="U2" t="s">
        <v>47</v>
      </c>
      <c r="V2" t="s">
        <v>48</v>
      </c>
      <c r="W2" t="s">
        <v>49</v>
      </c>
      <c r="X2" t="s">
        <v>50</v>
      </c>
      <c r="Y2" t="s">
        <v>51</v>
      </c>
      <c r="Z2" t="s">
        <v>52</v>
      </c>
      <c r="AA2" t="s">
        <v>53</v>
      </c>
      <c r="AB2" t="s">
        <v>54</v>
      </c>
      <c r="AC2" t="s">
        <v>55</v>
      </c>
      <c r="AD2" t="s">
        <v>56</v>
      </c>
      <c r="AE2" t="s">
        <v>57</v>
      </c>
      <c r="AF2" t="s">
        <v>58</v>
      </c>
      <c r="AG2" t="s">
        <v>59</v>
      </c>
      <c r="AH2" t="s">
        <v>60</v>
      </c>
      <c r="AI2" t="s">
        <v>61</v>
      </c>
      <c r="AJ2" t="s">
        <v>62</v>
      </c>
      <c r="AK2" t="s">
        <v>63</v>
      </c>
    </row>
    <row r="3" spans="1:37" ht="12.75">
      <c r="A3" t="s">
        <v>64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65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66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67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68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69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70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71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72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73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74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75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76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77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78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79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80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81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82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83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84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85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86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87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88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89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90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91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92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93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94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95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96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97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98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99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100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101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102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103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104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105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106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107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108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109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110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111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112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113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114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115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116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117</v>
      </c>
    </row>
    <row r="57" ht="12.75">
      <c r="A57" t="s">
        <v>118</v>
      </c>
    </row>
    <row r="58" ht="12.75">
      <c r="A58" t="s">
        <v>119</v>
      </c>
    </row>
    <row r="59" ht="12.75">
      <c r="A59" t="s">
        <v>120</v>
      </c>
    </row>
    <row r="60" spans="1:37" ht="12.75">
      <c r="A60" t="s">
        <v>121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122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123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124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125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126</v>
      </c>
    </row>
    <row r="66" ht="12.75">
      <c r="A66" t="s">
        <v>127</v>
      </c>
    </row>
    <row r="67" spans="1:19" ht="12.75">
      <c r="A67" t="s">
        <v>128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129</v>
      </c>
    </row>
    <row r="69" ht="12.75">
      <c r="A69" t="s">
        <v>130</v>
      </c>
    </row>
    <row r="70" spans="1:37" ht="12.75">
      <c r="A70" t="s">
        <v>131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132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133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134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135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136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137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138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139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140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141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142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143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144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145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146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147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148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149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150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151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152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153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154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155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156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157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158</v>
      </c>
    </row>
    <row r="98" ht="12.75">
      <c r="A98" t="s">
        <v>135</v>
      </c>
    </row>
    <row r="99" spans="1:37" ht="12.75">
      <c r="A99" t="s">
        <v>159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160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</cp:lastModifiedBy>
  <cp:lastPrinted>2020-06-02T12:40:19Z</cp:lastPrinted>
  <dcterms:created xsi:type="dcterms:W3CDTF">2002-07-21T16:03:20Z</dcterms:created>
  <dcterms:modified xsi:type="dcterms:W3CDTF">2021-02-19T13:07:09Z</dcterms:modified>
  <cp:category/>
  <cp:version/>
  <cp:contentType/>
  <cp:contentStatus/>
</cp:coreProperties>
</file>