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<sst xmlns="http://schemas.openxmlformats.org/spreadsheetml/2006/main" count="106" uniqueCount="43">
  <si>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</si>
  <si>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</si>
  <si>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</si>
  <si>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</si>
  <si>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</si>
  <si>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</si>
  <si>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</si>
  <si>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</si>
  <si>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</si>
  <si>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</si>
  <si>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</si>
  <si>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</si>
  <si>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</si>
  <si>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</si>
  <si>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</si>
  <si>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</si>
  <si>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</si>
  <si>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</si>
  <si>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</si>
  <si>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</si>
  <si>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</si>
  <si>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</si>
  <si>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</si>
  <si>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</si>
  <si>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</si>
  <si>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</si>
  <si>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</si>
  <si>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</si>
  <si>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</si>
  <si>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</si>
  <si>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</si>
  <si>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</si>
  <si>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</si>
  <si>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</si>
  <si>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</si>
  <si>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</si>
  <si>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</si>
  <si>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</si>
  <si>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</si>
  <si>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</si>
  <si>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</si>
  <si>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</si>
  <si>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февраля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</si>
</sst>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BB15" sqref="BB15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7.28125" style="12" customWidth="1"/>
    <col min="64" max="64" width="8.8515625" style="12" customWidth="1"/>
    <col min="65" max="65" width="8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3600.2</v>
      </c>
      <c r="D10" s="8">
        <f>G10+AK10</f>
        <v>209.3</v>
      </c>
      <c r="E10" s="2">
        <f>D10/C10*100</f>
        <v>5.813565913004834</v>
      </c>
      <c r="F10" s="2">
        <v>829.5</v>
      </c>
      <c r="G10" s="2">
        <v>45.9</v>
      </c>
      <c r="H10" s="2">
        <f>G10/F10*100</f>
        <v>5.533453887884267</v>
      </c>
      <c r="I10" s="2">
        <v>14.9</v>
      </c>
      <c r="J10" s="2">
        <v>0.3</v>
      </c>
      <c r="K10" s="2">
        <f aca="true" t="shared" si="0" ref="K10:K22">J10/I10*100</f>
        <v>2.013422818791946</v>
      </c>
      <c r="L10" s="2">
        <v>2.5</v>
      </c>
      <c r="M10" s="2">
        <v>0</v>
      </c>
      <c r="N10" s="2">
        <f>M10/L10*100</f>
        <v>0</v>
      </c>
      <c r="O10" s="2">
        <v>73.2</v>
      </c>
      <c r="P10" s="2">
        <v>1.2</v>
      </c>
      <c r="Q10" s="2">
        <f>P10/O10*100</f>
        <v>1.6393442622950818</v>
      </c>
      <c r="R10" s="2">
        <v>239.1</v>
      </c>
      <c r="S10" s="2">
        <v>0.7</v>
      </c>
      <c r="T10" s="2">
        <f>S10/R10*100</f>
        <v>0.2927645336679214</v>
      </c>
      <c r="U10" s="2">
        <v>0</v>
      </c>
      <c r="V10" s="2">
        <v>0</v>
      </c>
      <c r="W10" s="2">
        <v>0</v>
      </c>
      <c r="X10" s="2">
        <v>77</v>
      </c>
      <c r="Y10" s="2">
        <v>0</v>
      </c>
      <c r="Z10" s="2">
        <f>Y10/X10*100</f>
        <v>0</v>
      </c>
      <c r="AA10" s="2">
        <v>40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0.3</v>
      </c>
      <c r="AI10" s="2">
        <f>AH10/AG10*100</f>
        <v>0.6</v>
      </c>
      <c r="AJ10" s="2">
        <v>2770.7</v>
      </c>
      <c r="AK10" s="2">
        <v>163.4</v>
      </c>
      <c r="AL10" s="2">
        <f>AK10/AJ10*100</f>
        <v>5.897426643086585</v>
      </c>
      <c r="AM10" s="2">
        <v>0</v>
      </c>
      <c r="AN10" s="2">
        <v>0</v>
      </c>
      <c r="AO10" s="2" t="e">
        <f>AN10/AM10*100</f>
        <v>#DIV/0!</v>
      </c>
      <c r="AP10" s="2">
        <v>0</v>
      </c>
      <c r="AQ10" s="2">
        <v>0</v>
      </c>
      <c r="AR10" s="2" t="e">
        <f>AQ10/AP10*100</f>
        <v>#DIV/0!</v>
      </c>
      <c r="AS10" s="20">
        <v>3600.2</v>
      </c>
      <c r="AT10" s="2">
        <v>16</v>
      </c>
      <c r="AU10" s="2">
        <f>AT10/AS10*100</f>
        <v>0.4444197544580857</v>
      </c>
      <c r="AV10" s="21">
        <v>1131.6</v>
      </c>
      <c r="AW10" s="2">
        <v>14</v>
      </c>
      <c r="AX10" s="2">
        <f>AW10/AV10*100</f>
        <v>1.2371862849063273</v>
      </c>
      <c r="AY10" s="21">
        <v>1126.6</v>
      </c>
      <c r="AZ10" s="2">
        <v>14</v>
      </c>
      <c r="BA10" s="2">
        <f aca="true" t="shared" si="1" ref="BA10:BA22">AZ10/AY10*100</f>
        <v>1.2426770814841117</v>
      </c>
      <c r="BB10" s="2">
        <v>1222.3</v>
      </c>
      <c r="BC10" s="2">
        <v>0</v>
      </c>
      <c r="BD10" s="2">
        <f>BC10/BB10*100</f>
        <v>0</v>
      </c>
      <c r="BE10" s="21">
        <v>433</v>
      </c>
      <c r="BF10" s="2">
        <v>0</v>
      </c>
      <c r="BG10" s="2">
        <f>BF10/BE10*100</f>
        <v>0</v>
      </c>
      <c r="BH10" s="21">
        <v>634.6</v>
      </c>
      <c r="BI10" s="2">
        <v>0</v>
      </c>
      <c r="BJ10" s="2">
        <f>BI10/BH10*100</f>
        <v>0</v>
      </c>
      <c r="BK10" s="20">
        <f aca="true" t="shared" si="2" ref="BK10:BK21">C10-AS10</f>
        <v>0</v>
      </c>
      <c r="BL10" s="20">
        <f aca="true" t="shared" si="3" ref="BL10:BL21">D10-AT10</f>
        <v>193.3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4001</v>
      </c>
      <c r="D11" s="8">
        <f aca="true" t="shared" si="5" ref="D11:D21">G11+AK11</f>
        <v>228.1</v>
      </c>
      <c r="E11" s="2">
        <f aca="true" t="shared" si="6" ref="E11:E21">D11/C11*100</f>
        <v>5.701074731317171</v>
      </c>
      <c r="F11" s="2">
        <v>1040.4</v>
      </c>
      <c r="G11" s="2">
        <v>54.4</v>
      </c>
      <c r="H11" s="2">
        <f aca="true" t="shared" si="7" ref="H11:H21">G11/F11*100</f>
        <v>5.22875816993464</v>
      </c>
      <c r="I11" s="2">
        <v>28.3</v>
      </c>
      <c r="J11" s="2">
        <v>0.9</v>
      </c>
      <c r="K11" s="2">
        <f t="shared" si="0"/>
        <v>3.180212014134275</v>
      </c>
      <c r="L11" s="2">
        <v>18.1</v>
      </c>
      <c r="M11" s="2">
        <v>0</v>
      </c>
      <c r="N11" s="2">
        <f aca="true" t="shared" si="8" ref="N11:N21">M11/L11*100</f>
        <v>0</v>
      </c>
      <c r="O11" s="2">
        <v>57.3</v>
      </c>
      <c r="P11" s="2">
        <v>0.8</v>
      </c>
      <c r="Q11" s="2">
        <f aca="true" t="shared" si="9" ref="Q11:Q21">P11/O11*100</f>
        <v>1.3961605584642236</v>
      </c>
      <c r="R11" s="2">
        <v>245.5</v>
      </c>
      <c r="S11" s="2">
        <v>3.2</v>
      </c>
      <c r="T11" s="2">
        <f aca="true" t="shared" si="10" ref="T11:T21">S11/R11*100</f>
        <v>1.3034623217922607</v>
      </c>
      <c r="U11" s="2">
        <v>0</v>
      </c>
      <c r="V11" s="2">
        <v>0</v>
      </c>
      <c r="W11" s="2">
        <v>0</v>
      </c>
      <c r="X11" s="2">
        <v>134</v>
      </c>
      <c r="Y11" s="2">
        <v>0</v>
      </c>
      <c r="Z11" s="2">
        <f aca="true" t="shared" si="11" ref="Z11:Z21">Y11/X11*100</f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0</v>
      </c>
      <c r="AI11" s="2">
        <f aca="true" t="shared" si="12" ref="AI11:AI22">AH11/AG11*100</f>
        <v>0</v>
      </c>
      <c r="AJ11" s="2">
        <v>2960.6</v>
      </c>
      <c r="AK11" s="2">
        <v>173.7</v>
      </c>
      <c r="AL11" s="2">
        <f aca="true" t="shared" si="13" ref="AL11:AL21">AK11/AJ11*100</f>
        <v>5.867053975545497</v>
      </c>
      <c r="AM11" s="2">
        <v>0</v>
      </c>
      <c r="AN11" s="2">
        <v>0</v>
      </c>
      <c r="AO11" s="2" t="e">
        <f aca="true" t="shared" si="14" ref="AO11:AO21">AN11/AM11*100</f>
        <v>#DIV/0!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4001</v>
      </c>
      <c r="AT11" s="2">
        <v>29.4</v>
      </c>
      <c r="AU11" s="2">
        <f aca="true" t="shared" si="16" ref="AU11:AU21">AT11/AS11*100</f>
        <v>0.7348162959260185</v>
      </c>
      <c r="AV11" s="22">
        <v>1223.4</v>
      </c>
      <c r="AW11" s="2">
        <v>21</v>
      </c>
      <c r="AX11" s="2">
        <f aca="true" t="shared" si="17" ref="AX11:AX21">AW11/AV11*100</f>
        <v>1.7165277096615985</v>
      </c>
      <c r="AY11" s="21">
        <v>1218.4</v>
      </c>
      <c r="AZ11" s="2">
        <v>21</v>
      </c>
      <c r="BA11" s="2">
        <f t="shared" si="1"/>
        <v>1.7235718975705843</v>
      </c>
      <c r="BB11" s="2">
        <v>1427.2</v>
      </c>
      <c r="BC11" s="2">
        <v>0</v>
      </c>
      <c r="BD11" s="2">
        <f aca="true" t="shared" si="18" ref="BD11:BD21">BC11/BB11*100</f>
        <v>0</v>
      </c>
      <c r="BE11" s="21">
        <v>493.5</v>
      </c>
      <c r="BF11" s="2">
        <v>6.4</v>
      </c>
      <c r="BG11" s="2">
        <f aca="true" t="shared" si="19" ref="BG11:BG21">BF11/BE11*100</f>
        <v>1.2968591691995948</v>
      </c>
      <c r="BH11" s="21">
        <v>702.9</v>
      </c>
      <c r="BI11" s="2">
        <v>0</v>
      </c>
      <c r="BJ11" s="2">
        <f aca="true" t="shared" si="20" ref="BJ11:BJ21">BI11/BH11*100</f>
        <v>0</v>
      </c>
      <c r="BK11" s="20">
        <f t="shared" si="2"/>
        <v>0</v>
      </c>
      <c r="BL11" s="20">
        <f t="shared" si="3"/>
        <v>198.7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5237.7</v>
      </c>
      <c r="D12" s="8">
        <f t="shared" si="5"/>
        <v>-3796.2</v>
      </c>
      <c r="E12" s="2">
        <f t="shared" si="6"/>
        <v>-72.47837791396987</v>
      </c>
      <c r="F12" s="2">
        <v>1505.7</v>
      </c>
      <c r="G12" s="2">
        <v>67</v>
      </c>
      <c r="H12" s="2">
        <f t="shared" si="7"/>
        <v>4.449757587832901</v>
      </c>
      <c r="I12" s="2">
        <v>59</v>
      </c>
      <c r="J12" s="2">
        <v>1</v>
      </c>
      <c r="K12" s="2">
        <f t="shared" si="0"/>
        <v>1.694915254237288</v>
      </c>
      <c r="L12" s="2">
        <v>22.8</v>
      </c>
      <c r="M12" s="2">
        <v>0</v>
      </c>
      <c r="N12" s="2">
        <f t="shared" si="8"/>
        <v>0</v>
      </c>
      <c r="O12" s="2">
        <v>98.8</v>
      </c>
      <c r="P12" s="2">
        <v>0.1</v>
      </c>
      <c r="Q12" s="2">
        <f t="shared" si="9"/>
        <v>0.10121457489878542</v>
      </c>
      <c r="R12" s="17">
        <v>535</v>
      </c>
      <c r="S12" s="2">
        <v>5.9</v>
      </c>
      <c r="T12" s="2">
        <f t="shared" si="10"/>
        <v>1.1028037383177571</v>
      </c>
      <c r="U12" s="2">
        <v>0</v>
      </c>
      <c r="V12" s="2">
        <v>0</v>
      </c>
      <c r="W12" s="2">
        <v>0</v>
      </c>
      <c r="X12" s="2">
        <v>200</v>
      </c>
      <c r="Y12" s="2">
        <v>7.2</v>
      </c>
      <c r="Z12" s="2">
        <f t="shared" si="11"/>
        <v>3.6000000000000005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12"/>
        <v>0</v>
      </c>
      <c r="AJ12" s="2">
        <v>3732</v>
      </c>
      <c r="AK12" s="2">
        <v>-3863.2</v>
      </c>
      <c r="AL12" s="2">
        <f t="shared" si="13"/>
        <v>-103.51554126473741</v>
      </c>
      <c r="AM12" s="2">
        <v>0</v>
      </c>
      <c r="AN12" s="2">
        <v>0</v>
      </c>
      <c r="AO12" s="2" t="e">
        <f t="shared" si="14"/>
        <v>#DIV/0!</v>
      </c>
      <c r="AP12" s="2">
        <v>0</v>
      </c>
      <c r="AQ12" s="2">
        <v>0</v>
      </c>
      <c r="AR12" s="2" t="e">
        <f t="shared" si="15"/>
        <v>#DIV/0!</v>
      </c>
      <c r="AS12" s="2">
        <v>5237.7</v>
      </c>
      <c r="AT12" s="2">
        <v>42.5</v>
      </c>
      <c r="AU12" s="2">
        <f t="shared" si="16"/>
        <v>0.8114248620577734</v>
      </c>
      <c r="AV12" s="22">
        <v>1209.6</v>
      </c>
      <c r="AW12" s="2">
        <v>33.4</v>
      </c>
      <c r="AX12" s="2">
        <f t="shared" si="17"/>
        <v>2.761243386243386</v>
      </c>
      <c r="AY12" s="21">
        <v>1189.6</v>
      </c>
      <c r="AZ12" s="2">
        <v>33.4</v>
      </c>
      <c r="BA12" s="2">
        <f t="shared" si="1"/>
        <v>2.8076664425016813</v>
      </c>
      <c r="BB12" s="2">
        <v>1572.7</v>
      </c>
      <c r="BC12" s="2">
        <v>0</v>
      </c>
      <c r="BD12" s="2">
        <f t="shared" si="18"/>
        <v>0</v>
      </c>
      <c r="BE12" s="21">
        <v>674.8</v>
      </c>
      <c r="BF12" s="2">
        <v>0</v>
      </c>
      <c r="BG12" s="2">
        <f t="shared" si="19"/>
        <v>0</v>
      </c>
      <c r="BH12" s="21">
        <v>1459.5</v>
      </c>
      <c r="BI12" s="2">
        <v>0</v>
      </c>
      <c r="BJ12" s="2">
        <f t="shared" si="20"/>
        <v>0</v>
      </c>
      <c r="BK12" s="20">
        <f t="shared" si="2"/>
        <v>0</v>
      </c>
      <c r="BL12" s="20">
        <f t="shared" si="3"/>
        <v>-3838.7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3657.5</v>
      </c>
      <c r="D13" s="8">
        <f t="shared" si="5"/>
        <v>218.9</v>
      </c>
      <c r="E13" s="2">
        <f t="shared" si="6"/>
        <v>5.984962406015038</v>
      </c>
      <c r="F13" s="2">
        <v>865.7</v>
      </c>
      <c r="G13" s="2">
        <v>47</v>
      </c>
      <c r="H13" s="2">
        <f t="shared" si="7"/>
        <v>5.429132493935543</v>
      </c>
      <c r="I13" s="2">
        <v>13.1</v>
      </c>
      <c r="J13" s="2">
        <v>0.2</v>
      </c>
      <c r="K13" s="2">
        <f t="shared" si="0"/>
        <v>1.5267175572519085</v>
      </c>
      <c r="L13" s="2">
        <v>0</v>
      </c>
      <c r="M13" s="2">
        <v>0</v>
      </c>
      <c r="N13" s="2">
        <v>0</v>
      </c>
      <c r="O13" s="2">
        <v>64.6</v>
      </c>
      <c r="P13" s="2">
        <v>0.5</v>
      </c>
      <c r="Q13" s="2">
        <f t="shared" si="9"/>
        <v>0.7739938080495357</v>
      </c>
      <c r="R13" s="2">
        <v>300.7</v>
      </c>
      <c r="S13" s="2">
        <v>6.5</v>
      </c>
      <c r="T13" s="2">
        <f t="shared" si="10"/>
        <v>2.161622879946791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1.1</v>
      </c>
      <c r="AC13" s="2">
        <f aca="true" t="shared" si="21" ref="AC13:AC20">AB13/AA13*100</f>
        <v>2.619047619047619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2791.8</v>
      </c>
      <c r="AK13" s="2">
        <v>171.9</v>
      </c>
      <c r="AL13" s="2">
        <f t="shared" si="13"/>
        <v>6.157317859445518</v>
      </c>
      <c r="AM13" s="2">
        <v>0</v>
      </c>
      <c r="AN13" s="2">
        <v>0</v>
      </c>
      <c r="AO13" s="2" t="e">
        <f t="shared" si="14"/>
        <v>#DIV/0!</v>
      </c>
      <c r="AP13" s="2">
        <v>0</v>
      </c>
      <c r="AQ13" s="2">
        <v>0</v>
      </c>
      <c r="AR13" s="2" t="e">
        <f t="shared" si="15"/>
        <v>#DIV/0!</v>
      </c>
      <c r="AS13" s="2">
        <v>3657.5</v>
      </c>
      <c r="AT13" s="2">
        <v>20.7</v>
      </c>
      <c r="AU13" s="2">
        <f t="shared" si="16"/>
        <v>0.5659603554340397</v>
      </c>
      <c r="AV13" s="22">
        <v>1299.3</v>
      </c>
      <c r="AW13" s="2">
        <v>18.2</v>
      </c>
      <c r="AX13" s="2">
        <f t="shared" si="17"/>
        <v>1.4007542522896943</v>
      </c>
      <c r="AY13" s="21">
        <v>1294.3</v>
      </c>
      <c r="AZ13" s="2">
        <v>18.2</v>
      </c>
      <c r="BA13" s="2">
        <f t="shared" si="1"/>
        <v>1.4061654948620876</v>
      </c>
      <c r="BB13" s="2">
        <v>1226.4</v>
      </c>
      <c r="BC13" s="2">
        <v>0</v>
      </c>
      <c r="BD13" s="2">
        <f t="shared" si="18"/>
        <v>0</v>
      </c>
      <c r="BE13" s="21">
        <v>224.3</v>
      </c>
      <c r="BF13" s="2">
        <v>0</v>
      </c>
      <c r="BG13" s="2">
        <f t="shared" si="19"/>
        <v>0</v>
      </c>
      <c r="BH13" s="21">
        <v>543.4</v>
      </c>
      <c r="BI13" s="2">
        <v>0</v>
      </c>
      <c r="BJ13" s="2">
        <f t="shared" si="20"/>
        <v>0</v>
      </c>
      <c r="BK13" s="20">
        <f t="shared" si="2"/>
        <v>0</v>
      </c>
      <c r="BL13" s="20">
        <f t="shared" si="3"/>
        <v>198.20000000000002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2968</v>
      </c>
      <c r="D14" s="8">
        <f t="shared" si="5"/>
        <v>158.7</v>
      </c>
      <c r="E14" s="2">
        <f t="shared" si="6"/>
        <v>5.347035040431266</v>
      </c>
      <c r="F14" s="2">
        <v>1164.4</v>
      </c>
      <c r="G14" s="2">
        <v>54.1</v>
      </c>
      <c r="H14" s="2">
        <f t="shared" si="7"/>
        <v>4.646169701133631</v>
      </c>
      <c r="I14" s="2">
        <v>30.4</v>
      </c>
      <c r="J14" s="2">
        <v>0.5</v>
      </c>
      <c r="K14" s="2">
        <f t="shared" si="0"/>
        <v>1.644736842105263</v>
      </c>
      <c r="L14" s="2">
        <v>20.6</v>
      </c>
      <c r="M14" s="2">
        <v>0</v>
      </c>
      <c r="N14" s="2">
        <f t="shared" si="8"/>
        <v>0</v>
      </c>
      <c r="O14" s="2">
        <v>58.5</v>
      </c>
      <c r="P14" s="2">
        <v>0.8</v>
      </c>
      <c r="Q14" s="2">
        <f t="shared" si="9"/>
        <v>1.3675213675213675</v>
      </c>
      <c r="R14" s="2">
        <v>289.2</v>
      </c>
      <c r="S14" s="2">
        <v>2.7</v>
      </c>
      <c r="T14" s="2">
        <f t="shared" si="10"/>
        <v>0.9336099585062242</v>
      </c>
      <c r="U14" s="2">
        <v>0</v>
      </c>
      <c r="V14" s="2">
        <v>0</v>
      </c>
      <c r="W14" s="2">
        <v>0</v>
      </c>
      <c r="X14" s="2">
        <v>100</v>
      </c>
      <c r="Y14" s="2">
        <v>16.5</v>
      </c>
      <c r="Z14" s="2">
        <f t="shared" si="11"/>
        <v>16.5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1803.6</v>
      </c>
      <c r="AK14" s="2">
        <v>104.6</v>
      </c>
      <c r="AL14" s="2">
        <f t="shared" si="13"/>
        <v>5.799512086937236</v>
      </c>
      <c r="AM14" s="2">
        <v>0</v>
      </c>
      <c r="AN14" s="2">
        <v>0</v>
      </c>
      <c r="AO14" s="2" t="e">
        <f t="shared" si="14"/>
        <v>#DIV/0!</v>
      </c>
      <c r="AP14" s="2">
        <v>0</v>
      </c>
      <c r="AQ14" s="2">
        <v>0</v>
      </c>
      <c r="AR14" s="2" t="e">
        <f t="shared" si="15"/>
        <v>#DIV/0!</v>
      </c>
      <c r="AS14" s="2">
        <v>2968</v>
      </c>
      <c r="AT14" s="2">
        <v>14.7</v>
      </c>
      <c r="AU14" s="2">
        <f t="shared" si="16"/>
        <v>0.49528301886792453</v>
      </c>
      <c r="AV14" s="22">
        <v>1151</v>
      </c>
      <c r="AW14" s="2">
        <v>13.5</v>
      </c>
      <c r="AX14" s="2">
        <f t="shared" si="17"/>
        <v>1.1728931364031276</v>
      </c>
      <c r="AY14" s="21">
        <v>1146</v>
      </c>
      <c r="AZ14" s="2">
        <v>13.5</v>
      </c>
      <c r="BA14" s="2">
        <f t="shared" si="1"/>
        <v>1.1780104712041886</v>
      </c>
      <c r="BB14" s="2">
        <v>984.1</v>
      </c>
      <c r="BC14" s="2">
        <v>0</v>
      </c>
      <c r="BD14" s="2">
        <f t="shared" si="18"/>
        <v>0</v>
      </c>
      <c r="BE14" s="21">
        <v>204.1</v>
      </c>
      <c r="BF14" s="2">
        <v>0</v>
      </c>
      <c r="BG14" s="2">
        <f t="shared" si="19"/>
        <v>0</v>
      </c>
      <c r="BH14" s="21">
        <v>516.3</v>
      </c>
      <c r="BI14" s="2">
        <v>0</v>
      </c>
      <c r="BJ14" s="2">
        <f t="shared" si="20"/>
        <v>0</v>
      </c>
      <c r="BK14" s="20">
        <f t="shared" si="2"/>
        <v>0</v>
      </c>
      <c r="BL14" s="20">
        <f t="shared" si="3"/>
        <v>144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113809.8</v>
      </c>
      <c r="D15" s="8">
        <f t="shared" si="5"/>
        <v>-12297.599999999999</v>
      </c>
      <c r="E15" s="2">
        <f t="shared" si="6"/>
        <v>-10.80539637184144</v>
      </c>
      <c r="F15" s="2">
        <v>17285</v>
      </c>
      <c r="G15" s="2">
        <v>864.2</v>
      </c>
      <c r="H15" s="2">
        <f t="shared" si="7"/>
        <v>4.999710731848424</v>
      </c>
      <c r="I15" s="2">
        <v>7183.9</v>
      </c>
      <c r="J15" s="2">
        <v>237</v>
      </c>
      <c r="K15" s="2">
        <f t="shared" si="0"/>
        <v>3.299043694928939</v>
      </c>
      <c r="L15" s="2">
        <v>6.2</v>
      </c>
      <c r="M15" s="2">
        <v>0</v>
      </c>
      <c r="N15" s="2">
        <f t="shared" si="8"/>
        <v>0</v>
      </c>
      <c r="O15" s="2">
        <v>1592.8</v>
      </c>
      <c r="P15" s="2">
        <v>182.6</v>
      </c>
      <c r="Q15" s="2">
        <f t="shared" si="9"/>
        <v>11.464088397790055</v>
      </c>
      <c r="R15" s="2">
        <v>5553.2</v>
      </c>
      <c r="S15" s="2">
        <v>107.2</v>
      </c>
      <c r="T15" s="2">
        <f t="shared" si="10"/>
        <v>1.9304184974429157</v>
      </c>
      <c r="U15" s="2">
        <v>120</v>
      </c>
      <c r="V15" s="2">
        <v>0.1</v>
      </c>
      <c r="W15" s="2">
        <f>V15/U15*100</f>
        <v>0.08333333333333334</v>
      </c>
      <c r="X15" s="2">
        <v>0</v>
      </c>
      <c r="Y15" s="2">
        <v>0.4</v>
      </c>
      <c r="Z15" s="2" t="e">
        <f t="shared" si="11"/>
        <v>#DIV/0!</v>
      </c>
      <c r="AA15" s="2">
        <v>155</v>
      </c>
      <c r="AB15" s="2">
        <v>0</v>
      </c>
      <c r="AC15" s="2">
        <f t="shared" si="21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34.2</v>
      </c>
      <c r="AI15" s="2">
        <f t="shared" si="12"/>
        <v>4.647370566653079</v>
      </c>
      <c r="AJ15" s="2">
        <v>96524.8</v>
      </c>
      <c r="AK15" s="2">
        <v>-13161.8</v>
      </c>
      <c r="AL15" s="2">
        <f t="shared" si="13"/>
        <v>-13.635666688768067</v>
      </c>
      <c r="AM15" s="2">
        <v>0</v>
      </c>
      <c r="AN15" s="2">
        <v>0</v>
      </c>
      <c r="AO15" s="2" t="e">
        <f t="shared" si="14"/>
        <v>#DIV/0!</v>
      </c>
      <c r="AP15" s="2">
        <v>0</v>
      </c>
      <c r="AQ15" s="2">
        <v>0</v>
      </c>
      <c r="AR15" s="2" t="e">
        <f t="shared" si="15"/>
        <v>#DIV/0!</v>
      </c>
      <c r="AS15" s="2">
        <v>113809.8</v>
      </c>
      <c r="AT15" s="2">
        <v>101</v>
      </c>
      <c r="AU15" s="2">
        <f t="shared" si="16"/>
        <v>0.08874455451112294</v>
      </c>
      <c r="AV15" s="22">
        <v>4638.9</v>
      </c>
      <c r="AW15" s="2">
        <v>93.4</v>
      </c>
      <c r="AX15" s="2">
        <f t="shared" si="17"/>
        <v>2.013408351117722</v>
      </c>
      <c r="AY15" s="21">
        <v>4438.9</v>
      </c>
      <c r="AZ15" s="2">
        <v>93.4</v>
      </c>
      <c r="BA15" s="2">
        <f t="shared" si="1"/>
        <v>2.1041248958075203</v>
      </c>
      <c r="BB15" s="2">
        <v>8480.7</v>
      </c>
      <c r="BC15" s="2">
        <v>0</v>
      </c>
      <c r="BD15" s="2">
        <f t="shared" si="18"/>
        <v>0</v>
      </c>
      <c r="BE15" s="21">
        <v>96953.3</v>
      </c>
      <c r="BF15" s="2">
        <v>0</v>
      </c>
      <c r="BG15" s="2">
        <f t="shared" si="19"/>
        <v>0</v>
      </c>
      <c r="BH15" s="21">
        <v>2768.7</v>
      </c>
      <c r="BI15" s="2">
        <v>0</v>
      </c>
      <c r="BJ15" s="2">
        <f t="shared" si="20"/>
        <v>0</v>
      </c>
      <c r="BK15" s="20">
        <f t="shared" si="2"/>
        <v>0</v>
      </c>
      <c r="BL15" s="20">
        <f t="shared" si="3"/>
        <v>-12398.599999999999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6416.5</v>
      </c>
      <c r="D16" s="8">
        <f t="shared" si="5"/>
        <v>-1771.1</v>
      </c>
      <c r="E16" s="2">
        <f t="shared" si="6"/>
        <v>-27.6022753837762</v>
      </c>
      <c r="F16" s="2">
        <v>2208.9</v>
      </c>
      <c r="G16" s="2">
        <v>80.7</v>
      </c>
      <c r="H16" s="2">
        <f t="shared" si="7"/>
        <v>3.653402145864457</v>
      </c>
      <c r="I16" s="2">
        <v>172.3</v>
      </c>
      <c r="J16" s="2">
        <v>7.9</v>
      </c>
      <c r="K16" s="2">
        <f t="shared" si="0"/>
        <v>4.585026117237376</v>
      </c>
      <c r="L16" s="2">
        <v>0</v>
      </c>
      <c r="M16" s="2">
        <v>0</v>
      </c>
      <c r="N16" s="2">
        <v>0</v>
      </c>
      <c r="O16" s="2">
        <v>285.4</v>
      </c>
      <c r="P16" s="2">
        <v>0.2</v>
      </c>
      <c r="Q16" s="2">
        <f t="shared" si="9"/>
        <v>0.07007708479327261</v>
      </c>
      <c r="R16" s="2">
        <v>512.8</v>
      </c>
      <c r="S16" s="2">
        <v>1.6</v>
      </c>
      <c r="T16" s="2">
        <f t="shared" si="10"/>
        <v>0.31201248049922004</v>
      </c>
      <c r="U16" s="2">
        <v>0</v>
      </c>
      <c r="V16" s="2">
        <v>0</v>
      </c>
      <c r="W16" s="2">
        <v>0</v>
      </c>
      <c r="X16" s="2">
        <v>400</v>
      </c>
      <c r="Y16" s="2">
        <v>1.6</v>
      </c>
      <c r="Z16" s="2">
        <f t="shared" si="11"/>
        <v>0.4</v>
      </c>
      <c r="AA16" s="2">
        <v>33.7</v>
      </c>
      <c r="AB16" s="2">
        <v>0</v>
      </c>
      <c r="AC16" s="2">
        <f t="shared" si="21"/>
        <v>0</v>
      </c>
      <c r="AD16" s="2">
        <v>0</v>
      </c>
      <c r="AE16" s="2">
        <v>0</v>
      </c>
      <c r="AF16" s="2">
        <v>0</v>
      </c>
      <c r="AG16" s="2">
        <v>14.1</v>
      </c>
      <c r="AH16" s="2">
        <v>0</v>
      </c>
      <c r="AI16" s="2">
        <f t="shared" si="12"/>
        <v>0</v>
      </c>
      <c r="AJ16" s="2">
        <v>4207.6</v>
      </c>
      <c r="AK16" s="2">
        <v>-1851.8</v>
      </c>
      <c r="AL16" s="2">
        <f t="shared" si="13"/>
        <v>-44.01083753208479</v>
      </c>
      <c r="AM16" s="2">
        <v>0</v>
      </c>
      <c r="AN16" s="2">
        <v>0</v>
      </c>
      <c r="AO16" s="2" t="e">
        <f t="shared" si="14"/>
        <v>#DIV/0!</v>
      </c>
      <c r="AP16" s="2">
        <v>0</v>
      </c>
      <c r="AQ16" s="2">
        <v>0</v>
      </c>
      <c r="AR16" s="2" t="e">
        <f t="shared" si="15"/>
        <v>#DIV/0!</v>
      </c>
      <c r="AS16" s="2">
        <v>6416.5</v>
      </c>
      <c r="AT16" s="2">
        <v>32.6</v>
      </c>
      <c r="AU16" s="2">
        <f t="shared" si="16"/>
        <v>0.508065144549209</v>
      </c>
      <c r="AV16" s="22">
        <v>1232.9</v>
      </c>
      <c r="AW16" s="2">
        <v>25.6</v>
      </c>
      <c r="AX16" s="2">
        <f t="shared" si="17"/>
        <v>2.07640522345689</v>
      </c>
      <c r="AY16" s="21">
        <v>1207.9</v>
      </c>
      <c r="AZ16" s="2">
        <v>25.6</v>
      </c>
      <c r="BA16" s="2">
        <f t="shared" si="1"/>
        <v>2.1193807434390264</v>
      </c>
      <c r="BB16" s="2">
        <v>2252.3</v>
      </c>
      <c r="BC16" s="2">
        <v>0</v>
      </c>
      <c r="BD16" s="2">
        <f t="shared" si="18"/>
        <v>0</v>
      </c>
      <c r="BE16" s="21">
        <v>903.5</v>
      </c>
      <c r="BF16" s="2">
        <v>0</v>
      </c>
      <c r="BG16" s="2">
        <f t="shared" si="19"/>
        <v>0</v>
      </c>
      <c r="BH16" s="21">
        <v>1438.5</v>
      </c>
      <c r="BI16" s="2">
        <v>0</v>
      </c>
      <c r="BJ16" s="2">
        <f t="shared" si="20"/>
        <v>0</v>
      </c>
      <c r="BK16" s="20">
        <f t="shared" si="2"/>
        <v>0</v>
      </c>
      <c r="BL16" s="20">
        <f t="shared" si="3"/>
        <v>-1803.6999999999998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6629.200000000001</v>
      </c>
      <c r="D17" s="8">
        <f t="shared" si="5"/>
        <v>-4081.5000000000005</v>
      </c>
      <c r="E17" s="2">
        <f t="shared" si="6"/>
        <v>-61.568515054606884</v>
      </c>
      <c r="F17" s="2">
        <v>2038.4</v>
      </c>
      <c r="G17" s="2">
        <v>112.1</v>
      </c>
      <c r="H17" s="2">
        <f t="shared" si="7"/>
        <v>5.499411302982731</v>
      </c>
      <c r="I17" s="2">
        <v>45.6</v>
      </c>
      <c r="J17" s="2">
        <v>1</v>
      </c>
      <c r="K17" s="2">
        <f t="shared" si="0"/>
        <v>2.1929824561403506</v>
      </c>
      <c r="L17" s="2">
        <v>9.2</v>
      </c>
      <c r="M17" s="2">
        <v>0</v>
      </c>
      <c r="N17" s="2">
        <f t="shared" si="8"/>
        <v>0</v>
      </c>
      <c r="O17" s="2">
        <v>226.9</v>
      </c>
      <c r="P17" s="2">
        <v>0.7</v>
      </c>
      <c r="Q17" s="2">
        <f t="shared" si="9"/>
        <v>0.3085059497576024</v>
      </c>
      <c r="R17" s="2">
        <v>621</v>
      </c>
      <c r="S17" s="2">
        <v>39.6</v>
      </c>
      <c r="T17" s="2">
        <f t="shared" si="10"/>
        <v>6.3768115942028984</v>
      </c>
      <c r="U17" s="2">
        <v>0</v>
      </c>
      <c r="V17" s="2">
        <v>0</v>
      </c>
      <c r="W17" s="2">
        <v>0</v>
      </c>
      <c r="X17" s="2">
        <v>315.4</v>
      </c>
      <c r="Y17" s="2">
        <v>0</v>
      </c>
      <c r="Z17" s="2">
        <f t="shared" si="11"/>
        <v>0</v>
      </c>
      <c r="AA17" s="2">
        <v>8</v>
      </c>
      <c r="AB17" s="2">
        <v>0</v>
      </c>
      <c r="AC17" s="2">
        <f t="shared" si="21"/>
        <v>0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2"/>
        <v>0</v>
      </c>
      <c r="AJ17" s="2">
        <v>4590.8</v>
      </c>
      <c r="AK17" s="2">
        <v>-4193.6</v>
      </c>
      <c r="AL17" s="2">
        <f t="shared" si="13"/>
        <v>-91.34791321773983</v>
      </c>
      <c r="AM17" s="2">
        <v>0</v>
      </c>
      <c r="AN17" s="2">
        <v>0</v>
      </c>
      <c r="AO17" s="2" t="e">
        <f t="shared" si="14"/>
        <v>#DIV/0!</v>
      </c>
      <c r="AP17" s="2">
        <v>0</v>
      </c>
      <c r="AQ17" s="2">
        <v>0</v>
      </c>
      <c r="AR17" s="2" t="e">
        <f t="shared" si="15"/>
        <v>#DIV/0!</v>
      </c>
      <c r="AS17" s="2">
        <v>6629.2</v>
      </c>
      <c r="AT17" s="2">
        <v>36.9</v>
      </c>
      <c r="AU17" s="2">
        <f t="shared" si="16"/>
        <v>0.5566282507693237</v>
      </c>
      <c r="AV17" s="22">
        <v>1229.1</v>
      </c>
      <c r="AW17" s="2">
        <v>20</v>
      </c>
      <c r="AX17" s="2">
        <f t="shared" si="17"/>
        <v>1.6272068993572535</v>
      </c>
      <c r="AY17" s="21">
        <v>1194.1</v>
      </c>
      <c r="AZ17" s="2">
        <v>20</v>
      </c>
      <c r="BA17" s="2">
        <f t="shared" si="1"/>
        <v>1.6749015995310277</v>
      </c>
      <c r="BB17" s="2">
        <v>2079.1</v>
      </c>
      <c r="BC17" s="2">
        <v>0</v>
      </c>
      <c r="BD17" s="2">
        <f t="shared" si="18"/>
        <v>0</v>
      </c>
      <c r="BE17" s="21">
        <v>1791.3</v>
      </c>
      <c r="BF17" s="2">
        <v>14.4</v>
      </c>
      <c r="BG17" s="2">
        <f t="shared" si="19"/>
        <v>0.8038854463238989</v>
      </c>
      <c r="BH17" s="21">
        <v>1339</v>
      </c>
      <c r="BI17" s="2">
        <v>0</v>
      </c>
      <c r="BJ17" s="2">
        <f t="shared" si="20"/>
        <v>0</v>
      </c>
      <c r="BK17" s="20">
        <f t="shared" si="2"/>
        <v>0</v>
      </c>
      <c r="BL17" s="20">
        <f t="shared" si="3"/>
        <v>-4118.400000000001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4979.6</v>
      </c>
      <c r="D18" s="8">
        <f t="shared" si="5"/>
        <v>211.9</v>
      </c>
      <c r="E18" s="2">
        <f t="shared" si="6"/>
        <v>4.25536187645594</v>
      </c>
      <c r="F18" s="2">
        <v>2118.1</v>
      </c>
      <c r="G18" s="2">
        <v>94.4</v>
      </c>
      <c r="H18" s="2">
        <f t="shared" si="7"/>
        <v>4.45682451253482</v>
      </c>
      <c r="I18" s="2">
        <v>30</v>
      </c>
      <c r="J18" s="2">
        <v>0.2</v>
      </c>
      <c r="K18" s="2">
        <f t="shared" si="0"/>
        <v>0.6666666666666667</v>
      </c>
      <c r="L18" s="2">
        <v>0</v>
      </c>
      <c r="M18" s="2">
        <v>0</v>
      </c>
      <c r="N18" s="2">
        <v>0</v>
      </c>
      <c r="O18" s="2">
        <v>134.2</v>
      </c>
      <c r="P18" s="2">
        <v>0.2</v>
      </c>
      <c r="Q18" s="2">
        <f t="shared" si="9"/>
        <v>0.1490312965722802</v>
      </c>
      <c r="R18" s="2">
        <v>983</v>
      </c>
      <c r="S18" s="2">
        <v>12.7</v>
      </c>
      <c r="T18" s="2">
        <f t="shared" si="10"/>
        <v>1.2919633774160733</v>
      </c>
      <c r="U18" s="2">
        <v>0</v>
      </c>
      <c r="V18" s="2">
        <v>0</v>
      </c>
      <c r="W18" s="2">
        <v>0</v>
      </c>
      <c r="X18" s="29">
        <v>50</v>
      </c>
      <c r="Y18" s="2">
        <v>0</v>
      </c>
      <c r="Z18" s="2">
        <f t="shared" si="11"/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0</v>
      </c>
      <c r="AI18" s="2">
        <f t="shared" si="12"/>
        <v>0</v>
      </c>
      <c r="AJ18" s="2">
        <v>2861.5</v>
      </c>
      <c r="AK18" s="2">
        <v>117.5</v>
      </c>
      <c r="AL18" s="2">
        <f t="shared" si="13"/>
        <v>4.1062379870697185</v>
      </c>
      <c r="AM18" s="2">
        <v>0</v>
      </c>
      <c r="AN18" s="2">
        <v>0</v>
      </c>
      <c r="AO18" s="2" t="e">
        <f t="shared" si="14"/>
        <v>#DIV/0!</v>
      </c>
      <c r="AP18" s="2">
        <v>0</v>
      </c>
      <c r="AQ18" s="2">
        <v>0</v>
      </c>
      <c r="AR18" s="2" t="e">
        <f t="shared" si="15"/>
        <v>#DIV/0!</v>
      </c>
      <c r="AS18" s="2">
        <v>4979.6</v>
      </c>
      <c r="AT18" s="2">
        <v>30.4</v>
      </c>
      <c r="AU18" s="2">
        <f t="shared" si="16"/>
        <v>0.6104908024740942</v>
      </c>
      <c r="AV18" s="22">
        <v>1209.9</v>
      </c>
      <c r="AW18" s="2">
        <v>28.4</v>
      </c>
      <c r="AX18" s="2">
        <f t="shared" si="17"/>
        <v>2.347301429870237</v>
      </c>
      <c r="AY18" s="21">
        <v>1204.9</v>
      </c>
      <c r="AZ18" s="2">
        <v>28.4</v>
      </c>
      <c r="BA18" s="2">
        <f t="shared" si="1"/>
        <v>2.3570420781807617</v>
      </c>
      <c r="BB18" s="2">
        <v>2402</v>
      </c>
      <c r="BC18" s="2">
        <v>0</v>
      </c>
      <c r="BD18" s="2">
        <f t="shared" si="18"/>
        <v>0</v>
      </c>
      <c r="BE18" s="21">
        <v>737</v>
      </c>
      <c r="BF18" s="2">
        <v>0</v>
      </c>
      <c r="BG18" s="2">
        <f t="shared" si="19"/>
        <v>0</v>
      </c>
      <c r="BH18" s="21">
        <v>520</v>
      </c>
      <c r="BI18" s="2">
        <v>0</v>
      </c>
      <c r="BJ18" s="2">
        <f t="shared" si="20"/>
        <v>0</v>
      </c>
      <c r="BK18" s="20">
        <f t="shared" si="2"/>
        <v>0</v>
      </c>
      <c r="BL18" s="20">
        <f t="shared" si="3"/>
        <v>181.5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3913.4</v>
      </c>
      <c r="D19" s="8">
        <f t="shared" si="5"/>
        <v>-2863.7999999999997</v>
      </c>
      <c r="E19" s="2">
        <f t="shared" si="6"/>
        <v>-73.17933254970102</v>
      </c>
      <c r="F19" s="2">
        <v>1469.6</v>
      </c>
      <c r="G19" s="2">
        <v>69.3</v>
      </c>
      <c r="H19" s="2">
        <f t="shared" si="7"/>
        <v>4.7155688622754495</v>
      </c>
      <c r="I19" s="2">
        <v>17.6</v>
      </c>
      <c r="J19" s="2">
        <v>0.8</v>
      </c>
      <c r="K19" s="2">
        <f t="shared" si="0"/>
        <v>4.545454545454546</v>
      </c>
      <c r="L19" s="2">
        <v>0</v>
      </c>
      <c r="M19" s="2">
        <v>0</v>
      </c>
      <c r="N19" s="2">
        <v>0</v>
      </c>
      <c r="O19" s="2">
        <v>161</v>
      </c>
      <c r="P19" s="2">
        <v>0.6</v>
      </c>
      <c r="Q19" s="2">
        <f t="shared" si="9"/>
        <v>0.37267080745341613</v>
      </c>
      <c r="R19" s="2">
        <v>760.5</v>
      </c>
      <c r="S19" s="2">
        <v>26.7</v>
      </c>
      <c r="T19" s="2">
        <f t="shared" si="10"/>
        <v>3.5108481262327413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0</v>
      </c>
      <c r="AC19" s="2">
        <f t="shared" si="21"/>
        <v>0</v>
      </c>
      <c r="AD19" s="2">
        <v>0</v>
      </c>
      <c r="AE19" s="2">
        <v>0</v>
      </c>
      <c r="AF19" s="2">
        <v>0</v>
      </c>
      <c r="AG19" s="2">
        <v>17</v>
      </c>
      <c r="AH19" s="2">
        <v>0</v>
      </c>
      <c r="AI19" s="2">
        <f t="shared" si="12"/>
        <v>0</v>
      </c>
      <c r="AJ19" s="2">
        <v>2443.8</v>
      </c>
      <c r="AK19" s="2">
        <v>-2933.1</v>
      </c>
      <c r="AL19" s="2">
        <f t="shared" si="13"/>
        <v>-120.02209673459365</v>
      </c>
      <c r="AM19" s="2">
        <v>0</v>
      </c>
      <c r="AN19" s="2">
        <v>0</v>
      </c>
      <c r="AO19" s="2" t="e">
        <f t="shared" si="14"/>
        <v>#DIV/0!</v>
      </c>
      <c r="AP19" s="2">
        <v>0</v>
      </c>
      <c r="AQ19" s="2">
        <v>0</v>
      </c>
      <c r="AR19" s="2" t="e">
        <f t="shared" si="15"/>
        <v>#DIV/0!</v>
      </c>
      <c r="AS19" s="2">
        <v>3913.4</v>
      </c>
      <c r="AT19" s="2">
        <v>129.9</v>
      </c>
      <c r="AU19" s="2">
        <f t="shared" si="16"/>
        <v>3.3193642357029693</v>
      </c>
      <c r="AV19" s="22">
        <v>1207.3</v>
      </c>
      <c r="AW19" s="2">
        <v>22</v>
      </c>
      <c r="AX19" s="2">
        <f t="shared" si="17"/>
        <v>1.8222479913857368</v>
      </c>
      <c r="AY19" s="21">
        <v>1187.3</v>
      </c>
      <c r="AZ19" s="2">
        <v>22</v>
      </c>
      <c r="BA19" s="2">
        <f t="shared" si="1"/>
        <v>1.8529436536679864</v>
      </c>
      <c r="BB19" s="2">
        <v>1052.4</v>
      </c>
      <c r="BC19" s="2">
        <v>20</v>
      </c>
      <c r="BD19" s="2">
        <f t="shared" si="18"/>
        <v>1.9004180919802356</v>
      </c>
      <c r="BE19" s="21">
        <v>631.4</v>
      </c>
      <c r="BF19" s="2">
        <v>10.4</v>
      </c>
      <c r="BG19" s="2">
        <f t="shared" si="19"/>
        <v>1.6471333544504276</v>
      </c>
      <c r="BH19" s="21">
        <v>780</v>
      </c>
      <c r="BI19" s="2">
        <v>65</v>
      </c>
      <c r="BJ19" s="2">
        <f t="shared" si="20"/>
        <v>8.333333333333332</v>
      </c>
      <c r="BK19" s="20">
        <f t="shared" si="2"/>
        <v>0</v>
      </c>
      <c r="BL19" s="20">
        <f t="shared" si="3"/>
        <v>-2993.7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6109.4</v>
      </c>
      <c r="D20" s="8">
        <f t="shared" si="5"/>
        <v>-2814.4</v>
      </c>
      <c r="E20" s="2">
        <f t="shared" si="6"/>
        <v>-46.0667168625397</v>
      </c>
      <c r="F20" s="2">
        <v>2015.4</v>
      </c>
      <c r="G20" s="2">
        <v>69.9</v>
      </c>
      <c r="H20" s="2">
        <f t="shared" si="7"/>
        <v>3.4682941351592738</v>
      </c>
      <c r="I20" s="2">
        <v>280.1</v>
      </c>
      <c r="J20" s="2">
        <v>15.4</v>
      </c>
      <c r="K20" s="2">
        <f t="shared" si="0"/>
        <v>5.498036415565869</v>
      </c>
      <c r="L20" s="2">
        <v>66.2</v>
      </c>
      <c r="M20" s="2">
        <v>0</v>
      </c>
      <c r="N20" s="2">
        <f t="shared" si="8"/>
        <v>0</v>
      </c>
      <c r="O20" s="2">
        <v>339</v>
      </c>
      <c r="P20" s="2">
        <v>9.2</v>
      </c>
      <c r="Q20" s="2">
        <f t="shared" si="9"/>
        <v>2.713864306784661</v>
      </c>
      <c r="R20" s="2">
        <v>707.4</v>
      </c>
      <c r="S20" s="2">
        <v>6.4</v>
      </c>
      <c r="T20" s="2">
        <f t="shared" si="10"/>
        <v>0.9047215154085384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0</v>
      </c>
      <c r="AC20" s="2">
        <f t="shared" si="21"/>
        <v>0</v>
      </c>
      <c r="AD20" s="2">
        <v>0</v>
      </c>
      <c r="AE20" s="2">
        <v>0</v>
      </c>
      <c r="AF20" s="2">
        <v>0</v>
      </c>
      <c r="AG20" s="2">
        <v>122</v>
      </c>
      <c r="AH20" s="2">
        <v>3.1</v>
      </c>
      <c r="AI20" s="2">
        <f t="shared" si="12"/>
        <v>2.540983606557377</v>
      </c>
      <c r="AJ20" s="2">
        <v>4094</v>
      </c>
      <c r="AK20" s="2">
        <v>-2884.3</v>
      </c>
      <c r="AL20" s="2">
        <f t="shared" si="13"/>
        <v>-70.45188080117245</v>
      </c>
      <c r="AM20" s="2">
        <v>0</v>
      </c>
      <c r="AN20" s="2">
        <v>0</v>
      </c>
      <c r="AO20" s="2" t="e">
        <f t="shared" si="14"/>
        <v>#DIV/0!</v>
      </c>
      <c r="AP20" s="2">
        <v>0</v>
      </c>
      <c r="AQ20" s="2">
        <v>0</v>
      </c>
      <c r="AR20" s="2" t="e">
        <f t="shared" si="15"/>
        <v>#DIV/0!</v>
      </c>
      <c r="AS20" s="2">
        <v>6109.4</v>
      </c>
      <c r="AT20" s="2">
        <v>19</v>
      </c>
      <c r="AU20" s="2">
        <f t="shared" si="16"/>
        <v>0.3109961698366452</v>
      </c>
      <c r="AV20" s="22">
        <v>1290.1</v>
      </c>
      <c r="AW20" s="2">
        <v>16.5</v>
      </c>
      <c r="AX20" s="2">
        <f t="shared" si="17"/>
        <v>1.2789706224323696</v>
      </c>
      <c r="AY20" s="21">
        <v>1260.1</v>
      </c>
      <c r="AZ20" s="2">
        <v>16.5</v>
      </c>
      <c r="BA20" s="2">
        <f t="shared" si="1"/>
        <v>1.309419887310531</v>
      </c>
      <c r="BB20" s="2">
        <v>1002.8</v>
      </c>
      <c r="BC20" s="2">
        <v>0</v>
      </c>
      <c r="BD20" s="2">
        <f t="shared" si="18"/>
        <v>0</v>
      </c>
      <c r="BE20" s="21">
        <v>1842.7</v>
      </c>
      <c r="BF20" s="2">
        <v>0</v>
      </c>
      <c r="BG20" s="2">
        <f t="shared" si="19"/>
        <v>0</v>
      </c>
      <c r="BH20" s="21">
        <v>1631.5</v>
      </c>
      <c r="BI20" s="2">
        <v>0</v>
      </c>
      <c r="BJ20" s="2">
        <f t="shared" si="20"/>
        <v>0</v>
      </c>
      <c r="BK20" s="20">
        <f t="shared" si="2"/>
        <v>0</v>
      </c>
      <c r="BL20" s="20">
        <f t="shared" si="3"/>
        <v>-2833.4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5926.200000000001</v>
      </c>
      <c r="D21" s="8">
        <f t="shared" si="5"/>
        <v>346.3</v>
      </c>
      <c r="E21" s="2">
        <f t="shared" si="6"/>
        <v>5.843542236171576</v>
      </c>
      <c r="F21" s="2">
        <v>1609.9</v>
      </c>
      <c r="G21" s="2">
        <v>63.3</v>
      </c>
      <c r="H21" s="2">
        <f t="shared" si="7"/>
        <v>3.9319212373439343</v>
      </c>
      <c r="I21" s="2">
        <v>59</v>
      </c>
      <c r="J21" s="2">
        <v>1.2</v>
      </c>
      <c r="K21" s="2">
        <f t="shared" si="0"/>
        <v>2.0338983050847457</v>
      </c>
      <c r="L21" s="2">
        <v>9.6</v>
      </c>
      <c r="M21" s="2">
        <v>0</v>
      </c>
      <c r="N21" s="2">
        <f t="shared" si="8"/>
        <v>0</v>
      </c>
      <c r="O21" s="2">
        <v>168.3</v>
      </c>
      <c r="P21" s="2">
        <v>0.6</v>
      </c>
      <c r="Q21" s="2">
        <f t="shared" si="9"/>
        <v>0.35650623885918004</v>
      </c>
      <c r="R21" s="2">
        <v>439.7</v>
      </c>
      <c r="S21" s="2">
        <v>4.9</v>
      </c>
      <c r="T21" s="2">
        <f t="shared" si="10"/>
        <v>1.1143961792130999</v>
      </c>
      <c r="U21" s="2">
        <v>0</v>
      </c>
      <c r="V21" s="2">
        <v>0</v>
      </c>
      <c r="W21" s="2">
        <v>0</v>
      </c>
      <c r="X21" s="2">
        <v>310</v>
      </c>
      <c r="Y21" s="2">
        <v>0</v>
      </c>
      <c r="Z21" s="2">
        <f t="shared" si="11"/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2.7</v>
      </c>
      <c r="AI21" s="2">
        <f t="shared" si="12"/>
        <v>15.000000000000002</v>
      </c>
      <c r="AJ21" s="2">
        <v>4316.3</v>
      </c>
      <c r="AK21" s="2">
        <v>283</v>
      </c>
      <c r="AL21" s="2">
        <f t="shared" si="13"/>
        <v>6.556541482288071</v>
      </c>
      <c r="AM21" s="2">
        <v>0</v>
      </c>
      <c r="AN21" s="2">
        <v>0</v>
      </c>
      <c r="AO21" s="2" t="e">
        <f t="shared" si="14"/>
        <v>#DIV/0!</v>
      </c>
      <c r="AP21" s="2">
        <v>0</v>
      </c>
      <c r="AQ21" s="2">
        <v>0</v>
      </c>
      <c r="AR21" s="2">
        <v>0</v>
      </c>
      <c r="AS21" s="2">
        <v>5926.2</v>
      </c>
      <c r="AT21" s="2">
        <v>32.8</v>
      </c>
      <c r="AU21" s="2">
        <f t="shared" si="16"/>
        <v>0.5534744018089164</v>
      </c>
      <c r="AV21" s="22">
        <v>1207.8</v>
      </c>
      <c r="AW21" s="2">
        <v>18.5</v>
      </c>
      <c r="AX21" s="2">
        <f t="shared" si="17"/>
        <v>1.5317105481039908</v>
      </c>
      <c r="AY21" s="21">
        <v>1182.8</v>
      </c>
      <c r="AZ21" s="2">
        <v>18.5</v>
      </c>
      <c r="BA21" s="2">
        <f t="shared" si="1"/>
        <v>1.5640852215082854</v>
      </c>
      <c r="BB21" s="2">
        <v>1569.3</v>
      </c>
      <c r="BC21" s="2">
        <v>0</v>
      </c>
      <c r="BD21" s="2">
        <f t="shared" si="18"/>
        <v>0</v>
      </c>
      <c r="BE21" s="21">
        <v>1220</v>
      </c>
      <c r="BF21" s="2">
        <v>6.8</v>
      </c>
      <c r="BG21" s="2">
        <f t="shared" si="19"/>
        <v>0.5573770491803278</v>
      </c>
      <c r="BH21" s="21">
        <v>1495</v>
      </c>
      <c r="BI21" s="2">
        <v>0</v>
      </c>
      <c r="BJ21" s="2">
        <f t="shared" si="20"/>
        <v>0</v>
      </c>
      <c r="BK21" s="20">
        <f t="shared" si="2"/>
        <v>0</v>
      </c>
      <c r="BL21" s="20">
        <f t="shared" si="3"/>
        <v>313.5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167248.50000000003</v>
      </c>
      <c r="D22" s="30">
        <f>SUM(D10:D21)</f>
        <v>-26251.399999999998</v>
      </c>
      <c r="E22" s="27">
        <f>D22/C22*100</f>
        <v>-15.696045106533088</v>
      </c>
      <c r="F22" s="27">
        <f>SUM(F10:F21)</f>
        <v>34151</v>
      </c>
      <c r="G22" s="27">
        <f>SUM(G10:G21)</f>
        <v>1622.3000000000002</v>
      </c>
      <c r="H22" s="27">
        <f>G22/F22*100</f>
        <v>4.750373341922638</v>
      </c>
      <c r="I22" s="27">
        <f>SUM(I10:I21)</f>
        <v>7934.200000000001</v>
      </c>
      <c r="J22" s="27">
        <f>SUM(J10:J21)</f>
        <v>266.4</v>
      </c>
      <c r="K22" s="27">
        <f t="shared" si="0"/>
        <v>3.3576163948476214</v>
      </c>
      <c r="L22" s="27">
        <f>SUM(L10:L21)</f>
        <v>155.20000000000002</v>
      </c>
      <c r="M22" s="27">
        <f>SUM(M10:M21)</f>
        <v>0</v>
      </c>
      <c r="N22" s="27">
        <f>M22/L22*100</f>
        <v>0</v>
      </c>
      <c r="O22" s="27">
        <f>SUM(O10:O21)</f>
        <v>3260</v>
      </c>
      <c r="P22" s="27">
        <f>SUM(P10:P21)</f>
        <v>197.49999999999994</v>
      </c>
      <c r="Q22" s="27">
        <f>P22/O22*100</f>
        <v>6.058282208588955</v>
      </c>
      <c r="R22" s="27">
        <f>SUM(R10:R21)</f>
        <v>11187.1</v>
      </c>
      <c r="S22" s="27">
        <f>SUM(S10:S21)</f>
        <v>218.1</v>
      </c>
      <c r="T22" s="27">
        <f>S22/R22*100</f>
        <v>1.9495669118895869</v>
      </c>
      <c r="U22" s="27">
        <f>SUM(U10:U21)</f>
        <v>120</v>
      </c>
      <c r="V22" s="27">
        <f>SUM(V10:V21)</f>
        <v>0.1</v>
      </c>
      <c r="W22" s="27">
        <f>V22/U22*100</f>
        <v>0.08333333333333334</v>
      </c>
      <c r="X22" s="27">
        <f>SUM(X10:X21)</f>
        <v>1623.4</v>
      </c>
      <c r="Y22" s="27">
        <f>SUM(Y10:Y21)</f>
        <v>25.7</v>
      </c>
      <c r="Z22" s="27">
        <f>Y22/X22*100</f>
        <v>1.5830972034002708</v>
      </c>
      <c r="AA22" s="27">
        <f>SUM(AA10:AA21)</f>
        <v>377.5</v>
      </c>
      <c r="AB22" s="27">
        <f>SUM(AB10:AB21)</f>
        <v>1.1</v>
      </c>
      <c r="AC22" s="27">
        <f>AB22/AA22*100</f>
        <v>0.29139072847682124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40.300000000000004</v>
      </c>
      <c r="AI22" s="28">
        <f t="shared" si="12"/>
        <v>3.950980392156863</v>
      </c>
      <c r="AJ22" s="27">
        <f>SUM(AJ10:AJ21)</f>
        <v>133097.5</v>
      </c>
      <c r="AK22" s="27">
        <f>SUM(AK10:AK21)</f>
        <v>-27873.699999999993</v>
      </c>
      <c r="AL22" s="27">
        <f>AK22/AJ22*100</f>
        <v>-20.94231672270328</v>
      </c>
      <c r="AM22" s="27">
        <f>SUM(AM10:AM21)</f>
        <v>0</v>
      </c>
      <c r="AN22" s="27">
        <f>SUM(AN10:AN21)</f>
        <v>0</v>
      </c>
      <c r="AO22" s="27" t="e">
        <f>AN22/AM22*100</f>
        <v>#DIV/0!</v>
      </c>
      <c r="AP22" s="27">
        <f>SUM(AP10:AP21)</f>
        <v>0</v>
      </c>
      <c r="AQ22" s="27">
        <f>SUM(AQ10:AQ21)</f>
        <v>0</v>
      </c>
      <c r="AR22" s="27" t="e">
        <f>AQ22/AP22*100</f>
        <v>#DIV/0!</v>
      </c>
      <c r="AS22" s="27">
        <f>SUM(AS10:AS21)</f>
        <v>167248.50000000003</v>
      </c>
      <c r="AT22" s="27">
        <f>SUM(AT10:AT21)</f>
        <v>505.90000000000003</v>
      </c>
      <c r="AU22" s="27">
        <f>(AT22/AS22)*100</f>
        <v>0.30248402825735354</v>
      </c>
      <c r="AV22" s="27">
        <f>SUM(AV10:AV21)</f>
        <v>18030.899999999998</v>
      </c>
      <c r="AW22" s="27">
        <f>SUM(AW10:AW21)</f>
        <v>324.5</v>
      </c>
      <c r="AX22" s="27">
        <f>AW22/AV22*100</f>
        <v>1.7996883128407348</v>
      </c>
      <c r="AY22" s="27">
        <f>SUM(AY10:AY21)</f>
        <v>17650.899999999998</v>
      </c>
      <c r="AZ22" s="27">
        <f>SUM(AZ10:AZ21)</f>
        <v>324.5</v>
      </c>
      <c r="BA22" s="27">
        <f t="shared" si="1"/>
        <v>1.838433167713828</v>
      </c>
      <c r="BB22" s="27">
        <f>SUM(BB10:BB21)</f>
        <v>25271.3</v>
      </c>
      <c r="BC22" s="27">
        <f>SUM(BC10:BC21)</f>
        <v>20</v>
      </c>
      <c r="BD22" s="27">
        <f>BC22/BB22*100</f>
        <v>0.07914116013026634</v>
      </c>
      <c r="BE22" s="27">
        <f>SUM(BE10:BE21)</f>
        <v>106108.9</v>
      </c>
      <c r="BF22" s="27">
        <f>SUM(BF10:BF21)</f>
        <v>38</v>
      </c>
      <c r="BG22" s="27">
        <f>BF22/BE22*100</f>
        <v>0.035812264569701505</v>
      </c>
      <c r="BH22" s="27">
        <f>SUM(BH10:BH21)</f>
        <v>13829.4</v>
      </c>
      <c r="BI22" s="27">
        <f>SUM(BI10:BI21)</f>
        <v>65</v>
      </c>
      <c r="BJ22" s="27">
        <f>BI22/BH22*100</f>
        <v>0.4700131603684903</v>
      </c>
      <c r="BK22" s="27">
        <f>SUM(BK10:BK21)</f>
        <v>0</v>
      </c>
      <c r="BL22" s="27">
        <f>SUM(BL10:BL21)</f>
        <v>-26757.300000000003</v>
      </c>
      <c r="BM22" s="27">
        <v>0</v>
      </c>
      <c r="BN22" s="10"/>
      <c r="BO22" s="11"/>
    </row>
    <row r="23" spans="3:65" ht="15" hidden="1">
      <c r="C23" s="15">
        <f aca="true" t="shared" si="22" ref="C23:AC23">C22-C20</f>
        <v>161139.10000000003</v>
      </c>
      <c r="D23" s="15">
        <f t="shared" si="22"/>
        <v>-23436.999999999996</v>
      </c>
      <c r="E23" s="15">
        <f t="shared" si="22"/>
        <v>30.37067175600661</v>
      </c>
      <c r="F23" s="15">
        <f t="shared" si="22"/>
        <v>32135.6</v>
      </c>
      <c r="G23" s="15">
        <f t="shared" si="22"/>
        <v>1552.4</v>
      </c>
      <c r="H23" s="15">
        <f t="shared" si="22"/>
        <v>1.2820792067633646</v>
      </c>
      <c r="I23" s="15">
        <f t="shared" si="22"/>
        <v>7654.1</v>
      </c>
      <c r="J23" s="15">
        <f t="shared" si="22"/>
        <v>250.99999999999997</v>
      </c>
      <c r="K23" s="15">
        <f t="shared" si="22"/>
        <v>-2.1404200207182473</v>
      </c>
      <c r="L23" s="15">
        <f t="shared" si="22"/>
        <v>89.00000000000001</v>
      </c>
      <c r="M23" s="15">
        <f t="shared" si="22"/>
        <v>0</v>
      </c>
      <c r="N23" s="15">
        <f t="shared" si="22"/>
        <v>0</v>
      </c>
      <c r="O23" s="15">
        <f t="shared" si="22"/>
        <v>2921</v>
      </c>
      <c r="P23" s="15">
        <f t="shared" si="22"/>
        <v>188.29999999999995</v>
      </c>
      <c r="Q23" s="15">
        <f t="shared" si="22"/>
        <v>3.3444179018042943</v>
      </c>
      <c r="R23" s="15">
        <f t="shared" si="22"/>
        <v>10479.7</v>
      </c>
      <c r="S23" s="15">
        <f t="shared" si="22"/>
        <v>211.7</v>
      </c>
      <c r="T23" s="15">
        <f t="shared" si="22"/>
        <v>1.0448453964810485</v>
      </c>
      <c r="U23" s="15">
        <f t="shared" si="22"/>
        <v>120</v>
      </c>
      <c r="V23" s="15">
        <f t="shared" si="22"/>
        <v>0.1</v>
      </c>
      <c r="W23" s="15">
        <f t="shared" si="22"/>
        <v>0.08333333333333334</v>
      </c>
      <c r="X23" s="15">
        <f t="shared" si="22"/>
        <v>1623.4</v>
      </c>
      <c r="Y23" s="15">
        <f t="shared" si="22"/>
        <v>25.7</v>
      </c>
      <c r="Z23" s="15">
        <f t="shared" si="22"/>
        <v>1.5830972034002708</v>
      </c>
      <c r="AA23" s="15">
        <f t="shared" si="22"/>
        <v>290.7</v>
      </c>
      <c r="AB23" s="15">
        <f t="shared" si="22"/>
        <v>1.1</v>
      </c>
      <c r="AC23" s="15">
        <f t="shared" si="22"/>
        <v>0.29139072847682124</v>
      </c>
      <c r="AD23" s="15"/>
      <c r="AE23" s="15"/>
      <c r="AF23" s="2" t="e">
        <f>AE23/AD23*100</f>
        <v>#DIV/0!</v>
      </c>
      <c r="AG23" s="15">
        <f aca="true" t="shared" si="23" ref="AG23:BM23">AG22-AG20</f>
        <v>898</v>
      </c>
      <c r="AH23" s="15">
        <f t="shared" si="23"/>
        <v>37.2</v>
      </c>
      <c r="AI23" s="15">
        <f t="shared" si="23"/>
        <v>1.409996785599486</v>
      </c>
      <c r="AJ23" s="15">
        <f t="shared" si="23"/>
        <v>129003.5</v>
      </c>
      <c r="AK23" s="15">
        <f t="shared" si="23"/>
        <v>-24989.399999999994</v>
      </c>
      <c r="AL23" s="15">
        <f t="shared" si="23"/>
        <v>49.50956407846917</v>
      </c>
      <c r="AM23" s="15">
        <f t="shared" si="23"/>
        <v>0</v>
      </c>
      <c r="AN23" s="15">
        <f t="shared" si="23"/>
        <v>0</v>
      </c>
      <c r="AO23" s="15" t="e">
        <f t="shared" si="23"/>
        <v>#DIV/0!</v>
      </c>
      <c r="AP23" s="15">
        <f t="shared" si="23"/>
        <v>0</v>
      </c>
      <c r="AQ23" s="15">
        <f t="shared" si="23"/>
        <v>0</v>
      </c>
      <c r="AR23" s="15" t="e">
        <f t="shared" si="23"/>
        <v>#DIV/0!</v>
      </c>
      <c r="AS23" s="15">
        <f t="shared" si="23"/>
        <v>161139.10000000003</v>
      </c>
      <c r="AT23" s="15">
        <f t="shared" si="23"/>
        <v>486.90000000000003</v>
      </c>
      <c r="AU23" s="15">
        <f t="shared" si="23"/>
        <v>-0.008512141579291643</v>
      </c>
      <c r="AV23" s="15">
        <f t="shared" si="23"/>
        <v>16740.8</v>
      </c>
      <c r="AW23" s="15">
        <f t="shared" si="23"/>
        <v>308</v>
      </c>
      <c r="AX23" s="15">
        <f t="shared" si="23"/>
        <v>0.5207176904083652</v>
      </c>
      <c r="AY23" s="15">
        <f t="shared" si="23"/>
        <v>16390.8</v>
      </c>
      <c r="AZ23" s="15">
        <f t="shared" si="23"/>
        <v>308</v>
      </c>
      <c r="BA23" s="15">
        <f t="shared" si="23"/>
        <v>0.529013280403297</v>
      </c>
      <c r="BB23" s="15">
        <f t="shared" si="23"/>
        <v>24268.5</v>
      </c>
      <c r="BC23" s="15">
        <f t="shared" si="23"/>
        <v>20</v>
      </c>
      <c r="BD23" s="15">
        <f t="shared" si="23"/>
        <v>0.07914116013026634</v>
      </c>
      <c r="BE23" s="15">
        <f t="shared" si="23"/>
        <v>104266.2</v>
      </c>
      <c r="BF23" s="15">
        <f t="shared" si="23"/>
        <v>38</v>
      </c>
      <c r="BG23" s="15">
        <f t="shared" si="23"/>
        <v>0.035812264569701505</v>
      </c>
      <c r="BH23" s="15">
        <f t="shared" si="23"/>
        <v>12197.9</v>
      </c>
      <c r="BI23" s="15">
        <f t="shared" si="23"/>
        <v>65</v>
      </c>
      <c r="BJ23" s="15">
        <f t="shared" si="23"/>
        <v>0.4700131603684903</v>
      </c>
      <c r="BK23" s="15">
        <f t="shared" si="23"/>
        <v>0</v>
      </c>
      <c r="BL23" s="15">
        <f t="shared" si="23"/>
        <v>-23923.9</v>
      </c>
      <c r="BM23" s="15">
        <f t="shared" si="23"/>
        <v>0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2021-02-05T06:52:12Z</cp:lastPrinted>
  <dcterms:created xsi:type="dcterms:W3CDTF">2013-04-03T10:22:22Z</dcterms:created>
  <dcterms:modified xsi:type="dcterms:W3CDTF">2021-02-05T06:58:23Z</dcterms:modified>
  <cp:category/>
  <cp:version/>
  <cp:contentType/>
  <cp:contentStatus/>
</cp:coreProperties>
</file>