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46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<sst xmlns="http://schemas.openxmlformats.org/spreadsheetml/2006/main" count="106" uniqueCount="43">
  <si>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</si>
  <si>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</si>
  <si>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</si>
  <si>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</si>
  <si>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</si>
  <si>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</si>
  <si>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</si>
  <si>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</si>
  <si>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</si>
  <si>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</si>
  <si>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</si>
  <si>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</si>
  <si>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</si>
  <si>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</si>
  <si>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</si>
  <si>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</si>
  <si>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</si>
  <si>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</si>
  <si>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</si>
  <si>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</si>
  <si>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</si>
  <si>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</si>
  <si>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</si>
  <si>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</si>
  <si>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</si>
  <si>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</si>
  <si>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</si>
  <si>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</si>
  <si>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</si>
  <si>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</si>
  <si>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</si>
  <si>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</si>
  <si>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</si>
  <si>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</si>
  <si>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</si>
  <si>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</si>
  <si>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</si>
  <si>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</si>
  <si>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</si>
  <si>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</si>
  <si>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</si>
  <si>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</si>
  <si>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апреля  </t>
    </r>
    <r>
      <rPr>
        <b/>
        <sz val="12"/>
        <rFont val="TimesET"/>
        <family val="0"/>
      </rPr>
      <t xml:space="preserve"> 2021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</si>
</sst>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34" borderId="19" xfId="54" applyFont="1" applyFill="1" applyBorder="1" applyAlignment="1">
      <alignment horizontal="center" vertical="center" wrapText="1"/>
      <protection/>
    </xf>
    <xf numFmtId="0" fontId="15" fillId="34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="98" zoomScaleSheetLayoutView="98" zoomScalePageLayoutView="0" workbookViewId="0" topLeftCell="A1">
      <pane xSplit="2" topLeftCell="AR1" activePane="topRight" state="frozen"/>
      <selection pane="topLeft" activeCell="A1" sqref="A1"/>
      <selection pane="topRight" activeCell="BM22" sqref="BM22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9.14062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7.710937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7" width="8.8515625" style="12" customWidth="1"/>
    <col min="38" max="38" width="9.14062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9.421875" style="12" customWidth="1"/>
    <col min="43" max="43" width="8.140625" style="12" customWidth="1"/>
    <col min="44" max="44" width="8.7109375" style="12" customWidth="1"/>
    <col min="45" max="45" width="9.7109375" style="12" customWidth="1"/>
    <col min="46" max="46" width="9.00390625" style="12" customWidth="1"/>
    <col min="47" max="47" width="8.8515625" style="12" customWidth="1"/>
    <col min="48" max="48" width="8.00390625" style="12" customWidth="1"/>
    <col min="49" max="49" width="8.140625" style="12" customWidth="1"/>
    <col min="50" max="50" width="8.421875" style="12" customWidth="1"/>
    <col min="51" max="54" width="8.140625" style="12" customWidth="1"/>
    <col min="55" max="55" width="7.7109375" style="12" customWidth="1"/>
    <col min="56" max="56" width="7.8515625" style="12" customWidth="1"/>
    <col min="57" max="57" width="9.140625" style="12" customWidth="1"/>
    <col min="58" max="58" width="8.140625" style="12" customWidth="1"/>
    <col min="59" max="59" width="7.7109375" style="12" customWidth="1"/>
    <col min="60" max="61" width="8.28125" style="12" customWidth="1"/>
    <col min="62" max="62" width="7.8515625" style="12" customWidth="1"/>
    <col min="63" max="63" width="8.57421875" style="12" customWidth="1"/>
    <col min="64" max="64" width="8.8515625" style="12" customWidth="1"/>
    <col min="65" max="65" width="7.710937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31" t="s">
        <v>0</v>
      </c>
      <c r="S1" s="31"/>
      <c r="T1" s="3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32" t="s">
        <v>42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72" t="s">
        <v>1</v>
      </c>
      <c r="C4" s="33" t="s">
        <v>2</v>
      </c>
      <c r="D4" s="34"/>
      <c r="E4" s="35"/>
      <c r="F4" s="42" t="s">
        <v>3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9" t="s">
        <v>4</v>
      </c>
      <c r="AT4" s="50"/>
      <c r="AU4" s="51"/>
      <c r="AV4" s="42" t="s">
        <v>7</v>
      </c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33" t="s">
        <v>5</v>
      </c>
      <c r="BL4" s="34"/>
      <c r="BM4" s="35"/>
      <c r="BN4" s="19"/>
      <c r="BO4" s="19"/>
    </row>
    <row r="5" spans="1:67" ht="12.75" customHeight="1">
      <c r="A5" s="38"/>
      <c r="B5" s="73"/>
      <c r="C5" s="36"/>
      <c r="D5" s="37"/>
      <c r="E5" s="38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2" t="s">
        <v>7</v>
      </c>
      <c r="AN5" s="43"/>
      <c r="AO5" s="43"/>
      <c r="AP5" s="43"/>
      <c r="AQ5" s="43"/>
      <c r="AR5" s="43"/>
      <c r="AS5" s="52"/>
      <c r="AT5" s="53"/>
      <c r="AU5" s="54"/>
      <c r="AV5" s="64" t="s">
        <v>12</v>
      </c>
      <c r="AW5" s="65"/>
      <c r="AX5" s="65"/>
      <c r="AY5" s="48" t="s">
        <v>7</v>
      </c>
      <c r="AZ5" s="48"/>
      <c r="BA5" s="48"/>
      <c r="BB5" s="48" t="s">
        <v>13</v>
      </c>
      <c r="BC5" s="48"/>
      <c r="BD5" s="48"/>
      <c r="BE5" s="48" t="s">
        <v>14</v>
      </c>
      <c r="BF5" s="48"/>
      <c r="BG5" s="48"/>
      <c r="BH5" s="44" t="s">
        <v>15</v>
      </c>
      <c r="BI5" s="44"/>
      <c r="BJ5" s="44"/>
      <c r="BK5" s="36"/>
      <c r="BL5" s="37"/>
      <c r="BM5" s="38"/>
      <c r="BN5" s="19"/>
      <c r="BO5" s="19"/>
    </row>
    <row r="6" spans="1:67" ht="9.75" customHeight="1">
      <c r="A6" s="38"/>
      <c r="B6" s="73"/>
      <c r="C6" s="36"/>
      <c r="D6" s="37"/>
      <c r="E6" s="38"/>
      <c r="F6" s="44"/>
      <c r="G6" s="44"/>
      <c r="H6" s="44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58" t="s">
        <v>29</v>
      </c>
      <c r="AE6" s="59"/>
      <c r="AF6" s="60"/>
      <c r="AG6" s="33" t="s">
        <v>27</v>
      </c>
      <c r="AH6" s="34"/>
      <c r="AI6" s="35"/>
      <c r="AJ6" s="44"/>
      <c r="AK6" s="44"/>
      <c r="AL6" s="44"/>
      <c r="AM6" s="33" t="s">
        <v>25</v>
      </c>
      <c r="AN6" s="34"/>
      <c r="AO6" s="35"/>
      <c r="AP6" s="33" t="s">
        <v>26</v>
      </c>
      <c r="AQ6" s="34"/>
      <c r="AR6" s="35"/>
      <c r="AS6" s="52"/>
      <c r="AT6" s="53"/>
      <c r="AU6" s="54"/>
      <c r="AV6" s="66"/>
      <c r="AW6" s="67"/>
      <c r="AX6" s="67"/>
      <c r="AY6" s="48" t="s">
        <v>16</v>
      </c>
      <c r="AZ6" s="48"/>
      <c r="BA6" s="48"/>
      <c r="BB6" s="48"/>
      <c r="BC6" s="48"/>
      <c r="BD6" s="48"/>
      <c r="BE6" s="48"/>
      <c r="BF6" s="48"/>
      <c r="BG6" s="48"/>
      <c r="BH6" s="44"/>
      <c r="BI6" s="44"/>
      <c r="BJ6" s="44"/>
      <c r="BK6" s="36"/>
      <c r="BL6" s="37"/>
      <c r="BM6" s="38"/>
      <c r="BN6" s="19"/>
      <c r="BO6" s="19"/>
    </row>
    <row r="7" spans="1:67" ht="131.25" customHeight="1">
      <c r="A7" s="38"/>
      <c r="B7" s="73"/>
      <c r="C7" s="39"/>
      <c r="D7" s="40"/>
      <c r="E7" s="41"/>
      <c r="F7" s="44"/>
      <c r="G7" s="44"/>
      <c r="H7" s="44"/>
      <c r="I7" s="39"/>
      <c r="J7" s="40"/>
      <c r="K7" s="41"/>
      <c r="L7" s="39"/>
      <c r="M7" s="40"/>
      <c r="N7" s="41"/>
      <c r="O7" s="39"/>
      <c r="P7" s="40"/>
      <c r="Q7" s="41"/>
      <c r="R7" s="39"/>
      <c r="S7" s="40"/>
      <c r="T7" s="41"/>
      <c r="U7" s="39"/>
      <c r="V7" s="40"/>
      <c r="W7" s="41"/>
      <c r="X7" s="39"/>
      <c r="Y7" s="40"/>
      <c r="Z7" s="41"/>
      <c r="AA7" s="39"/>
      <c r="AB7" s="40"/>
      <c r="AC7" s="41"/>
      <c r="AD7" s="61"/>
      <c r="AE7" s="62"/>
      <c r="AF7" s="63"/>
      <c r="AG7" s="39"/>
      <c r="AH7" s="40"/>
      <c r="AI7" s="41"/>
      <c r="AJ7" s="44"/>
      <c r="AK7" s="44"/>
      <c r="AL7" s="44"/>
      <c r="AM7" s="39"/>
      <c r="AN7" s="40"/>
      <c r="AO7" s="41"/>
      <c r="AP7" s="39"/>
      <c r="AQ7" s="40"/>
      <c r="AR7" s="41"/>
      <c r="AS7" s="55"/>
      <c r="AT7" s="56"/>
      <c r="AU7" s="57"/>
      <c r="AV7" s="68"/>
      <c r="AW7" s="69"/>
      <c r="AX7" s="69"/>
      <c r="AY7" s="48"/>
      <c r="AZ7" s="48"/>
      <c r="BA7" s="48"/>
      <c r="BB7" s="48"/>
      <c r="BC7" s="48"/>
      <c r="BD7" s="48"/>
      <c r="BE7" s="48"/>
      <c r="BF7" s="48"/>
      <c r="BG7" s="48"/>
      <c r="BH7" s="44"/>
      <c r="BI7" s="44"/>
      <c r="BJ7" s="44"/>
      <c r="BK7" s="39"/>
      <c r="BL7" s="40"/>
      <c r="BM7" s="41"/>
      <c r="BN7" s="19"/>
      <c r="BO7" s="19"/>
    </row>
    <row r="8" spans="1:67" ht="35.25" customHeight="1">
      <c r="A8" s="41"/>
      <c r="B8" s="74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f>F10+AJ10</f>
        <v>3750.5</v>
      </c>
      <c r="D10" s="8">
        <f>G10+AK10</f>
        <v>879.0999999999999</v>
      </c>
      <c r="E10" s="2">
        <f>D10/C10*100</f>
        <v>23.439541394480734</v>
      </c>
      <c r="F10" s="2">
        <v>829.5</v>
      </c>
      <c r="G10" s="2">
        <v>188.8</v>
      </c>
      <c r="H10" s="2">
        <f>G10/F10*100</f>
        <v>22.76069921639542</v>
      </c>
      <c r="I10" s="2">
        <v>14.9</v>
      </c>
      <c r="J10" s="2">
        <v>3.3</v>
      </c>
      <c r="K10" s="2">
        <f aca="true" t="shared" si="0" ref="K10:K22">J10/I10*100</f>
        <v>22.147651006711406</v>
      </c>
      <c r="L10" s="2">
        <v>2.5</v>
      </c>
      <c r="M10" s="2">
        <v>0.1</v>
      </c>
      <c r="N10" s="2">
        <f>M10/L10*100</f>
        <v>4</v>
      </c>
      <c r="O10" s="2">
        <v>73.2</v>
      </c>
      <c r="P10" s="2">
        <v>2.2</v>
      </c>
      <c r="Q10" s="2">
        <f>P10/O10*100</f>
        <v>3.005464480874317</v>
      </c>
      <c r="R10" s="2">
        <v>239.1</v>
      </c>
      <c r="S10" s="2">
        <v>7.6</v>
      </c>
      <c r="T10" s="2">
        <f>S10/R10*100</f>
        <v>3.178586365537432</v>
      </c>
      <c r="U10" s="2">
        <v>0</v>
      </c>
      <c r="V10" s="2">
        <v>0</v>
      </c>
      <c r="W10" s="2">
        <v>0</v>
      </c>
      <c r="X10" s="2">
        <v>77</v>
      </c>
      <c r="Y10" s="2">
        <v>28.4</v>
      </c>
      <c r="Z10" s="2">
        <f>Y10/X10*100</f>
        <v>36.88311688311688</v>
      </c>
      <c r="AA10" s="2">
        <v>40</v>
      </c>
      <c r="AB10" s="2">
        <v>10</v>
      </c>
      <c r="AC10" s="2">
        <v>0</v>
      </c>
      <c r="AD10" s="2">
        <v>0</v>
      </c>
      <c r="AE10" s="2">
        <v>0</v>
      </c>
      <c r="AF10" s="2">
        <v>0</v>
      </c>
      <c r="AG10" s="2">
        <v>50</v>
      </c>
      <c r="AH10" s="2">
        <v>10.5</v>
      </c>
      <c r="AI10" s="2">
        <f>AH10/AG10*100</f>
        <v>21</v>
      </c>
      <c r="AJ10" s="2">
        <v>2921</v>
      </c>
      <c r="AK10" s="2">
        <v>690.3</v>
      </c>
      <c r="AL10" s="2">
        <f>AK10/AJ10*100</f>
        <v>23.632317699418007</v>
      </c>
      <c r="AM10" s="2">
        <v>1857.9</v>
      </c>
      <c r="AN10" s="2">
        <v>464.5</v>
      </c>
      <c r="AO10" s="2">
        <f>AN10/AM10*100</f>
        <v>25.00134560525324</v>
      </c>
      <c r="AP10" s="2">
        <v>0</v>
      </c>
      <c r="AQ10" s="2">
        <v>0</v>
      </c>
      <c r="AR10" s="2" t="e">
        <f>AQ10/AP10*100</f>
        <v>#DIV/0!</v>
      </c>
      <c r="AS10" s="20">
        <v>3750.5</v>
      </c>
      <c r="AT10" s="2">
        <v>525</v>
      </c>
      <c r="AU10" s="2">
        <f>AT10/AS10*100</f>
        <v>13.99813358218904</v>
      </c>
      <c r="AV10" s="21">
        <v>1131.6</v>
      </c>
      <c r="AW10" s="2">
        <v>145.4</v>
      </c>
      <c r="AX10" s="2">
        <f>AW10/AV10*100</f>
        <v>12.849063273241429</v>
      </c>
      <c r="AY10" s="21">
        <v>1126.6</v>
      </c>
      <c r="AZ10" s="2">
        <v>145.4</v>
      </c>
      <c r="BA10" s="2">
        <f aca="true" t="shared" si="1" ref="BA10:BA22">AZ10/AY10*100</f>
        <v>12.906089117699274</v>
      </c>
      <c r="BB10" s="2">
        <v>1308</v>
      </c>
      <c r="BC10" s="2">
        <v>200</v>
      </c>
      <c r="BD10" s="2">
        <f>BC10/BB10*100</f>
        <v>15.29051987767584</v>
      </c>
      <c r="BE10" s="21">
        <v>497.5</v>
      </c>
      <c r="BF10" s="2">
        <v>29.9</v>
      </c>
      <c r="BG10" s="2">
        <f>BF10/BE10*100</f>
        <v>6.010050251256281</v>
      </c>
      <c r="BH10" s="21">
        <v>634.6</v>
      </c>
      <c r="BI10" s="2">
        <v>123</v>
      </c>
      <c r="BJ10" s="2">
        <f>BI10/BH10*100</f>
        <v>19.38228805546801</v>
      </c>
      <c r="BK10" s="20">
        <f aca="true" t="shared" si="2" ref="BK10:BK21">C10-AS10</f>
        <v>0</v>
      </c>
      <c r="BL10" s="20">
        <f aca="true" t="shared" si="3" ref="BL10:BL21">D10-AT10</f>
        <v>354.0999999999999</v>
      </c>
      <c r="BM10" s="2">
        <v>0</v>
      </c>
      <c r="BN10" s="10"/>
      <c r="BO10" s="11"/>
    </row>
    <row r="11" spans="1:67" ht="15">
      <c r="A11" s="9">
        <v>2</v>
      </c>
      <c r="B11" s="6" t="s">
        <v>31</v>
      </c>
      <c r="C11" s="7">
        <f aca="true" t="shared" si="4" ref="C11:C21">F11+AJ11</f>
        <v>4533</v>
      </c>
      <c r="D11" s="8">
        <f aca="true" t="shared" si="5" ref="D11:D21">G11+AK11</f>
        <v>953.7</v>
      </c>
      <c r="E11" s="2">
        <f aca="true" t="shared" si="6" ref="E11:E21">D11/C11*100</f>
        <v>21.039046988749174</v>
      </c>
      <c r="F11" s="2">
        <v>1040.4</v>
      </c>
      <c r="G11" s="2">
        <v>240.6</v>
      </c>
      <c r="H11" s="2">
        <f aca="true" t="shared" si="7" ref="H11:H21">G11/F11*100</f>
        <v>23.125720876585927</v>
      </c>
      <c r="I11" s="2">
        <v>28.3</v>
      </c>
      <c r="J11" s="2">
        <v>5.3</v>
      </c>
      <c r="K11" s="2">
        <f t="shared" si="0"/>
        <v>18.727915194346288</v>
      </c>
      <c r="L11" s="2">
        <v>18.1</v>
      </c>
      <c r="M11" s="2">
        <v>16</v>
      </c>
      <c r="N11" s="2">
        <f aca="true" t="shared" si="8" ref="N11:N21">M11/L11*100</f>
        <v>88.39779005524862</v>
      </c>
      <c r="O11" s="2">
        <v>57.3</v>
      </c>
      <c r="P11" s="2">
        <v>2.8</v>
      </c>
      <c r="Q11" s="2">
        <f aca="true" t="shared" si="9" ref="Q11:Q21">P11/O11*100</f>
        <v>4.886561954624781</v>
      </c>
      <c r="R11" s="2">
        <v>245.5</v>
      </c>
      <c r="S11" s="2">
        <v>15.1</v>
      </c>
      <c r="T11" s="2">
        <f aca="true" t="shared" si="10" ref="T11:T21">S11/R11*100</f>
        <v>6.15071283095723</v>
      </c>
      <c r="U11" s="2">
        <v>0</v>
      </c>
      <c r="V11" s="2">
        <v>0</v>
      </c>
      <c r="W11" s="2">
        <v>0</v>
      </c>
      <c r="X11" s="2">
        <v>134</v>
      </c>
      <c r="Y11" s="2">
        <v>48.4</v>
      </c>
      <c r="Z11" s="2">
        <f aca="true" t="shared" si="11" ref="Z11:Z21">Y11/X11*100</f>
        <v>36.11940298507463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46</v>
      </c>
      <c r="AH11" s="2">
        <v>7.5</v>
      </c>
      <c r="AI11" s="2">
        <f aca="true" t="shared" si="12" ref="AI11:AI22">AH11/AG11*100</f>
        <v>16.304347826086957</v>
      </c>
      <c r="AJ11" s="2">
        <v>3492.6</v>
      </c>
      <c r="AK11" s="2">
        <v>713.1</v>
      </c>
      <c r="AL11" s="2">
        <f aca="true" t="shared" si="13" ref="AL11:AL21">AK11/AJ11*100</f>
        <v>20.41745404569662</v>
      </c>
      <c r="AM11" s="2">
        <v>1981.3</v>
      </c>
      <c r="AN11" s="2">
        <v>495.3</v>
      </c>
      <c r="AO11" s="2">
        <f aca="true" t="shared" si="14" ref="AO11:AO21">AN11/AM11*100</f>
        <v>24.99873820219048</v>
      </c>
      <c r="AP11" s="2">
        <v>0</v>
      </c>
      <c r="AQ11" s="2">
        <v>0</v>
      </c>
      <c r="AR11" s="2" t="e">
        <f aca="true" t="shared" si="15" ref="AR11:AR20">AQ11/AP11*100</f>
        <v>#DIV/0!</v>
      </c>
      <c r="AS11" s="20">
        <v>4554.6</v>
      </c>
      <c r="AT11" s="2">
        <v>557.7</v>
      </c>
      <c r="AU11" s="2">
        <f aca="true" t="shared" si="16" ref="AU11:AU21">AT11/AS11*100</f>
        <v>12.244763535766038</v>
      </c>
      <c r="AV11" s="22">
        <v>1245</v>
      </c>
      <c r="AW11" s="2">
        <v>159.3</v>
      </c>
      <c r="AX11" s="2">
        <f aca="true" t="shared" si="17" ref="AX11:AX21">AW11/AV11*100</f>
        <v>12.795180722891567</v>
      </c>
      <c r="AY11" s="21">
        <v>1240</v>
      </c>
      <c r="AZ11" s="2">
        <v>159.3</v>
      </c>
      <c r="BA11" s="2">
        <f t="shared" si="1"/>
        <v>12.846774193548388</v>
      </c>
      <c r="BB11" s="2">
        <v>1959.2</v>
      </c>
      <c r="BC11" s="2">
        <v>202</v>
      </c>
      <c r="BD11" s="2">
        <f aca="true" t="shared" si="18" ref="BD11:BD21">BC11/BB11*100</f>
        <v>10.310330747243773</v>
      </c>
      <c r="BE11" s="21">
        <v>493.5</v>
      </c>
      <c r="BF11" s="2">
        <v>47.3</v>
      </c>
      <c r="BG11" s="2">
        <f aca="true" t="shared" si="19" ref="BG11:BG21">BF11/BE11*100</f>
        <v>9.584599797365755</v>
      </c>
      <c r="BH11" s="21">
        <v>702.9</v>
      </c>
      <c r="BI11" s="2">
        <v>124</v>
      </c>
      <c r="BJ11" s="2">
        <f aca="true" t="shared" si="20" ref="BJ11:BJ21">BI11/BH11*100</f>
        <v>17.64120073979229</v>
      </c>
      <c r="BK11" s="20">
        <f t="shared" si="2"/>
        <v>-21.600000000000364</v>
      </c>
      <c r="BL11" s="20">
        <f t="shared" si="3"/>
        <v>396</v>
      </c>
      <c r="BM11" s="2">
        <v>0</v>
      </c>
      <c r="BN11" s="10"/>
      <c r="BO11" s="11"/>
    </row>
    <row r="12" spans="1:67" ht="15">
      <c r="A12" s="9">
        <v>3</v>
      </c>
      <c r="B12" s="6" t="s">
        <v>32</v>
      </c>
      <c r="C12" s="7">
        <f t="shared" si="4"/>
        <v>6452.2</v>
      </c>
      <c r="D12" s="8">
        <f t="shared" si="5"/>
        <v>-2931.8</v>
      </c>
      <c r="E12" s="2">
        <f t="shared" si="6"/>
        <v>-45.438765072378416</v>
      </c>
      <c r="F12" s="2">
        <v>1505.7</v>
      </c>
      <c r="G12" s="2">
        <v>309.2</v>
      </c>
      <c r="H12" s="2">
        <f t="shared" si="7"/>
        <v>20.53529919638706</v>
      </c>
      <c r="I12" s="2">
        <v>59</v>
      </c>
      <c r="J12" s="2">
        <v>11.6</v>
      </c>
      <c r="K12" s="2">
        <f t="shared" si="0"/>
        <v>19.66101694915254</v>
      </c>
      <c r="L12" s="2">
        <v>22.8</v>
      </c>
      <c r="M12" s="2">
        <v>6.4</v>
      </c>
      <c r="N12" s="2">
        <f t="shared" si="8"/>
        <v>28.07017543859649</v>
      </c>
      <c r="O12" s="2">
        <v>98.8</v>
      </c>
      <c r="P12" s="2">
        <v>1.9</v>
      </c>
      <c r="Q12" s="2">
        <f t="shared" si="9"/>
        <v>1.9230769230769231</v>
      </c>
      <c r="R12" s="17">
        <v>535</v>
      </c>
      <c r="S12" s="2">
        <v>40</v>
      </c>
      <c r="T12" s="2">
        <f t="shared" si="10"/>
        <v>7.476635514018691</v>
      </c>
      <c r="U12" s="2">
        <v>0</v>
      </c>
      <c r="V12" s="2">
        <v>0</v>
      </c>
      <c r="W12" s="2">
        <v>0</v>
      </c>
      <c r="X12" s="2">
        <v>200</v>
      </c>
      <c r="Y12" s="2">
        <v>98.2</v>
      </c>
      <c r="Z12" s="2">
        <f t="shared" si="11"/>
        <v>49.1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7</v>
      </c>
      <c r="AH12" s="2">
        <v>0.6</v>
      </c>
      <c r="AI12" s="2">
        <f t="shared" si="12"/>
        <v>8.571428571428571</v>
      </c>
      <c r="AJ12" s="2">
        <v>4946.5</v>
      </c>
      <c r="AK12" s="2">
        <v>-3241</v>
      </c>
      <c r="AL12" s="2">
        <f t="shared" si="13"/>
        <v>-65.5210755079349</v>
      </c>
      <c r="AM12" s="2">
        <v>2686.1</v>
      </c>
      <c r="AN12" s="2">
        <v>671.5</v>
      </c>
      <c r="AO12" s="2">
        <f t="shared" si="14"/>
        <v>24.99906928260303</v>
      </c>
      <c r="AP12" s="2">
        <v>0</v>
      </c>
      <c r="AQ12" s="2">
        <v>0</v>
      </c>
      <c r="AR12" s="2" t="e">
        <f t="shared" si="15"/>
        <v>#DIV/0!</v>
      </c>
      <c r="AS12" s="2">
        <v>10547.8</v>
      </c>
      <c r="AT12" s="2">
        <v>723.7</v>
      </c>
      <c r="AU12" s="2">
        <f t="shared" si="16"/>
        <v>6.861146400197199</v>
      </c>
      <c r="AV12" s="22">
        <v>1209.6</v>
      </c>
      <c r="AW12" s="2">
        <v>201.1</v>
      </c>
      <c r="AX12" s="2">
        <f t="shared" si="17"/>
        <v>16.62533068783069</v>
      </c>
      <c r="AY12" s="21">
        <v>1189.6</v>
      </c>
      <c r="AZ12" s="2">
        <v>201.1</v>
      </c>
      <c r="BA12" s="2">
        <f t="shared" si="1"/>
        <v>16.904841963685275</v>
      </c>
      <c r="BB12" s="2">
        <v>2787.2</v>
      </c>
      <c r="BC12" s="2">
        <v>165.6</v>
      </c>
      <c r="BD12" s="2">
        <f t="shared" si="18"/>
        <v>5.941446613088405</v>
      </c>
      <c r="BE12" s="21">
        <v>4770.5</v>
      </c>
      <c r="BF12" s="2">
        <v>25.6</v>
      </c>
      <c r="BG12" s="2">
        <f t="shared" si="19"/>
        <v>0.536631380358453</v>
      </c>
      <c r="BH12" s="21">
        <v>1459.5</v>
      </c>
      <c r="BI12" s="2">
        <v>243.2</v>
      </c>
      <c r="BJ12" s="2">
        <f t="shared" si="20"/>
        <v>16.663240835902705</v>
      </c>
      <c r="BK12" s="20">
        <f t="shared" si="2"/>
        <v>-4095.5999999999995</v>
      </c>
      <c r="BL12" s="20">
        <f t="shared" si="3"/>
        <v>-3655.5</v>
      </c>
      <c r="BM12" s="2">
        <f aca="true" t="shared" si="21" ref="BM11:BM21">BL12/BK12*100</f>
        <v>89.25432171110461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f t="shared" si="4"/>
        <v>6014.599999999999</v>
      </c>
      <c r="D13" s="8">
        <f t="shared" si="5"/>
        <v>779.8</v>
      </c>
      <c r="E13" s="2">
        <f t="shared" si="6"/>
        <v>12.96511821234995</v>
      </c>
      <c r="F13" s="2">
        <v>865.7</v>
      </c>
      <c r="G13" s="2">
        <v>150.2</v>
      </c>
      <c r="H13" s="2">
        <f t="shared" si="7"/>
        <v>17.350121289130183</v>
      </c>
      <c r="I13" s="2">
        <v>13.1</v>
      </c>
      <c r="J13" s="2">
        <v>2.5</v>
      </c>
      <c r="K13" s="2">
        <f t="shared" si="0"/>
        <v>19.083969465648856</v>
      </c>
      <c r="L13" s="2">
        <v>0</v>
      </c>
      <c r="M13" s="2">
        <v>0</v>
      </c>
      <c r="N13" s="2">
        <v>0</v>
      </c>
      <c r="O13" s="2">
        <v>64.6</v>
      </c>
      <c r="P13" s="2">
        <v>0.3</v>
      </c>
      <c r="Q13" s="2">
        <f t="shared" si="9"/>
        <v>0.46439628482972134</v>
      </c>
      <c r="R13" s="2">
        <v>300.7</v>
      </c>
      <c r="S13" s="2">
        <v>28.2</v>
      </c>
      <c r="T13" s="2">
        <f t="shared" si="10"/>
        <v>9.378117725307614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42</v>
      </c>
      <c r="AB13" s="2">
        <v>3.3</v>
      </c>
      <c r="AC13" s="2">
        <f aca="true" t="shared" si="22" ref="AC13:AC20">AB13/AA13*100</f>
        <v>7.857142857142857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5148.9</v>
      </c>
      <c r="AK13" s="2">
        <v>629.6</v>
      </c>
      <c r="AL13" s="2">
        <f t="shared" si="13"/>
        <v>12.227854493192721</v>
      </c>
      <c r="AM13" s="2">
        <v>1959.4</v>
      </c>
      <c r="AN13" s="2">
        <v>489.8</v>
      </c>
      <c r="AO13" s="2">
        <f t="shared" si="14"/>
        <v>24.997448198428092</v>
      </c>
      <c r="AP13" s="2">
        <v>0</v>
      </c>
      <c r="AQ13" s="2">
        <v>0</v>
      </c>
      <c r="AR13" s="2" t="e">
        <f t="shared" si="15"/>
        <v>#DIV/0!</v>
      </c>
      <c r="AS13" s="2">
        <v>5944.6</v>
      </c>
      <c r="AT13" s="2">
        <v>480.9</v>
      </c>
      <c r="AU13" s="2">
        <f t="shared" si="16"/>
        <v>8.08969484910675</v>
      </c>
      <c r="AV13" s="22">
        <v>1299.3</v>
      </c>
      <c r="AW13" s="2">
        <v>202.6</v>
      </c>
      <c r="AX13" s="2">
        <f t="shared" si="17"/>
        <v>15.593011621642422</v>
      </c>
      <c r="AY13" s="21">
        <v>1294.3</v>
      </c>
      <c r="AZ13" s="2">
        <v>202.6</v>
      </c>
      <c r="BA13" s="2">
        <f t="shared" si="1"/>
        <v>15.653248860387855</v>
      </c>
      <c r="BB13" s="2">
        <v>2660.1</v>
      </c>
      <c r="BC13" s="2">
        <v>139.8</v>
      </c>
      <c r="BD13" s="2">
        <f t="shared" si="18"/>
        <v>5.255441524754709</v>
      </c>
      <c r="BE13" s="21">
        <v>456</v>
      </c>
      <c r="BF13" s="2">
        <v>19</v>
      </c>
      <c r="BG13" s="2">
        <f t="shared" si="19"/>
        <v>4.166666666666666</v>
      </c>
      <c r="BH13" s="21">
        <v>543.4</v>
      </c>
      <c r="BI13" s="2">
        <v>90.6</v>
      </c>
      <c r="BJ13" s="2">
        <f t="shared" si="20"/>
        <v>16.6728008833272</v>
      </c>
      <c r="BK13" s="20">
        <f t="shared" si="2"/>
        <v>69.99999999999909</v>
      </c>
      <c r="BL13" s="20">
        <f t="shared" si="3"/>
        <v>298.9</v>
      </c>
      <c r="BM13" s="2">
        <f t="shared" si="21"/>
        <v>427.00000000000557</v>
      </c>
      <c r="BN13" s="10"/>
      <c r="BO13" s="11"/>
    </row>
    <row r="14" spans="1:67" ht="15">
      <c r="A14" s="9">
        <v>5</v>
      </c>
      <c r="B14" s="6" t="s">
        <v>34</v>
      </c>
      <c r="C14" s="7">
        <f>F14+AJ14</f>
        <v>3398.7000000000003</v>
      </c>
      <c r="D14" s="8">
        <f t="shared" si="5"/>
        <v>634.5</v>
      </c>
      <c r="E14" s="2">
        <f t="shared" si="6"/>
        <v>18.668902815782502</v>
      </c>
      <c r="F14" s="2">
        <v>1164.4</v>
      </c>
      <c r="G14" s="2">
        <v>206.8</v>
      </c>
      <c r="H14" s="2">
        <f t="shared" si="7"/>
        <v>17.760219855719683</v>
      </c>
      <c r="I14" s="2">
        <v>30.4</v>
      </c>
      <c r="J14" s="2">
        <v>6.5</v>
      </c>
      <c r="K14" s="2">
        <f t="shared" si="0"/>
        <v>21.38157894736842</v>
      </c>
      <c r="L14" s="2">
        <v>20.6</v>
      </c>
      <c r="M14" s="2">
        <v>19.9</v>
      </c>
      <c r="N14" s="2">
        <f t="shared" si="8"/>
        <v>96.60194174757281</v>
      </c>
      <c r="O14" s="2">
        <v>58.5</v>
      </c>
      <c r="P14" s="2">
        <v>1.5</v>
      </c>
      <c r="Q14" s="2">
        <f t="shared" si="9"/>
        <v>2.564102564102564</v>
      </c>
      <c r="R14" s="2">
        <v>289.2</v>
      </c>
      <c r="S14" s="2">
        <v>6.9</v>
      </c>
      <c r="T14" s="2">
        <f t="shared" si="10"/>
        <v>2.385892116182573</v>
      </c>
      <c r="U14" s="2">
        <v>0</v>
      </c>
      <c r="V14" s="2">
        <v>0</v>
      </c>
      <c r="W14" s="2">
        <v>0</v>
      </c>
      <c r="X14" s="2">
        <v>100</v>
      </c>
      <c r="Y14" s="2">
        <v>73.4</v>
      </c>
      <c r="Z14" s="2">
        <f t="shared" si="11"/>
        <v>73.4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2234.3</v>
      </c>
      <c r="AK14" s="2">
        <v>427.7</v>
      </c>
      <c r="AL14" s="2">
        <f t="shared" si="13"/>
        <v>19.142460725954436</v>
      </c>
      <c r="AM14" s="2">
        <v>1151.4</v>
      </c>
      <c r="AN14" s="2">
        <v>287.8</v>
      </c>
      <c r="AO14" s="2">
        <f t="shared" si="14"/>
        <v>24.99565746048289</v>
      </c>
      <c r="AP14" s="2">
        <v>0</v>
      </c>
      <c r="AQ14" s="2">
        <v>0</v>
      </c>
      <c r="AR14" s="2" t="e">
        <f t="shared" si="15"/>
        <v>#DIV/0!</v>
      </c>
      <c r="AS14" s="2">
        <v>3398.8</v>
      </c>
      <c r="AT14" s="2">
        <v>399.2</v>
      </c>
      <c r="AU14" s="2">
        <f t="shared" si="16"/>
        <v>11.74532187830999</v>
      </c>
      <c r="AV14" s="22">
        <v>1151</v>
      </c>
      <c r="AW14" s="2">
        <v>154.1</v>
      </c>
      <c r="AX14" s="2">
        <f t="shared" si="17"/>
        <v>13.388357949609034</v>
      </c>
      <c r="AY14" s="21">
        <v>1146</v>
      </c>
      <c r="AZ14" s="2">
        <v>154.1</v>
      </c>
      <c r="BA14" s="2">
        <f t="shared" si="1"/>
        <v>13.446771378708549</v>
      </c>
      <c r="BB14" s="2">
        <v>1303.6</v>
      </c>
      <c r="BC14" s="2">
        <v>139</v>
      </c>
      <c r="BD14" s="2">
        <f t="shared" si="18"/>
        <v>10.662779993863149</v>
      </c>
      <c r="BE14" s="21">
        <v>315.4</v>
      </c>
      <c r="BF14" s="2">
        <v>15.4</v>
      </c>
      <c r="BG14" s="2">
        <f t="shared" si="19"/>
        <v>4.882688649334179</v>
      </c>
      <c r="BH14" s="21">
        <v>516.3</v>
      </c>
      <c r="BI14" s="2">
        <v>89</v>
      </c>
      <c r="BJ14" s="2">
        <f t="shared" si="20"/>
        <v>17.238039899283365</v>
      </c>
      <c r="BK14" s="20">
        <f t="shared" si="2"/>
        <v>-0.09999999999990905</v>
      </c>
      <c r="BL14" s="20">
        <f t="shared" si="3"/>
        <v>235.3</v>
      </c>
      <c r="BM14" s="2">
        <v>0</v>
      </c>
      <c r="BN14" s="10"/>
      <c r="BO14" s="11"/>
    </row>
    <row r="15" spans="1:67" ht="15">
      <c r="A15" s="9">
        <v>6</v>
      </c>
      <c r="B15" s="6" t="s">
        <v>35</v>
      </c>
      <c r="C15" s="7">
        <f t="shared" si="4"/>
        <v>118304.7</v>
      </c>
      <c r="D15" s="8">
        <f t="shared" si="5"/>
        <v>-7523</v>
      </c>
      <c r="E15" s="2">
        <f t="shared" si="6"/>
        <v>-6.359003488449741</v>
      </c>
      <c r="F15" s="2">
        <v>17285</v>
      </c>
      <c r="G15" s="2">
        <v>3748.9</v>
      </c>
      <c r="H15" s="2">
        <f t="shared" si="7"/>
        <v>21.688747468903674</v>
      </c>
      <c r="I15" s="2">
        <v>7183.9</v>
      </c>
      <c r="J15" s="2">
        <v>1445.1</v>
      </c>
      <c r="K15" s="2">
        <f t="shared" si="0"/>
        <v>20.115814529712274</v>
      </c>
      <c r="L15" s="2">
        <v>6.2</v>
      </c>
      <c r="M15" s="2">
        <v>0.9</v>
      </c>
      <c r="N15" s="2">
        <f t="shared" si="8"/>
        <v>14.516129032258066</v>
      </c>
      <c r="O15" s="2">
        <v>1592.8</v>
      </c>
      <c r="P15" s="2">
        <v>246.7</v>
      </c>
      <c r="Q15" s="2">
        <f t="shared" si="9"/>
        <v>15.488448016072326</v>
      </c>
      <c r="R15" s="2">
        <v>5553.2</v>
      </c>
      <c r="S15" s="2">
        <v>962.3</v>
      </c>
      <c r="T15" s="2">
        <f t="shared" si="10"/>
        <v>17.32874738889289</v>
      </c>
      <c r="U15" s="2">
        <v>120</v>
      </c>
      <c r="V15" s="2">
        <v>2.9</v>
      </c>
      <c r="W15" s="2">
        <f>V15/U15*100</f>
        <v>2.4166666666666665</v>
      </c>
      <c r="X15" s="2">
        <v>0</v>
      </c>
      <c r="Y15" s="2">
        <v>1.2</v>
      </c>
      <c r="Z15" s="2" t="e">
        <f t="shared" si="11"/>
        <v>#DIV/0!</v>
      </c>
      <c r="AA15" s="2">
        <v>155</v>
      </c>
      <c r="AB15" s="2">
        <v>0</v>
      </c>
      <c r="AC15" s="2">
        <f t="shared" si="22"/>
        <v>0</v>
      </c>
      <c r="AD15" s="2">
        <v>0</v>
      </c>
      <c r="AE15" s="2">
        <v>0</v>
      </c>
      <c r="AF15" s="2">
        <v>0</v>
      </c>
      <c r="AG15" s="2">
        <v>735.9</v>
      </c>
      <c r="AH15" s="2">
        <v>117.9</v>
      </c>
      <c r="AI15" s="2">
        <f t="shared" si="12"/>
        <v>16.021198532409294</v>
      </c>
      <c r="AJ15" s="2">
        <v>101019.7</v>
      </c>
      <c r="AK15" s="2">
        <v>-11271.9</v>
      </c>
      <c r="AL15" s="2">
        <f t="shared" si="13"/>
        <v>-11.15812064379522</v>
      </c>
      <c r="AM15" s="2">
        <v>10925.1</v>
      </c>
      <c r="AN15" s="2">
        <v>2731.3</v>
      </c>
      <c r="AO15" s="2">
        <f t="shared" si="14"/>
        <v>25.000228830857385</v>
      </c>
      <c r="AP15" s="2">
        <v>0</v>
      </c>
      <c r="AQ15" s="2">
        <v>0</v>
      </c>
      <c r="AR15" s="2" t="e">
        <f t="shared" si="15"/>
        <v>#DIV/0!</v>
      </c>
      <c r="AS15" s="2">
        <v>132411.5</v>
      </c>
      <c r="AT15" s="2">
        <v>4116.3</v>
      </c>
      <c r="AU15" s="2">
        <f t="shared" si="16"/>
        <v>3.1087178983698545</v>
      </c>
      <c r="AV15" s="22">
        <v>4638.9</v>
      </c>
      <c r="AW15" s="2">
        <v>771.3</v>
      </c>
      <c r="AX15" s="2">
        <f t="shared" si="17"/>
        <v>16.62678652266701</v>
      </c>
      <c r="AY15" s="21">
        <v>4438.9</v>
      </c>
      <c r="AZ15" s="2">
        <v>771.3</v>
      </c>
      <c r="BA15" s="2">
        <f t="shared" si="1"/>
        <v>17.375926468269164</v>
      </c>
      <c r="BB15" s="2">
        <v>11592.5</v>
      </c>
      <c r="BC15" s="2">
        <v>1749.6</v>
      </c>
      <c r="BD15" s="2">
        <f t="shared" si="18"/>
        <v>15.092516713392278</v>
      </c>
      <c r="BE15" s="21">
        <v>112443.2</v>
      </c>
      <c r="BF15" s="2">
        <v>1036.2</v>
      </c>
      <c r="BG15" s="2">
        <f t="shared" si="19"/>
        <v>0.9215319379028702</v>
      </c>
      <c r="BH15" s="21">
        <v>2768.7</v>
      </c>
      <c r="BI15" s="2">
        <v>461.4</v>
      </c>
      <c r="BJ15" s="2">
        <f t="shared" si="20"/>
        <v>16.664860764979956</v>
      </c>
      <c r="BK15" s="20">
        <f t="shared" si="2"/>
        <v>-14106.800000000003</v>
      </c>
      <c r="BL15" s="20">
        <f t="shared" si="3"/>
        <v>-11639.3</v>
      </c>
      <c r="BM15" s="2">
        <f t="shared" si="21"/>
        <v>82.50843564805623</v>
      </c>
      <c r="BN15" s="10"/>
      <c r="BO15" s="11"/>
    </row>
    <row r="16" spans="1:67" ht="15">
      <c r="A16" s="9">
        <v>7</v>
      </c>
      <c r="B16" s="6" t="s">
        <v>41</v>
      </c>
      <c r="C16" s="7">
        <f t="shared" si="4"/>
        <v>7249.6</v>
      </c>
      <c r="D16" s="8">
        <f t="shared" si="5"/>
        <v>-949.5999999999999</v>
      </c>
      <c r="E16" s="2">
        <f t="shared" si="6"/>
        <v>-13.098653718825865</v>
      </c>
      <c r="F16" s="2">
        <v>2208.9</v>
      </c>
      <c r="G16" s="2">
        <v>420.2</v>
      </c>
      <c r="H16" s="2">
        <f t="shared" si="7"/>
        <v>19.023043143646156</v>
      </c>
      <c r="I16" s="2">
        <v>172.3</v>
      </c>
      <c r="J16" s="2">
        <v>34.9</v>
      </c>
      <c r="K16" s="2">
        <f t="shared" si="0"/>
        <v>20.255368543238536</v>
      </c>
      <c r="L16" s="2">
        <v>0</v>
      </c>
      <c r="M16" s="2">
        <v>17.9</v>
      </c>
      <c r="N16" s="2">
        <v>0</v>
      </c>
      <c r="O16" s="2">
        <v>285.4</v>
      </c>
      <c r="P16" s="2">
        <v>5.6</v>
      </c>
      <c r="Q16" s="2">
        <f t="shared" si="9"/>
        <v>1.9621583742116329</v>
      </c>
      <c r="R16" s="2">
        <v>512.8</v>
      </c>
      <c r="S16" s="2">
        <v>47.6</v>
      </c>
      <c r="T16" s="2">
        <f t="shared" si="10"/>
        <v>9.282371294851794</v>
      </c>
      <c r="U16" s="2">
        <v>0</v>
      </c>
      <c r="V16" s="2">
        <v>0</v>
      </c>
      <c r="W16" s="2">
        <v>0</v>
      </c>
      <c r="X16" s="2">
        <v>400</v>
      </c>
      <c r="Y16" s="2">
        <v>106.5</v>
      </c>
      <c r="Z16" s="2">
        <f t="shared" si="11"/>
        <v>26.625</v>
      </c>
      <c r="AA16" s="2">
        <v>33.7</v>
      </c>
      <c r="AB16" s="2">
        <v>1.6</v>
      </c>
      <c r="AC16" s="2">
        <f t="shared" si="22"/>
        <v>4.747774480712167</v>
      </c>
      <c r="AD16" s="2">
        <v>0</v>
      </c>
      <c r="AE16" s="2">
        <v>0</v>
      </c>
      <c r="AF16" s="2">
        <v>0</v>
      </c>
      <c r="AG16" s="2">
        <v>14.1</v>
      </c>
      <c r="AH16" s="2">
        <v>2.2</v>
      </c>
      <c r="AI16" s="2">
        <f t="shared" si="12"/>
        <v>15.602836879432624</v>
      </c>
      <c r="AJ16" s="2">
        <v>5040.7</v>
      </c>
      <c r="AK16" s="2">
        <v>-1369.8</v>
      </c>
      <c r="AL16" s="2">
        <f t="shared" si="13"/>
        <v>-27.174797151189317</v>
      </c>
      <c r="AM16" s="2">
        <v>2789.1</v>
      </c>
      <c r="AN16" s="2">
        <v>697.3</v>
      </c>
      <c r="AO16" s="2">
        <f t="shared" si="14"/>
        <v>25.000896346491697</v>
      </c>
      <c r="AP16" s="2">
        <v>0</v>
      </c>
      <c r="AQ16" s="2">
        <v>0</v>
      </c>
      <c r="AR16" s="2" t="e">
        <f t="shared" si="15"/>
        <v>#DIV/0!</v>
      </c>
      <c r="AS16" s="2">
        <v>9342.4</v>
      </c>
      <c r="AT16" s="2">
        <v>646.1</v>
      </c>
      <c r="AU16" s="2">
        <f t="shared" si="16"/>
        <v>6.915781811954103</v>
      </c>
      <c r="AV16" s="22">
        <v>1232.9</v>
      </c>
      <c r="AW16" s="2">
        <v>237.5</v>
      </c>
      <c r="AX16" s="2">
        <f t="shared" si="17"/>
        <v>19.263525022305135</v>
      </c>
      <c r="AY16" s="21">
        <v>1207.9</v>
      </c>
      <c r="AZ16" s="2">
        <v>237.5</v>
      </c>
      <c r="BA16" s="2">
        <f t="shared" si="1"/>
        <v>19.6622236940144</v>
      </c>
      <c r="BB16" s="2">
        <v>2934.5</v>
      </c>
      <c r="BC16" s="2">
        <v>0</v>
      </c>
      <c r="BD16" s="2">
        <f t="shared" si="18"/>
        <v>0</v>
      </c>
      <c r="BE16" s="21">
        <v>3147.3</v>
      </c>
      <c r="BF16" s="2">
        <v>74.6</v>
      </c>
      <c r="BG16" s="2">
        <f t="shared" si="19"/>
        <v>2.370285641661106</v>
      </c>
      <c r="BH16" s="21">
        <v>1438.5</v>
      </c>
      <c r="BI16" s="2">
        <v>239.6</v>
      </c>
      <c r="BJ16" s="2">
        <f t="shared" si="20"/>
        <v>16.656239137990962</v>
      </c>
      <c r="BK16" s="20">
        <f t="shared" si="2"/>
        <v>-2092.7999999999993</v>
      </c>
      <c r="BL16" s="20">
        <f t="shared" si="3"/>
        <v>-1595.6999999999998</v>
      </c>
      <c r="BM16" s="2">
        <f t="shared" si="21"/>
        <v>76.24713302752295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f t="shared" si="4"/>
        <v>6950.6</v>
      </c>
      <c r="D17" s="8">
        <f t="shared" si="5"/>
        <v>-2944.5</v>
      </c>
      <c r="E17" s="2">
        <f t="shared" si="6"/>
        <v>-42.363249215895024</v>
      </c>
      <c r="F17" s="2">
        <v>2038.4</v>
      </c>
      <c r="G17" s="2">
        <v>422.6</v>
      </c>
      <c r="H17" s="2">
        <f t="shared" si="7"/>
        <v>20.73194662480377</v>
      </c>
      <c r="I17" s="2">
        <v>45.6</v>
      </c>
      <c r="J17" s="2">
        <v>10.7</v>
      </c>
      <c r="K17" s="2">
        <f t="shared" si="0"/>
        <v>23.464912280701753</v>
      </c>
      <c r="L17" s="2">
        <v>9.2</v>
      </c>
      <c r="M17" s="2">
        <v>21.2</v>
      </c>
      <c r="N17" s="2">
        <f t="shared" si="8"/>
        <v>230.43478260869566</v>
      </c>
      <c r="O17" s="2">
        <v>226.9</v>
      </c>
      <c r="P17" s="2">
        <v>3.2</v>
      </c>
      <c r="Q17" s="2">
        <f t="shared" si="9"/>
        <v>1.4103129131776113</v>
      </c>
      <c r="R17" s="2">
        <v>621</v>
      </c>
      <c r="S17" s="2">
        <v>95.2</v>
      </c>
      <c r="T17" s="2">
        <f t="shared" si="10"/>
        <v>15.33011272141707</v>
      </c>
      <c r="U17" s="2">
        <v>0</v>
      </c>
      <c r="V17" s="2">
        <v>0</v>
      </c>
      <c r="W17" s="2">
        <v>0</v>
      </c>
      <c r="X17" s="2">
        <v>315.4</v>
      </c>
      <c r="Y17" s="2">
        <v>80.7</v>
      </c>
      <c r="Z17" s="2">
        <f t="shared" si="11"/>
        <v>25.58655675332911</v>
      </c>
      <c r="AA17" s="2">
        <v>8</v>
      </c>
      <c r="AB17" s="2">
        <v>2</v>
      </c>
      <c r="AC17" s="2">
        <f t="shared" si="22"/>
        <v>25</v>
      </c>
      <c r="AD17" s="2">
        <v>0</v>
      </c>
      <c r="AE17" s="2">
        <v>0</v>
      </c>
      <c r="AF17" s="2">
        <v>0</v>
      </c>
      <c r="AG17" s="2">
        <v>1.6</v>
      </c>
      <c r="AH17" s="2">
        <v>0</v>
      </c>
      <c r="AI17" s="2">
        <f t="shared" si="12"/>
        <v>0</v>
      </c>
      <c r="AJ17" s="2">
        <v>4912.2</v>
      </c>
      <c r="AK17" s="2">
        <v>-3367.1</v>
      </c>
      <c r="AL17" s="2">
        <f t="shared" si="13"/>
        <v>-68.54566182158706</v>
      </c>
      <c r="AM17" s="2">
        <v>3316.8</v>
      </c>
      <c r="AN17" s="2">
        <v>829.2</v>
      </c>
      <c r="AO17" s="2">
        <f t="shared" si="14"/>
        <v>25</v>
      </c>
      <c r="AP17" s="2">
        <v>0</v>
      </c>
      <c r="AQ17" s="2">
        <v>0</v>
      </c>
      <c r="AR17" s="2" t="e">
        <f t="shared" si="15"/>
        <v>#DIV/0!</v>
      </c>
      <c r="AS17" s="2">
        <v>11429.2</v>
      </c>
      <c r="AT17" s="2">
        <v>848.5</v>
      </c>
      <c r="AU17" s="2">
        <f t="shared" si="16"/>
        <v>7.423966681832499</v>
      </c>
      <c r="AV17" s="22">
        <v>1229.1</v>
      </c>
      <c r="AW17" s="2">
        <v>188.5</v>
      </c>
      <c r="AX17" s="2">
        <f t="shared" si="17"/>
        <v>15.336425026442113</v>
      </c>
      <c r="AY17" s="21">
        <v>1194.1</v>
      </c>
      <c r="AZ17" s="2">
        <v>188.5</v>
      </c>
      <c r="BA17" s="2">
        <f t="shared" si="1"/>
        <v>15.785947575579936</v>
      </c>
      <c r="BB17" s="2">
        <v>2299.1</v>
      </c>
      <c r="BC17" s="2">
        <v>270</v>
      </c>
      <c r="BD17" s="2">
        <f t="shared" si="18"/>
        <v>11.743725805750078</v>
      </c>
      <c r="BE17" s="21">
        <v>6371.2</v>
      </c>
      <c r="BF17" s="2">
        <v>127.6</v>
      </c>
      <c r="BG17" s="2">
        <f t="shared" si="19"/>
        <v>2.0027624309392267</v>
      </c>
      <c r="BH17" s="21">
        <v>1339</v>
      </c>
      <c r="BI17" s="2">
        <v>237.6</v>
      </c>
      <c r="BJ17" s="2">
        <f t="shared" si="20"/>
        <v>17.744585511575803</v>
      </c>
      <c r="BK17" s="20">
        <f t="shared" si="2"/>
        <v>-4478.6</v>
      </c>
      <c r="BL17" s="20">
        <f t="shared" si="3"/>
        <v>-3793</v>
      </c>
      <c r="BM17" s="2">
        <f t="shared" si="21"/>
        <v>84.69164471040057</v>
      </c>
      <c r="BN17" s="10"/>
      <c r="BO17" s="11"/>
    </row>
    <row r="18" spans="1:67" ht="15">
      <c r="A18" s="9">
        <v>9</v>
      </c>
      <c r="B18" s="26" t="s">
        <v>37</v>
      </c>
      <c r="C18" s="7">
        <f t="shared" si="4"/>
        <v>7297.299999999999</v>
      </c>
      <c r="D18" s="8">
        <f t="shared" si="5"/>
        <v>1289.6999999999998</v>
      </c>
      <c r="E18" s="2">
        <f t="shared" si="6"/>
        <v>17.67366012086662</v>
      </c>
      <c r="F18" s="2">
        <v>2118.1</v>
      </c>
      <c r="G18" s="2">
        <v>572.8</v>
      </c>
      <c r="H18" s="2">
        <f t="shared" si="7"/>
        <v>27.04310466927907</v>
      </c>
      <c r="I18" s="2">
        <v>17.6</v>
      </c>
      <c r="J18" s="2">
        <v>4.9</v>
      </c>
      <c r="K18" s="2">
        <f t="shared" si="0"/>
        <v>27.84090909090909</v>
      </c>
      <c r="L18" s="2">
        <v>0</v>
      </c>
      <c r="M18" s="2">
        <v>0</v>
      </c>
      <c r="N18" s="2">
        <v>0</v>
      </c>
      <c r="O18" s="2">
        <v>134.2</v>
      </c>
      <c r="P18" s="2">
        <v>1.4</v>
      </c>
      <c r="Q18" s="2">
        <f t="shared" si="9"/>
        <v>1.0432190760059614</v>
      </c>
      <c r="R18" s="2">
        <v>983</v>
      </c>
      <c r="S18" s="2">
        <v>55</v>
      </c>
      <c r="T18" s="2">
        <f t="shared" si="10"/>
        <v>5.595116988809766</v>
      </c>
      <c r="U18" s="2">
        <v>0</v>
      </c>
      <c r="V18" s="2">
        <v>0</v>
      </c>
      <c r="W18" s="2">
        <v>0</v>
      </c>
      <c r="X18" s="29">
        <v>50</v>
      </c>
      <c r="Y18" s="2">
        <v>273.9</v>
      </c>
      <c r="Z18" s="2">
        <f t="shared" si="11"/>
        <v>547.8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8.4</v>
      </c>
      <c r="AH18" s="2">
        <v>1.1</v>
      </c>
      <c r="AI18" s="2">
        <f t="shared" si="12"/>
        <v>13.095238095238097</v>
      </c>
      <c r="AJ18" s="2">
        <v>5179.2</v>
      </c>
      <c r="AK18" s="2">
        <v>716.9</v>
      </c>
      <c r="AL18" s="2">
        <f t="shared" si="13"/>
        <v>13.84190608588199</v>
      </c>
      <c r="AM18" s="2">
        <v>1306.7</v>
      </c>
      <c r="AN18" s="2">
        <v>326.7</v>
      </c>
      <c r="AO18" s="2">
        <f t="shared" si="14"/>
        <v>25.001913216499577</v>
      </c>
      <c r="AP18" s="2">
        <v>0</v>
      </c>
      <c r="AQ18" s="2">
        <v>0</v>
      </c>
      <c r="AR18" s="2" t="e">
        <f t="shared" si="15"/>
        <v>#DIV/0!</v>
      </c>
      <c r="AS18" s="2">
        <v>7319</v>
      </c>
      <c r="AT18" s="2">
        <v>867.6</v>
      </c>
      <c r="AU18" s="2">
        <f t="shared" si="16"/>
        <v>11.854078426014484</v>
      </c>
      <c r="AV18" s="22">
        <v>1231.6</v>
      </c>
      <c r="AW18" s="2">
        <v>226</v>
      </c>
      <c r="AX18" s="2">
        <f t="shared" si="17"/>
        <v>18.350113673270542</v>
      </c>
      <c r="AY18" s="21">
        <v>1226.6</v>
      </c>
      <c r="AZ18" s="2">
        <v>226</v>
      </c>
      <c r="BA18" s="2">
        <f t="shared" si="1"/>
        <v>18.424914397521604</v>
      </c>
      <c r="BB18" s="2">
        <v>4474.1</v>
      </c>
      <c r="BC18" s="2">
        <v>383.6</v>
      </c>
      <c r="BD18" s="2">
        <f t="shared" si="18"/>
        <v>8.573791377036724</v>
      </c>
      <c r="BE18" s="21">
        <v>737</v>
      </c>
      <c r="BF18" s="2">
        <v>153</v>
      </c>
      <c r="BG18" s="2">
        <f t="shared" si="19"/>
        <v>20.759837177747624</v>
      </c>
      <c r="BH18" s="21">
        <v>765.6</v>
      </c>
      <c r="BI18" s="2">
        <v>86</v>
      </c>
      <c r="BJ18" s="2">
        <f t="shared" si="20"/>
        <v>11.233019853709509</v>
      </c>
      <c r="BK18" s="20">
        <f t="shared" si="2"/>
        <v>-21.700000000000728</v>
      </c>
      <c r="BL18" s="20">
        <f t="shared" si="3"/>
        <v>422.0999999999998</v>
      </c>
      <c r="BM18" s="2">
        <v>0</v>
      </c>
      <c r="BN18" s="10"/>
      <c r="BO18" s="11"/>
    </row>
    <row r="19" spans="1:67" ht="15">
      <c r="A19" s="9">
        <v>10</v>
      </c>
      <c r="B19" s="6" t="s">
        <v>38</v>
      </c>
      <c r="C19" s="7">
        <f t="shared" si="4"/>
        <v>4244.9</v>
      </c>
      <c r="D19" s="8">
        <f t="shared" si="5"/>
        <v>-2360</v>
      </c>
      <c r="E19" s="2">
        <f t="shared" si="6"/>
        <v>-55.59612711724659</v>
      </c>
      <c r="F19" s="2">
        <v>1469.6</v>
      </c>
      <c r="G19" s="2">
        <v>166.6</v>
      </c>
      <c r="H19" s="2">
        <f t="shared" si="7"/>
        <v>11.336418072945019</v>
      </c>
      <c r="I19" s="2">
        <v>30</v>
      </c>
      <c r="J19" s="2">
        <v>7.7</v>
      </c>
      <c r="K19" s="2">
        <f t="shared" si="0"/>
        <v>25.666666666666664</v>
      </c>
      <c r="L19" s="2">
        <v>0</v>
      </c>
      <c r="M19" s="2">
        <v>0</v>
      </c>
      <c r="N19" s="2">
        <v>0</v>
      </c>
      <c r="O19" s="2">
        <v>161</v>
      </c>
      <c r="P19" s="2">
        <v>1</v>
      </c>
      <c r="Q19" s="2">
        <f t="shared" si="9"/>
        <v>0.6211180124223602</v>
      </c>
      <c r="R19" s="2">
        <v>760.5</v>
      </c>
      <c r="S19" s="2">
        <v>37.1</v>
      </c>
      <c r="T19" s="2">
        <f t="shared" si="10"/>
        <v>4.87836949375411</v>
      </c>
      <c r="U19" s="2">
        <v>0</v>
      </c>
      <c r="V19" s="2">
        <v>0</v>
      </c>
      <c r="W19" s="2">
        <v>0</v>
      </c>
      <c r="X19" s="2">
        <v>37</v>
      </c>
      <c r="Y19" s="2">
        <v>0</v>
      </c>
      <c r="Z19" s="2">
        <f t="shared" si="11"/>
        <v>0</v>
      </c>
      <c r="AA19" s="2">
        <v>12</v>
      </c>
      <c r="AB19" s="2">
        <v>3</v>
      </c>
      <c r="AC19" s="2">
        <f t="shared" si="22"/>
        <v>25</v>
      </c>
      <c r="AD19" s="2">
        <v>0</v>
      </c>
      <c r="AE19" s="2">
        <v>0</v>
      </c>
      <c r="AF19" s="2">
        <v>0</v>
      </c>
      <c r="AG19" s="2">
        <v>17</v>
      </c>
      <c r="AH19" s="2">
        <v>0</v>
      </c>
      <c r="AI19" s="2">
        <f t="shared" si="12"/>
        <v>0</v>
      </c>
      <c r="AJ19" s="2">
        <v>2775.3</v>
      </c>
      <c r="AK19" s="2">
        <v>-2526.6</v>
      </c>
      <c r="AL19" s="2">
        <f t="shared" si="13"/>
        <v>-91.03880661550102</v>
      </c>
      <c r="AM19" s="2">
        <v>1765.2</v>
      </c>
      <c r="AN19" s="2">
        <v>441.3</v>
      </c>
      <c r="AO19" s="2">
        <f t="shared" si="14"/>
        <v>25</v>
      </c>
      <c r="AP19" s="2">
        <v>0</v>
      </c>
      <c r="AQ19" s="2">
        <v>0</v>
      </c>
      <c r="AR19" s="2" t="e">
        <f t="shared" si="15"/>
        <v>#DIV/0!</v>
      </c>
      <c r="AS19" s="2">
        <v>7333.7</v>
      </c>
      <c r="AT19" s="2">
        <v>632.1</v>
      </c>
      <c r="AU19" s="2">
        <f t="shared" si="16"/>
        <v>8.619114498820514</v>
      </c>
      <c r="AV19" s="22">
        <v>1207.3</v>
      </c>
      <c r="AW19" s="2">
        <v>204.2</v>
      </c>
      <c r="AX19" s="2">
        <f t="shared" si="17"/>
        <v>16.91377453822579</v>
      </c>
      <c r="AY19" s="21">
        <v>1187.3</v>
      </c>
      <c r="AZ19" s="2">
        <v>204.2</v>
      </c>
      <c r="BA19" s="2">
        <f t="shared" si="1"/>
        <v>17.198686094500125</v>
      </c>
      <c r="BB19" s="2">
        <v>1052.4</v>
      </c>
      <c r="BC19" s="2">
        <v>140</v>
      </c>
      <c r="BD19" s="2">
        <f t="shared" si="18"/>
        <v>13.302926643861648</v>
      </c>
      <c r="BE19" s="21">
        <v>4051.7</v>
      </c>
      <c r="BF19" s="2">
        <v>128.8</v>
      </c>
      <c r="BG19" s="2">
        <f t="shared" si="19"/>
        <v>3.178912555223733</v>
      </c>
      <c r="BH19" s="21">
        <v>780</v>
      </c>
      <c r="BI19" s="2">
        <v>130</v>
      </c>
      <c r="BJ19" s="2">
        <f t="shared" si="20"/>
        <v>16.666666666666664</v>
      </c>
      <c r="BK19" s="20">
        <f t="shared" si="2"/>
        <v>-3088.8</v>
      </c>
      <c r="BL19" s="20">
        <f t="shared" si="3"/>
        <v>-2992.1</v>
      </c>
      <c r="BM19" s="2">
        <f t="shared" si="21"/>
        <v>96.86933436933435</v>
      </c>
      <c r="BN19" s="10"/>
      <c r="BO19" s="11"/>
    </row>
    <row r="20" spans="1:67" ht="15">
      <c r="A20" s="25">
        <v>11</v>
      </c>
      <c r="B20" s="6" t="s">
        <v>39</v>
      </c>
      <c r="C20" s="7">
        <f t="shared" si="4"/>
        <v>6329.700000000001</v>
      </c>
      <c r="D20" s="8">
        <f t="shared" si="5"/>
        <v>-1888.8999999999999</v>
      </c>
      <c r="E20" s="2">
        <f t="shared" si="6"/>
        <v>-29.841856644074756</v>
      </c>
      <c r="F20" s="2">
        <v>2015.4</v>
      </c>
      <c r="G20" s="2">
        <v>266.3</v>
      </c>
      <c r="H20" s="2">
        <f t="shared" si="7"/>
        <v>13.213257914061725</v>
      </c>
      <c r="I20" s="2">
        <v>280.1</v>
      </c>
      <c r="J20" s="2">
        <v>63.9</v>
      </c>
      <c r="K20" s="2">
        <f t="shared" si="0"/>
        <v>22.813280971081753</v>
      </c>
      <c r="L20" s="2">
        <v>66.2</v>
      </c>
      <c r="M20" s="2">
        <v>0</v>
      </c>
      <c r="N20" s="2">
        <f t="shared" si="8"/>
        <v>0</v>
      </c>
      <c r="O20" s="2">
        <v>339</v>
      </c>
      <c r="P20" s="2">
        <v>14.5</v>
      </c>
      <c r="Q20" s="2">
        <f t="shared" si="9"/>
        <v>4.277286135693215</v>
      </c>
      <c r="R20" s="2">
        <v>707.4</v>
      </c>
      <c r="S20" s="2">
        <v>47.8</v>
      </c>
      <c r="T20" s="2">
        <f t="shared" si="10"/>
        <v>6.75713881820752</v>
      </c>
      <c r="U20" s="2">
        <v>0</v>
      </c>
      <c r="V20" s="2">
        <v>0</v>
      </c>
      <c r="W20" s="2">
        <v>0</v>
      </c>
      <c r="X20" s="2">
        <v>0</v>
      </c>
      <c r="Y20" s="2">
        <v>10.9</v>
      </c>
      <c r="Z20" s="2">
        <v>0</v>
      </c>
      <c r="AA20" s="2">
        <v>86.8</v>
      </c>
      <c r="AB20" s="2">
        <v>3.7</v>
      </c>
      <c r="AC20" s="2">
        <f t="shared" si="22"/>
        <v>4.262672811059908</v>
      </c>
      <c r="AD20" s="2">
        <v>0</v>
      </c>
      <c r="AE20" s="2">
        <v>0</v>
      </c>
      <c r="AF20" s="2">
        <v>0</v>
      </c>
      <c r="AG20" s="2">
        <v>122</v>
      </c>
      <c r="AH20" s="2">
        <v>20.1</v>
      </c>
      <c r="AI20" s="2">
        <f t="shared" si="12"/>
        <v>16.475409836065573</v>
      </c>
      <c r="AJ20" s="2">
        <v>4314.3</v>
      </c>
      <c r="AK20" s="2">
        <v>-2155.2</v>
      </c>
      <c r="AL20" s="2">
        <f t="shared" si="13"/>
        <v>-49.9548014741673</v>
      </c>
      <c r="AM20" s="2">
        <v>3333.3</v>
      </c>
      <c r="AN20" s="2">
        <v>833.3</v>
      </c>
      <c r="AO20" s="2">
        <f t="shared" si="14"/>
        <v>24.999249992499923</v>
      </c>
      <c r="AP20" s="2">
        <v>0</v>
      </c>
      <c r="AQ20" s="2">
        <v>0</v>
      </c>
      <c r="AR20" s="2" t="e">
        <f t="shared" si="15"/>
        <v>#DIV/0!</v>
      </c>
      <c r="AS20" s="2">
        <v>9509</v>
      </c>
      <c r="AT20" s="2">
        <v>752.1</v>
      </c>
      <c r="AU20" s="2">
        <f t="shared" si="16"/>
        <v>7.9093490377537075</v>
      </c>
      <c r="AV20" s="22">
        <v>1290.1</v>
      </c>
      <c r="AW20" s="2">
        <v>184.5</v>
      </c>
      <c r="AX20" s="2">
        <f t="shared" si="17"/>
        <v>14.30121695992559</v>
      </c>
      <c r="AY20" s="21">
        <v>1260.1</v>
      </c>
      <c r="AZ20" s="2">
        <v>184.5</v>
      </c>
      <c r="BA20" s="2">
        <f t="shared" si="1"/>
        <v>14.64169510356321</v>
      </c>
      <c r="BB20" s="2">
        <v>994.3</v>
      </c>
      <c r="BC20" s="2">
        <v>146.4</v>
      </c>
      <c r="BD20" s="2">
        <f t="shared" si="18"/>
        <v>14.723926380368098</v>
      </c>
      <c r="BE20" s="21">
        <v>5349.8</v>
      </c>
      <c r="BF20" s="2">
        <v>96.4</v>
      </c>
      <c r="BG20" s="2">
        <f t="shared" si="19"/>
        <v>1.801936520991439</v>
      </c>
      <c r="BH20" s="21">
        <v>1631.5</v>
      </c>
      <c r="BI20" s="2">
        <v>277</v>
      </c>
      <c r="BJ20" s="2">
        <f t="shared" si="20"/>
        <v>16.978240882623354</v>
      </c>
      <c r="BK20" s="20">
        <f t="shared" si="2"/>
        <v>-3179.2999999999993</v>
      </c>
      <c r="BL20" s="20">
        <f t="shared" si="3"/>
        <v>-2641</v>
      </c>
      <c r="BM20" s="2">
        <f t="shared" si="21"/>
        <v>83.06860000629072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f t="shared" si="4"/>
        <v>7200.299999999999</v>
      </c>
      <c r="D21" s="8">
        <f t="shared" si="5"/>
        <v>1329.1</v>
      </c>
      <c r="E21" s="2">
        <f t="shared" si="6"/>
        <v>18.458953099176423</v>
      </c>
      <c r="F21" s="2">
        <v>1609.9</v>
      </c>
      <c r="G21" s="2">
        <v>256.6</v>
      </c>
      <c r="H21" s="2">
        <f t="shared" si="7"/>
        <v>15.938878191192</v>
      </c>
      <c r="I21" s="2">
        <v>59</v>
      </c>
      <c r="J21" s="2">
        <v>13</v>
      </c>
      <c r="K21" s="2">
        <f t="shared" si="0"/>
        <v>22.033898305084744</v>
      </c>
      <c r="L21" s="2">
        <v>9.6</v>
      </c>
      <c r="M21" s="2">
        <v>4.7</v>
      </c>
      <c r="N21" s="2">
        <f t="shared" si="8"/>
        <v>48.958333333333336</v>
      </c>
      <c r="O21" s="2">
        <v>168.3</v>
      </c>
      <c r="P21" s="2">
        <v>1.1</v>
      </c>
      <c r="Q21" s="2">
        <f t="shared" si="9"/>
        <v>0.6535947712418301</v>
      </c>
      <c r="R21" s="2">
        <v>439.7</v>
      </c>
      <c r="S21" s="2">
        <v>16.4</v>
      </c>
      <c r="T21" s="2">
        <f t="shared" si="10"/>
        <v>3.729815783488742</v>
      </c>
      <c r="U21" s="2">
        <v>0</v>
      </c>
      <c r="V21" s="2">
        <v>0</v>
      </c>
      <c r="W21" s="2">
        <v>0</v>
      </c>
      <c r="X21" s="2">
        <v>310</v>
      </c>
      <c r="Y21" s="2">
        <v>56.8</v>
      </c>
      <c r="Z21" s="2">
        <f t="shared" si="11"/>
        <v>18.322580645161292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18</v>
      </c>
      <c r="AH21" s="2">
        <v>8.7</v>
      </c>
      <c r="AI21" s="2">
        <f t="shared" si="12"/>
        <v>48.33333333333333</v>
      </c>
      <c r="AJ21" s="2">
        <v>5590.4</v>
      </c>
      <c r="AK21" s="2">
        <v>1072.5</v>
      </c>
      <c r="AL21" s="2">
        <f t="shared" si="13"/>
        <v>19.184673726388095</v>
      </c>
      <c r="AM21" s="2">
        <v>3293</v>
      </c>
      <c r="AN21" s="2">
        <v>823.2</v>
      </c>
      <c r="AO21" s="2">
        <f t="shared" si="14"/>
        <v>24.998481627695114</v>
      </c>
      <c r="AP21" s="2">
        <v>0</v>
      </c>
      <c r="AQ21" s="2">
        <v>0</v>
      </c>
      <c r="AR21" s="2">
        <v>0</v>
      </c>
      <c r="AS21" s="2">
        <v>7200.3</v>
      </c>
      <c r="AT21" s="2">
        <v>838.4</v>
      </c>
      <c r="AU21" s="2">
        <f t="shared" si="16"/>
        <v>11.643959279474466</v>
      </c>
      <c r="AV21" s="22">
        <v>1207.8</v>
      </c>
      <c r="AW21" s="2">
        <v>202.6</v>
      </c>
      <c r="AX21" s="2">
        <f t="shared" si="17"/>
        <v>16.774300380857756</v>
      </c>
      <c r="AY21" s="21">
        <v>1182.8</v>
      </c>
      <c r="AZ21" s="2">
        <v>202.6</v>
      </c>
      <c r="BA21" s="2">
        <f t="shared" si="1"/>
        <v>17.12884680419344</v>
      </c>
      <c r="BB21" s="2">
        <v>2546.8</v>
      </c>
      <c r="BC21" s="2">
        <v>209.9</v>
      </c>
      <c r="BD21" s="2">
        <f t="shared" si="18"/>
        <v>8.241715093450603</v>
      </c>
      <c r="BE21" s="21">
        <v>1516.6</v>
      </c>
      <c r="BF21" s="2">
        <v>88.2</v>
      </c>
      <c r="BG21" s="2">
        <f t="shared" si="19"/>
        <v>5.815640247922986</v>
      </c>
      <c r="BH21" s="21">
        <v>1495</v>
      </c>
      <c r="BI21" s="2">
        <v>254.6</v>
      </c>
      <c r="BJ21" s="2">
        <f t="shared" si="20"/>
        <v>17.030100334448157</v>
      </c>
      <c r="BK21" s="20">
        <f t="shared" si="2"/>
        <v>0</v>
      </c>
      <c r="BL21" s="20">
        <f t="shared" si="3"/>
        <v>490.69999999999993</v>
      </c>
      <c r="BM21" s="2">
        <v>0</v>
      </c>
      <c r="BN21" s="10"/>
      <c r="BO21" s="11"/>
    </row>
    <row r="22" spans="1:67" ht="14.25" customHeight="1">
      <c r="A22" s="70" t="s">
        <v>20</v>
      </c>
      <c r="B22" s="71"/>
      <c r="C22" s="30">
        <f>SUM(C10:C21)</f>
        <v>181726.1</v>
      </c>
      <c r="D22" s="30">
        <f>SUM(D10:D21)</f>
        <v>-12731.900000000001</v>
      </c>
      <c r="E22" s="27">
        <f>D22/C22*100</f>
        <v>-7.006093235919332</v>
      </c>
      <c r="F22" s="27">
        <f>SUM(F10:F21)</f>
        <v>34151</v>
      </c>
      <c r="G22" s="27">
        <f>SUM(G10:G21)</f>
        <v>6949.600000000001</v>
      </c>
      <c r="H22" s="27">
        <f>G22/F22*100</f>
        <v>20.349623729905424</v>
      </c>
      <c r="I22" s="27">
        <f>SUM(I10:I21)</f>
        <v>7934.200000000001</v>
      </c>
      <c r="J22" s="27">
        <f>SUM(J10:J21)</f>
        <v>1609.4000000000003</v>
      </c>
      <c r="K22" s="27">
        <f t="shared" si="0"/>
        <v>20.2843386856898</v>
      </c>
      <c r="L22" s="27">
        <f>SUM(L10:L21)</f>
        <v>155.20000000000002</v>
      </c>
      <c r="M22" s="27">
        <f>SUM(M10:M21)</f>
        <v>87.1</v>
      </c>
      <c r="N22" s="27">
        <f>M22/L22*100</f>
        <v>56.12113402061855</v>
      </c>
      <c r="O22" s="27">
        <f>SUM(O10:O21)</f>
        <v>3260</v>
      </c>
      <c r="P22" s="27">
        <f>SUM(P10:P21)</f>
        <v>282.2</v>
      </c>
      <c r="Q22" s="27">
        <f>P22/O22*100</f>
        <v>8.656441717791411</v>
      </c>
      <c r="R22" s="27">
        <f>SUM(R10:R21)</f>
        <v>11187.1</v>
      </c>
      <c r="S22" s="27">
        <f>SUM(S10:S21)</f>
        <v>1359.1999999999998</v>
      </c>
      <c r="T22" s="27">
        <f>S22/R22*100</f>
        <v>12.149708145989575</v>
      </c>
      <c r="U22" s="27">
        <f>SUM(U10:U21)</f>
        <v>120</v>
      </c>
      <c r="V22" s="27">
        <f>SUM(V10:V21)</f>
        <v>2.9</v>
      </c>
      <c r="W22" s="27">
        <f>V22/U22*100</f>
        <v>2.4166666666666665</v>
      </c>
      <c r="X22" s="27">
        <f>SUM(X10:X21)</f>
        <v>1623.4</v>
      </c>
      <c r="Y22" s="27">
        <f>SUM(Y10:Y21)</f>
        <v>778.4</v>
      </c>
      <c r="Z22" s="27">
        <f>Y22/X22*100</f>
        <v>47.948749538006645</v>
      </c>
      <c r="AA22" s="27">
        <f>SUM(AA10:AA21)</f>
        <v>377.5</v>
      </c>
      <c r="AB22" s="27">
        <f>SUM(AB10:AB21)</f>
        <v>23.599999999999998</v>
      </c>
      <c r="AC22" s="27">
        <f>AB22/AA22*100</f>
        <v>6.251655629139072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1020</v>
      </c>
      <c r="AH22" s="27">
        <f>SUM(AH10:AH21)</f>
        <v>168.59999999999997</v>
      </c>
      <c r="AI22" s="28">
        <f t="shared" si="12"/>
        <v>16.529411764705877</v>
      </c>
      <c r="AJ22" s="27">
        <f>SUM(AJ10:AJ21)</f>
        <v>147575.09999999998</v>
      </c>
      <c r="AK22" s="27">
        <f>SUM(AK10:AK21)</f>
        <v>-19681.5</v>
      </c>
      <c r="AL22" s="27">
        <f>AK22/AJ22*100</f>
        <v>-13.336599466983253</v>
      </c>
      <c r="AM22" s="27">
        <f>SUM(AM10:AM21)</f>
        <v>36365.299999999996</v>
      </c>
      <c r="AN22" s="27">
        <f>SUM(AN10:AN21)</f>
        <v>9091.2</v>
      </c>
      <c r="AO22" s="27">
        <f>AN22/AM22*100</f>
        <v>24.999656265725847</v>
      </c>
      <c r="AP22" s="27">
        <f>SUM(AP10:AP21)</f>
        <v>0</v>
      </c>
      <c r="AQ22" s="27">
        <f>SUM(AQ10:AQ21)</f>
        <v>0</v>
      </c>
      <c r="AR22" s="27" t="e">
        <f>AQ22/AP22*100</f>
        <v>#DIV/0!</v>
      </c>
      <c r="AS22" s="27">
        <f>SUM(AS10:AS21)</f>
        <v>212741.4</v>
      </c>
      <c r="AT22" s="27">
        <f>SUM(AT10:AT21)</f>
        <v>11387.600000000002</v>
      </c>
      <c r="AU22" s="27">
        <f>(AT22/AS22)*100</f>
        <v>5.35278981900091</v>
      </c>
      <c r="AV22" s="27">
        <f>SUM(AV10:AV21)</f>
        <v>18074.199999999997</v>
      </c>
      <c r="AW22" s="27">
        <f>SUM(AW10:AW21)</f>
        <v>2877.1</v>
      </c>
      <c r="AX22" s="27">
        <f>AW22/AV22*100</f>
        <v>15.918270241559796</v>
      </c>
      <c r="AY22" s="27">
        <f>SUM(AY10:AY21)</f>
        <v>17694.199999999997</v>
      </c>
      <c r="AZ22" s="27">
        <f>SUM(AZ10:AZ21)</f>
        <v>2877.1</v>
      </c>
      <c r="BA22" s="27">
        <f t="shared" si="1"/>
        <v>16.260130438222696</v>
      </c>
      <c r="BB22" s="27">
        <f>SUM(BB10:BB21)</f>
        <v>35911.8</v>
      </c>
      <c r="BC22" s="27">
        <f>SUM(BC10:BC21)</f>
        <v>3745.9</v>
      </c>
      <c r="BD22" s="27">
        <f>BC22/BB22*100</f>
        <v>10.430833319410333</v>
      </c>
      <c r="BE22" s="27">
        <f>SUM(BE10:BE21)</f>
        <v>140149.69999999998</v>
      </c>
      <c r="BF22" s="27">
        <f>SUM(BF10:BF21)</f>
        <v>1842</v>
      </c>
      <c r="BG22" s="27">
        <f>BF22/BE22*100</f>
        <v>1.314308913968421</v>
      </c>
      <c r="BH22" s="27">
        <f>SUM(BH10:BH21)</f>
        <v>14075</v>
      </c>
      <c r="BI22" s="27">
        <f>SUM(BI10:BI21)</f>
        <v>2355.9999999999995</v>
      </c>
      <c r="BJ22" s="27">
        <f>BI22/BH22*100</f>
        <v>16.738898756660742</v>
      </c>
      <c r="BK22" s="27">
        <f>SUM(BK10:BK21)</f>
        <v>-31015.3</v>
      </c>
      <c r="BL22" s="27">
        <f>SUM(BL10:BL21)</f>
        <v>-24119.5</v>
      </c>
      <c r="BM22" s="27">
        <f>BL22/BK22*100</f>
        <v>77.76645720015605</v>
      </c>
      <c r="BN22" s="10"/>
      <c r="BO22" s="11"/>
    </row>
    <row r="23" spans="3:65" ht="15" hidden="1">
      <c r="C23" s="15">
        <f aca="true" t="shared" si="23" ref="C23:AC23">C22-C20</f>
        <v>175396.4</v>
      </c>
      <c r="D23" s="15">
        <f t="shared" si="23"/>
        <v>-10843.000000000002</v>
      </c>
      <c r="E23" s="15">
        <f t="shared" si="23"/>
        <v>22.835763408155422</v>
      </c>
      <c r="F23" s="15">
        <f t="shared" si="23"/>
        <v>32135.6</v>
      </c>
      <c r="G23" s="15">
        <f t="shared" si="23"/>
        <v>6683.300000000001</v>
      </c>
      <c r="H23" s="15">
        <f t="shared" si="23"/>
        <v>7.1363658158437</v>
      </c>
      <c r="I23" s="15">
        <f t="shared" si="23"/>
        <v>7654.1</v>
      </c>
      <c r="J23" s="15">
        <f t="shared" si="23"/>
        <v>1545.5000000000002</v>
      </c>
      <c r="K23" s="15">
        <f t="shared" si="23"/>
        <v>-2.5289422853919525</v>
      </c>
      <c r="L23" s="15">
        <f t="shared" si="23"/>
        <v>89.00000000000001</v>
      </c>
      <c r="M23" s="15">
        <f t="shared" si="23"/>
        <v>87.1</v>
      </c>
      <c r="N23" s="15">
        <f t="shared" si="23"/>
        <v>56.12113402061855</v>
      </c>
      <c r="O23" s="15">
        <f t="shared" si="23"/>
        <v>2921</v>
      </c>
      <c r="P23" s="15">
        <f t="shared" si="23"/>
        <v>267.7</v>
      </c>
      <c r="Q23" s="15">
        <f t="shared" si="23"/>
        <v>4.379155582098196</v>
      </c>
      <c r="R23" s="15">
        <f t="shared" si="23"/>
        <v>10479.7</v>
      </c>
      <c r="S23" s="15">
        <f t="shared" si="23"/>
        <v>1311.3999999999999</v>
      </c>
      <c r="T23" s="15">
        <f t="shared" si="23"/>
        <v>5.392569327782055</v>
      </c>
      <c r="U23" s="15">
        <f t="shared" si="23"/>
        <v>120</v>
      </c>
      <c r="V23" s="15">
        <f t="shared" si="23"/>
        <v>2.9</v>
      </c>
      <c r="W23" s="15">
        <f t="shared" si="23"/>
        <v>2.4166666666666665</v>
      </c>
      <c r="X23" s="15">
        <f t="shared" si="23"/>
        <v>1623.4</v>
      </c>
      <c r="Y23" s="15">
        <f t="shared" si="23"/>
        <v>767.5</v>
      </c>
      <c r="Z23" s="15">
        <f t="shared" si="23"/>
        <v>47.948749538006645</v>
      </c>
      <c r="AA23" s="15">
        <f t="shared" si="23"/>
        <v>290.7</v>
      </c>
      <c r="AB23" s="15">
        <f t="shared" si="23"/>
        <v>19.9</v>
      </c>
      <c r="AC23" s="15">
        <f t="shared" si="23"/>
        <v>1.9889828180791636</v>
      </c>
      <c r="AD23" s="15"/>
      <c r="AE23" s="15"/>
      <c r="AF23" s="2" t="e">
        <f>AE23/AD23*100</f>
        <v>#DIV/0!</v>
      </c>
      <c r="AG23" s="15">
        <f aca="true" t="shared" si="24" ref="AG23:BM23">AG22-AG20</f>
        <v>898</v>
      </c>
      <c r="AH23" s="15">
        <f t="shared" si="24"/>
        <v>148.49999999999997</v>
      </c>
      <c r="AI23" s="15">
        <f t="shared" si="24"/>
        <v>0.05400192864030373</v>
      </c>
      <c r="AJ23" s="15">
        <f t="shared" si="24"/>
        <v>143260.8</v>
      </c>
      <c r="AK23" s="15">
        <f t="shared" si="24"/>
        <v>-17526.3</v>
      </c>
      <c r="AL23" s="15">
        <f t="shared" si="24"/>
        <v>36.618202007184045</v>
      </c>
      <c r="AM23" s="15">
        <f t="shared" si="24"/>
        <v>33031.99999999999</v>
      </c>
      <c r="AN23" s="15">
        <f t="shared" si="24"/>
        <v>8257.900000000001</v>
      </c>
      <c r="AO23" s="15">
        <f t="shared" si="24"/>
        <v>0.0004062732259235702</v>
      </c>
      <c r="AP23" s="15">
        <f t="shared" si="24"/>
        <v>0</v>
      </c>
      <c r="AQ23" s="15">
        <f t="shared" si="24"/>
        <v>0</v>
      </c>
      <c r="AR23" s="15" t="e">
        <f t="shared" si="24"/>
        <v>#DIV/0!</v>
      </c>
      <c r="AS23" s="15">
        <f t="shared" si="24"/>
        <v>203232.4</v>
      </c>
      <c r="AT23" s="15">
        <f t="shared" si="24"/>
        <v>10635.500000000002</v>
      </c>
      <c r="AU23" s="15">
        <f t="shared" si="24"/>
        <v>-2.5565592187527972</v>
      </c>
      <c r="AV23" s="15">
        <f t="shared" si="24"/>
        <v>16784.1</v>
      </c>
      <c r="AW23" s="15">
        <f t="shared" si="24"/>
        <v>2692.6</v>
      </c>
      <c r="AX23" s="15">
        <f t="shared" si="24"/>
        <v>1.617053281634206</v>
      </c>
      <c r="AY23" s="15">
        <f t="shared" si="24"/>
        <v>16434.1</v>
      </c>
      <c r="AZ23" s="15">
        <f t="shared" si="24"/>
        <v>2692.6</v>
      </c>
      <c r="BA23" s="15">
        <f t="shared" si="24"/>
        <v>1.6184353346594857</v>
      </c>
      <c r="BB23" s="15">
        <f t="shared" si="24"/>
        <v>34917.5</v>
      </c>
      <c r="BC23" s="15">
        <f t="shared" si="24"/>
        <v>3599.5</v>
      </c>
      <c r="BD23" s="15">
        <f t="shared" si="24"/>
        <v>-4.293093060957766</v>
      </c>
      <c r="BE23" s="15">
        <f t="shared" si="24"/>
        <v>134799.9</v>
      </c>
      <c r="BF23" s="15">
        <f t="shared" si="24"/>
        <v>1745.6</v>
      </c>
      <c r="BG23" s="15">
        <f t="shared" si="24"/>
        <v>-0.4876276070230181</v>
      </c>
      <c r="BH23" s="15">
        <f t="shared" si="24"/>
        <v>12443.5</v>
      </c>
      <c r="BI23" s="15">
        <f t="shared" si="24"/>
        <v>2078.9999999999995</v>
      </c>
      <c r="BJ23" s="15">
        <f t="shared" si="24"/>
        <v>-0.23934212596261162</v>
      </c>
      <c r="BK23" s="15">
        <f t="shared" si="24"/>
        <v>-27836</v>
      </c>
      <c r="BL23" s="15">
        <f t="shared" si="24"/>
        <v>-21478.5</v>
      </c>
      <c r="BM23" s="15">
        <f t="shared" si="24"/>
        <v>-5.302142806134668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A22:B22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2021-04-06T10:49:10Z</cp:lastPrinted>
  <dcterms:created xsi:type="dcterms:W3CDTF">2013-04-03T10:22:22Z</dcterms:created>
  <dcterms:modified xsi:type="dcterms:W3CDTF">2021-04-06T10:49:11Z</dcterms:modified>
  <cp:category/>
  <cp:version/>
  <cp:contentType/>
  <cp:contentStatus/>
</cp:coreProperties>
</file>