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<sst xmlns="http://schemas.openxmlformats.org/spreadsheetml/2006/main" count="106" uniqueCount="43">
  <si>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</si>
  <si>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</si>
  <si>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</si>
  <si>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</si>
  <si>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</si>
  <si>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</si>
  <si>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</si>
  <si>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</si>
  <si>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</si>
  <si>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</si>
  <si>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</si>
  <si>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</si>
  <si>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</si>
  <si>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</si>
  <si>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</si>
  <si>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</si>
  <si>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</si>
  <si>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</si>
  <si>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</si>
  <si>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</si>
  <si>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</si>
  <si>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</si>
  <si>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</si>
  <si>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</si>
  <si>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</si>
  <si>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</si>
  <si>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</si>
  <si>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</si>
  <si>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</si>
  <si>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</si>
  <si>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</si>
  <si>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</si>
  <si>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</si>
  <si>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</si>
  <si>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</si>
  <si>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</si>
  <si>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</si>
  <si>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</si>
  <si>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</si>
  <si>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</si>
  <si>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</si>
  <si>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</si>
  <si>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июня  </t>
    </r>
    <r>
      <rPr>
        <b/>
        <sz val="12"/>
        <rFont val="TimesET"/>
        <family val="0"/>
      </rPr>
      <t xml:space="preserve"> 2021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</si>
</sst>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34" borderId="11" xfId="54" applyFont="1" applyFill="1" applyBorder="1" applyAlignment="1">
      <alignment horizontal="center" vertical="center" wrapText="1"/>
      <protection/>
    </xf>
    <xf numFmtId="0" fontId="15" fillId="34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AQ1" activePane="topRight" state="frozen"/>
      <selection pane="topLeft" activeCell="A1" sqref="A1"/>
      <selection pane="topRight" activeCell="BC10" sqref="BC10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7" width="8.8515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85156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140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8.57421875" style="12" customWidth="1"/>
    <col min="64" max="64" width="8.8515625" style="12" customWidth="1"/>
    <col min="65" max="65" width="7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70" t="s">
        <v>0</v>
      </c>
      <c r="S1" s="70"/>
      <c r="T1" s="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71" t="s">
        <v>42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39" t="s">
        <v>1</v>
      </c>
      <c r="C4" s="33" t="s">
        <v>2</v>
      </c>
      <c r="D4" s="34"/>
      <c r="E4" s="35"/>
      <c r="F4" s="59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 t="s">
        <v>4</v>
      </c>
      <c r="AT4" s="62"/>
      <c r="AU4" s="63"/>
      <c r="AV4" s="59" t="s">
        <v>7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3" t="s">
        <v>5</v>
      </c>
      <c r="BL4" s="34"/>
      <c r="BM4" s="35"/>
      <c r="BN4" s="19"/>
      <c r="BO4" s="19"/>
    </row>
    <row r="5" spans="1:67" ht="12.75" customHeight="1">
      <c r="A5" s="42"/>
      <c r="B5" s="40"/>
      <c r="C5" s="43"/>
      <c r="D5" s="44"/>
      <c r="E5" s="42"/>
      <c r="F5" s="52" t="s">
        <v>6</v>
      </c>
      <c r="G5" s="52"/>
      <c r="H5" s="52"/>
      <c r="I5" s="72" t="s">
        <v>7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52" t="s">
        <v>8</v>
      </c>
      <c r="AK5" s="52"/>
      <c r="AL5" s="52"/>
      <c r="AM5" s="59" t="s">
        <v>7</v>
      </c>
      <c r="AN5" s="60"/>
      <c r="AO5" s="60"/>
      <c r="AP5" s="60"/>
      <c r="AQ5" s="60"/>
      <c r="AR5" s="60"/>
      <c r="AS5" s="64"/>
      <c r="AT5" s="65"/>
      <c r="AU5" s="66"/>
      <c r="AV5" s="53" t="s">
        <v>12</v>
      </c>
      <c r="AW5" s="54"/>
      <c r="AX5" s="54"/>
      <c r="AY5" s="45" t="s">
        <v>7</v>
      </c>
      <c r="AZ5" s="45"/>
      <c r="BA5" s="45"/>
      <c r="BB5" s="45" t="s">
        <v>13</v>
      </c>
      <c r="BC5" s="45"/>
      <c r="BD5" s="45"/>
      <c r="BE5" s="45" t="s">
        <v>14</v>
      </c>
      <c r="BF5" s="45"/>
      <c r="BG5" s="45"/>
      <c r="BH5" s="52" t="s">
        <v>15</v>
      </c>
      <c r="BI5" s="52"/>
      <c r="BJ5" s="52"/>
      <c r="BK5" s="43"/>
      <c r="BL5" s="44"/>
      <c r="BM5" s="42"/>
      <c r="BN5" s="19"/>
      <c r="BO5" s="19"/>
    </row>
    <row r="6" spans="1:67" ht="9.75" customHeight="1">
      <c r="A6" s="42"/>
      <c r="B6" s="40"/>
      <c r="C6" s="43"/>
      <c r="D6" s="44"/>
      <c r="E6" s="42"/>
      <c r="F6" s="52"/>
      <c r="G6" s="52"/>
      <c r="H6" s="52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46" t="s">
        <v>29</v>
      </c>
      <c r="AE6" s="47"/>
      <c r="AF6" s="48"/>
      <c r="AG6" s="33" t="s">
        <v>27</v>
      </c>
      <c r="AH6" s="34"/>
      <c r="AI6" s="35"/>
      <c r="AJ6" s="52"/>
      <c r="AK6" s="52"/>
      <c r="AL6" s="52"/>
      <c r="AM6" s="33" t="s">
        <v>25</v>
      </c>
      <c r="AN6" s="34"/>
      <c r="AO6" s="35"/>
      <c r="AP6" s="33" t="s">
        <v>26</v>
      </c>
      <c r="AQ6" s="34"/>
      <c r="AR6" s="35"/>
      <c r="AS6" s="64"/>
      <c r="AT6" s="65"/>
      <c r="AU6" s="66"/>
      <c r="AV6" s="55"/>
      <c r="AW6" s="56"/>
      <c r="AX6" s="56"/>
      <c r="AY6" s="45" t="s">
        <v>16</v>
      </c>
      <c r="AZ6" s="45"/>
      <c r="BA6" s="45"/>
      <c r="BB6" s="45"/>
      <c r="BC6" s="45"/>
      <c r="BD6" s="45"/>
      <c r="BE6" s="45"/>
      <c r="BF6" s="45"/>
      <c r="BG6" s="45"/>
      <c r="BH6" s="52"/>
      <c r="BI6" s="52"/>
      <c r="BJ6" s="52"/>
      <c r="BK6" s="43"/>
      <c r="BL6" s="44"/>
      <c r="BM6" s="42"/>
      <c r="BN6" s="19"/>
      <c r="BO6" s="19"/>
    </row>
    <row r="7" spans="1:67" ht="131.25" customHeight="1">
      <c r="A7" s="42"/>
      <c r="B7" s="40"/>
      <c r="C7" s="36"/>
      <c r="D7" s="37"/>
      <c r="E7" s="38"/>
      <c r="F7" s="52"/>
      <c r="G7" s="52"/>
      <c r="H7" s="52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49"/>
      <c r="AE7" s="50"/>
      <c r="AF7" s="51"/>
      <c r="AG7" s="36"/>
      <c r="AH7" s="37"/>
      <c r="AI7" s="38"/>
      <c r="AJ7" s="52"/>
      <c r="AK7" s="52"/>
      <c r="AL7" s="52"/>
      <c r="AM7" s="36"/>
      <c r="AN7" s="37"/>
      <c r="AO7" s="38"/>
      <c r="AP7" s="36"/>
      <c r="AQ7" s="37"/>
      <c r="AR7" s="38"/>
      <c r="AS7" s="67"/>
      <c r="AT7" s="68"/>
      <c r="AU7" s="69"/>
      <c r="AV7" s="57"/>
      <c r="AW7" s="58"/>
      <c r="AX7" s="58"/>
      <c r="AY7" s="45"/>
      <c r="AZ7" s="45"/>
      <c r="BA7" s="45"/>
      <c r="BB7" s="45"/>
      <c r="BC7" s="45"/>
      <c r="BD7" s="45"/>
      <c r="BE7" s="45"/>
      <c r="BF7" s="45"/>
      <c r="BG7" s="45"/>
      <c r="BH7" s="52"/>
      <c r="BI7" s="52"/>
      <c r="BJ7" s="52"/>
      <c r="BK7" s="36"/>
      <c r="BL7" s="37"/>
      <c r="BM7" s="38"/>
      <c r="BN7" s="19"/>
      <c r="BO7" s="19"/>
    </row>
    <row r="8" spans="1:67" ht="35.25" customHeight="1">
      <c r="A8" s="38"/>
      <c r="B8" s="41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3782</v>
      </c>
      <c r="D10" s="8">
        <f>G10+AK10</f>
        <v>1481.9</v>
      </c>
      <c r="E10" s="2">
        <f>D10/C10*100</f>
        <v>39.18297197250132</v>
      </c>
      <c r="F10" s="2">
        <v>829.5</v>
      </c>
      <c r="G10" s="2">
        <v>369</v>
      </c>
      <c r="H10" s="2">
        <f>G10/F10*100</f>
        <v>44.48462929475588</v>
      </c>
      <c r="I10" s="2">
        <v>14.9</v>
      </c>
      <c r="J10" s="2">
        <v>4.4</v>
      </c>
      <c r="K10" s="2">
        <f aca="true" t="shared" si="0" ref="K10:K22">J10/I10*100</f>
        <v>29.53020134228188</v>
      </c>
      <c r="L10" s="2">
        <v>2.5</v>
      </c>
      <c r="M10" s="2">
        <v>-0.6</v>
      </c>
      <c r="N10" s="2">
        <f>M10/L10*100</f>
        <v>-24</v>
      </c>
      <c r="O10" s="2">
        <v>73.2</v>
      </c>
      <c r="P10" s="2">
        <v>2.5</v>
      </c>
      <c r="Q10" s="2">
        <f>P10/O10*100</f>
        <v>3.415300546448087</v>
      </c>
      <c r="R10" s="2">
        <v>239.1</v>
      </c>
      <c r="S10" s="2">
        <v>12.4</v>
      </c>
      <c r="T10" s="2">
        <f>S10/R10*100</f>
        <v>5.186114596403179</v>
      </c>
      <c r="U10" s="2">
        <v>0</v>
      </c>
      <c r="V10" s="2">
        <v>0</v>
      </c>
      <c r="W10" s="2">
        <v>0</v>
      </c>
      <c r="X10" s="2">
        <v>77</v>
      </c>
      <c r="Y10" s="2">
        <v>99.3</v>
      </c>
      <c r="Z10" s="2">
        <f>Y10/X10*100</f>
        <v>128.96103896103895</v>
      </c>
      <c r="AA10" s="2">
        <v>40</v>
      </c>
      <c r="AB10" s="2">
        <v>20</v>
      </c>
      <c r="AC10" s="2">
        <v>0</v>
      </c>
      <c r="AD10" s="2">
        <v>0</v>
      </c>
      <c r="AE10" s="2">
        <v>0</v>
      </c>
      <c r="AF10" s="2">
        <v>0</v>
      </c>
      <c r="AG10" s="2">
        <v>50</v>
      </c>
      <c r="AH10" s="2">
        <v>10.6</v>
      </c>
      <c r="AI10" s="2">
        <f>AH10/AG10*100</f>
        <v>21.2</v>
      </c>
      <c r="AJ10" s="2">
        <v>2952.5</v>
      </c>
      <c r="AK10" s="2">
        <v>1112.9</v>
      </c>
      <c r="AL10" s="2">
        <f>AK10/AJ10*100</f>
        <v>37.69348010160881</v>
      </c>
      <c r="AM10" s="2">
        <v>1857.9</v>
      </c>
      <c r="AN10" s="2">
        <v>774.1</v>
      </c>
      <c r="AO10" s="2">
        <f>AN10/AM10*100</f>
        <v>41.66532106141342</v>
      </c>
      <c r="AP10" s="2">
        <v>0</v>
      </c>
      <c r="AQ10" s="2">
        <v>0</v>
      </c>
      <c r="AR10" s="2" t="e">
        <f>AQ10/AP10*100</f>
        <v>#DIV/0!</v>
      </c>
      <c r="AS10" s="20">
        <v>3782</v>
      </c>
      <c r="AT10" s="2">
        <v>996.5</v>
      </c>
      <c r="AU10" s="2">
        <f>AT10/AS10*100</f>
        <v>26.348492860920146</v>
      </c>
      <c r="AV10" s="21">
        <v>1131.6</v>
      </c>
      <c r="AW10" s="2">
        <v>332.9</v>
      </c>
      <c r="AX10" s="2">
        <f>AW10/AV10*100</f>
        <v>29.418522446094027</v>
      </c>
      <c r="AY10" s="21">
        <v>1126.6</v>
      </c>
      <c r="AZ10" s="2">
        <v>332.9</v>
      </c>
      <c r="BA10" s="2">
        <f aca="true" t="shared" si="1" ref="BA10:BA22">AZ10/AY10*100</f>
        <v>29.549085744718624</v>
      </c>
      <c r="BB10" s="2">
        <v>1323.5</v>
      </c>
      <c r="BC10" s="2">
        <v>304.5</v>
      </c>
      <c r="BD10" s="2">
        <f>BC10/BB10*100</f>
        <v>23.007177937287494</v>
      </c>
      <c r="BE10" s="21">
        <v>513.6</v>
      </c>
      <c r="BF10" s="2">
        <v>44</v>
      </c>
      <c r="BG10" s="2">
        <f>BF10/BE10*100</f>
        <v>8.566978193146417</v>
      </c>
      <c r="BH10" s="21">
        <v>634.6</v>
      </c>
      <c r="BI10" s="2">
        <v>264.6</v>
      </c>
      <c r="BJ10" s="2">
        <f>BI10/BH10*100</f>
        <v>41.69555625590924</v>
      </c>
      <c r="BK10" s="20">
        <f aca="true" t="shared" si="2" ref="BK10:BK21">C10-AS10</f>
        <v>0</v>
      </c>
      <c r="BL10" s="20">
        <f aca="true" t="shared" si="3" ref="BL10:BL21">D10-AT10</f>
        <v>485.4000000000001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4" ref="C11:C21">F11+AJ11</f>
        <v>4682.6</v>
      </c>
      <c r="D11" s="8">
        <f aca="true" t="shared" si="5" ref="D11:D21">G11+AK11</f>
        <v>1600</v>
      </c>
      <c r="E11" s="2">
        <f aca="true" t="shared" si="6" ref="E11:E21">D11/C11*100</f>
        <v>34.169051381711014</v>
      </c>
      <c r="F11" s="2">
        <v>1040.4</v>
      </c>
      <c r="G11" s="2">
        <v>481.8</v>
      </c>
      <c r="H11" s="2">
        <f aca="true" t="shared" si="7" ref="H11:H21">G11/F11*100</f>
        <v>46.30911188004613</v>
      </c>
      <c r="I11" s="2">
        <v>28.3</v>
      </c>
      <c r="J11" s="2">
        <v>9</v>
      </c>
      <c r="K11" s="2">
        <f t="shared" si="0"/>
        <v>31.802120141342755</v>
      </c>
      <c r="L11" s="2">
        <v>18.1</v>
      </c>
      <c r="M11" s="2">
        <v>29.6</v>
      </c>
      <c r="N11" s="2">
        <f aca="true" t="shared" si="8" ref="N11:N21">M11/L11*100</f>
        <v>163.53591160220995</v>
      </c>
      <c r="O11" s="2">
        <v>57.3</v>
      </c>
      <c r="P11" s="2">
        <v>3.3</v>
      </c>
      <c r="Q11" s="2">
        <f aca="true" t="shared" si="9" ref="Q11:Q21">P11/O11*100</f>
        <v>5.7591623036649215</v>
      </c>
      <c r="R11" s="2">
        <v>245.5</v>
      </c>
      <c r="S11" s="2">
        <v>26.3</v>
      </c>
      <c r="T11" s="2">
        <f aca="true" t="shared" si="10" ref="T11:T21">S11/R11*100</f>
        <v>10.712830957230143</v>
      </c>
      <c r="U11" s="2">
        <v>0</v>
      </c>
      <c r="V11" s="2">
        <v>0</v>
      </c>
      <c r="W11" s="2">
        <v>0</v>
      </c>
      <c r="X11" s="2">
        <v>134</v>
      </c>
      <c r="Y11" s="2">
        <v>148</v>
      </c>
      <c r="Z11" s="2">
        <f aca="true" t="shared" si="11" ref="Z11:Z21">Y11/X11*100</f>
        <v>110.44776119402985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46</v>
      </c>
      <c r="AH11" s="2">
        <v>12.6</v>
      </c>
      <c r="AI11" s="2">
        <f aca="true" t="shared" si="12" ref="AI11:AI22">AH11/AG11*100</f>
        <v>27.391304347826086</v>
      </c>
      <c r="AJ11" s="2">
        <v>3642.2</v>
      </c>
      <c r="AK11" s="2">
        <v>1118.2</v>
      </c>
      <c r="AL11" s="2">
        <f aca="true" t="shared" si="13" ref="AL11:AL21">AK11/AJ11*100</f>
        <v>30.701224534621936</v>
      </c>
      <c r="AM11" s="2">
        <v>1981.3</v>
      </c>
      <c r="AN11" s="2">
        <v>825.5</v>
      </c>
      <c r="AO11" s="2">
        <f aca="true" t="shared" si="14" ref="AO11:AO21">AN11/AM11*100</f>
        <v>41.66456367031747</v>
      </c>
      <c r="AP11" s="2">
        <v>0</v>
      </c>
      <c r="AQ11" s="2">
        <v>0</v>
      </c>
      <c r="AR11" s="2" t="e">
        <f aca="true" t="shared" si="15" ref="AR11:AR20">AQ11/AP11*100</f>
        <v>#DIV/0!</v>
      </c>
      <c r="AS11" s="20">
        <v>4763.6</v>
      </c>
      <c r="AT11" s="2">
        <v>1126.9</v>
      </c>
      <c r="AU11" s="2">
        <f aca="true" t="shared" si="16" ref="AU11:AU21">AT11/AS11*100</f>
        <v>23.656478293727435</v>
      </c>
      <c r="AV11" s="22">
        <v>1250</v>
      </c>
      <c r="AW11" s="2">
        <v>374.7</v>
      </c>
      <c r="AX11" s="2">
        <f aca="true" t="shared" si="17" ref="AX11:AX21">AW11/AV11*100</f>
        <v>29.975999999999996</v>
      </c>
      <c r="AY11" s="21">
        <v>1245</v>
      </c>
      <c r="AZ11" s="2">
        <v>374.7</v>
      </c>
      <c r="BA11" s="2">
        <f t="shared" si="1"/>
        <v>30.096385542168676</v>
      </c>
      <c r="BB11" s="2">
        <v>2163.2</v>
      </c>
      <c r="BC11" s="2">
        <v>311.1</v>
      </c>
      <c r="BD11" s="2">
        <f aca="true" t="shared" si="18" ref="BD11:BD21">BC11/BB11*100</f>
        <v>14.381471893491128</v>
      </c>
      <c r="BE11" s="21">
        <v>493.5</v>
      </c>
      <c r="BF11" s="2">
        <v>85</v>
      </c>
      <c r="BG11" s="2">
        <f aca="true" t="shared" si="19" ref="BG11:BG21">BF11/BE11*100</f>
        <v>17.223910840932117</v>
      </c>
      <c r="BH11" s="21">
        <v>702.9</v>
      </c>
      <c r="BI11" s="2">
        <v>292.9</v>
      </c>
      <c r="BJ11" s="2">
        <f aca="true" t="shared" si="20" ref="BJ11:BJ21">BI11/BH11*100</f>
        <v>41.670223360364204</v>
      </c>
      <c r="BK11" s="20">
        <f t="shared" si="2"/>
        <v>-81</v>
      </c>
      <c r="BL11" s="20">
        <f t="shared" si="3"/>
        <v>473.0999999999999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4"/>
        <v>6805.3</v>
      </c>
      <c r="D12" s="8">
        <f t="shared" si="5"/>
        <v>-2164.5</v>
      </c>
      <c r="E12" s="2">
        <f t="shared" si="6"/>
        <v>-31.806092310405127</v>
      </c>
      <c r="F12" s="2">
        <v>1505.7</v>
      </c>
      <c r="G12" s="2">
        <v>533.6</v>
      </c>
      <c r="H12" s="2">
        <f t="shared" si="7"/>
        <v>35.4386664010095</v>
      </c>
      <c r="I12" s="2">
        <v>59</v>
      </c>
      <c r="J12" s="2">
        <v>20.9</v>
      </c>
      <c r="K12" s="2">
        <f t="shared" si="0"/>
        <v>35.42372881355932</v>
      </c>
      <c r="L12" s="2">
        <v>22.8</v>
      </c>
      <c r="M12" s="2">
        <v>14.8</v>
      </c>
      <c r="N12" s="2">
        <f t="shared" si="8"/>
        <v>64.91228070175438</v>
      </c>
      <c r="O12" s="2">
        <v>98.8</v>
      </c>
      <c r="P12" s="2">
        <v>2.6</v>
      </c>
      <c r="Q12" s="2">
        <f t="shared" si="9"/>
        <v>2.6315789473684212</v>
      </c>
      <c r="R12" s="17">
        <v>535</v>
      </c>
      <c r="S12" s="2">
        <v>73.2</v>
      </c>
      <c r="T12" s="2">
        <f t="shared" si="10"/>
        <v>13.682242990654206</v>
      </c>
      <c r="U12" s="2">
        <v>0</v>
      </c>
      <c r="V12" s="2">
        <v>0</v>
      </c>
      <c r="W12" s="2">
        <v>0</v>
      </c>
      <c r="X12" s="2">
        <v>200</v>
      </c>
      <c r="Y12" s="2">
        <v>159.3</v>
      </c>
      <c r="Z12" s="2">
        <f t="shared" si="11"/>
        <v>79.65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1.2</v>
      </c>
      <c r="AI12" s="2">
        <f t="shared" si="12"/>
        <v>17.142857142857142</v>
      </c>
      <c r="AJ12" s="2">
        <v>5299.6</v>
      </c>
      <c r="AK12" s="2">
        <v>-2698.1</v>
      </c>
      <c r="AL12" s="2">
        <f t="shared" si="13"/>
        <v>-50.91138953883312</v>
      </c>
      <c r="AM12" s="2">
        <v>2686.1</v>
      </c>
      <c r="AN12" s="2">
        <v>1119.2</v>
      </c>
      <c r="AO12" s="2">
        <f t="shared" si="14"/>
        <v>41.666356427534346</v>
      </c>
      <c r="AP12" s="2">
        <v>0</v>
      </c>
      <c r="AQ12" s="2">
        <v>0</v>
      </c>
      <c r="AR12" s="2" t="e">
        <f t="shared" si="15"/>
        <v>#DIV/0!</v>
      </c>
      <c r="AS12" s="2">
        <v>11119.8</v>
      </c>
      <c r="AT12" s="2">
        <v>1557.6</v>
      </c>
      <c r="AU12" s="2">
        <f t="shared" si="16"/>
        <v>14.007446177089516</v>
      </c>
      <c r="AV12" s="22">
        <v>1209.6</v>
      </c>
      <c r="AW12" s="2">
        <v>444.8</v>
      </c>
      <c r="AX12" s="2">
        <f t="shared" si="17"/>
        <v>36.77248677248678</v>
      </c>
      <c r="AY12" s="21">
        <v>1189.6</v>
      </c>
      <c r="AZ12" s="2">
        <v>444.8</v>
      </c>
      <c r="BA12" s="2">
        <f t="shared" si="1"/>
        <v>37.390719569603235</v>
      </c>
      <c r="BB12" s="2">
        <v>3097.4</v>
      </c>
      <c r="BC12" s="2">
        <v>247.4</v>
      </c>
      <c r="BD12" s="2">
        <f t="shared" si="18"/>
        <v>7.987344224188028</v>
      </c>
      <c r="BE12" s="21">
        <v>4871.4</v>
      </c>
      <c r="BF12" s="2">
        <v>83.2</v>
      </c>
      <c r="BG12" s="2">
        <f t="shared" si="19"/>
        <v>1.7079279057355174</v>
      </c>
      <c r="BH12" s="21">
        <v>1459.5</v>
      </c>
      <c r="BI12" s="2">
        <v>608.2</v>
      </c>
      <c r="BJ12" s="2">
        <f t="shared" si="20"/>
        <v>41.67180541281261</v>
      </c>
      <c r="BK12" s="20">
        <f t="shared" si="2"/>
        <v>-4314.499999999999</v>
      </c>
      <c r="BL12" s="20">
        <f t="shared" si="3"/>
        <v>-3722.1</v>
      </c>
      <c r="BM12" s="2">
        <f aca="true" t="shared" si="21" ref="BM12:BM20">BL12/BK12*100</f>
        <v>86.26955614787346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4"/>
        <v>6564.099999999999</v>
      </c>
      <c r="D13" s="8">
        <f t="shared" si="5"/>
        <v>1304.8000000000002</v>
      </c>
      <c r="E13" s="2">
        <f t="shared" si="6"/>
        <v>19.877820264773547</v>
      </c>
      <c r="F13" s="2">
        <v>865.7</v>
      </c>
      <c r="G13" s="2">
        <v>264.1</v>
      </c>
      <c r="H13" s="2">
        <f t="shared" si="7"/>
        <v>30.507104077625048</v>
      </c>
      <c r="I13" s="2">
        <v>13.1</v>
      </c>
      <c r="J13" s="2">
        <v>4.5</v>
      </c>
      <c r="K13" s="2">
        <f t="shared" si="0"/>
        <v>34.35114503816794</v>
      </c>
      <c r="L13" s="2">
        <v>0</v>
      </c>
      <c r="M13" s="2">
        <v>0</v>
      </c>
      <c r="N13" s="2">
        <v>0</v>
      </c>
      <c r="O13" s="2">
        <v>64.6</v>
      </c>
      <c r="P13" s="2">
        <v>0.7</v>
      </c>
      <c r="Q13" s="2">
        <f t="shared" si="9"/>
        <v>1.08359133126935</v>
      </c>
      <c r="R13" s="2">
        <v>300.7</v>
      </c>
      <c r="S13" s="2">
        <v>52.7</v>
      </c>
      <c r="T13" s="2">
        <f t="shared" si="10"/>
        <v>17.52577319587629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42</v>
      </c>
      <c r="AB13" s="2">
        <v>5.5</v>
      </c>
      <c r="AC13" s="2">
        <f aca="true" t="shared" si="22" ref="AC13:AC20">AB13/AA13*100</f>
        <v>13.095238095238097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5698.4</v>
      </c>
      <c r="AK13" s="2">
        <v>1040.7</v>
      </c>
      <c r="AL13" s="2">
        <f t="shared" si="13"/>
        <v>18.263021198933036</v>
      </c>
      <c r="AM13" s="2">
        <v>1959.4</v>
      </c>
      <c r="AN13" s="2">
        <v>816.4</v>
      </c>
      <c r="AO13" s="2">
        <f t="shared" si="14"/>
        <v>41.66581606614269</v>
      </c>
      <c r="AP13" s="2">
        <v>0</v>
      </c>
      <c r="AQ13" s="2">
        <v>0</v>
      </c>
      <c r="AR13" s="2" t="e">
        <f t="shared" si="15"/>
        <v>#DIV/0!</v>
      </c>
      <c r="AS13" s="2">
        <v>6790.5</v>
      </c>
      <c r="AT13" s="2">
        <v>952.3</v>
      </c>
      <c r="AU13" s="2">
        <f t="shared" si="16"/>
        <v>14.024004123407702</v>
      </c>
      <c r="AV13" s="22">
        <v>1299.3</v>
      </c>
      <c r="AW13" s="2">
        <v>419.8</v>
      </c>
      <c r="AX13" s="2">
        <f t="shared" si="17"/>
        <v>32.309705225890866</v>
      </c>
      <c r="AY13" s="21">
        <v>1294.3</v>
      </c>
      <c r="AZ13" s="2">
        <v>419.8</v>
      </c>
      <c r="BA13" s="2">
        <f t="shared" si="1"/>
        <v>32.434520590280464</v>
      </c>
      <c r="BB13" s="2">
        <v>3233.8</v>
      </c>
      <c r="BC13" s="2">
        <v>209.8</v>
      </c>
      <c r="BD13" s="2">
        <f t="shared" si="18"/>
        <v>6.487723421361865</v>
      </c>
      <c r="BE13" s="21">
        <v>496.7</v>
      </c>
      <c r="BF13" s="2">
        <v>26</v>
      </c>
      <c r="BG13" s="2">
        <f t="shared" si="19"/>
        <v>5.234548016911616</v>
      </c>
      <c r="BH13" s="21">
        <v>543.4</v>
      </c>
      <c r="BI13" s="2">
        <v>226.5</v>
      </c>
      <c r="BJ13" s="2">
        <f t="shared" si="20"/>
        <v>41.682002208317996</v>
      </c>
      <c r="BK13" s="20">
        <f t="shared" si="2"/>
        <v>-226.40000000000055</v>
      </c>
      <c r="BL13" s="20">
        <f t="shared" si="3"/>
        <v>352.5000000000002</v>
      </c>
      <c r="BM13" s="2">
        <f t="shared" si="21"/>
        <v>-155.69787985865696</v>
      </c>
      <c r="BN13" s="10"/>
      <c r="BO13" s="11"/>
    </row>
    <row r="14" spans="1:67" ht="15">
      <c r="A14" s="9">
        <v>5</v>
      </c>
      <c r="B14" s="6" t="s">
        <v>34</v>
      </c>
      <c r="C14" s="7">
        <f>F14+AJ14</f>
        <v>3542.2000000000003</v>
      </c>
      <c r="D14" s="8">
        <f t="shared" si="5"/>
        <v>1042.7</v>
      </c>
      <c r="E14" s="2">
        <f t="shared" si="6"/>
        <v>29.436508384619724</v>
      </c>
      <c r="F14" s="2">
        <v>1164.4</v>
      </c>
      <c r="G14" s="2">
        <v>367.2</v>
      </c>
      <c r="H14" s="2">
        <f t="shared" si="7"/>
        <v>31.535554792167638</v>
      </c>
      <c r="I14" s="2">
        <v>30.4</v>
      </c>
      <c r="J14" s="2">
        <v>12.7</v>
      </c>
      <c r="K14" s="2">
        <f t="shared" si="0"/>
        <v>41.776315789473685</v>
      </c>
      <c r="L14" s="2">
        <v>20.6</v>
      </c>
      <c r="M14" s="2">
        <v>19.1</v>
      </c>
      <c r="N14" s="2">
        <f t="shared" si="8"/>
        <v>92.71844660194175</v>
      </c>
      <c r="O14" s="2">
        <v>58.5</v>
      </c>
      <c r="P14" s="2">
        <v>2.3</v>
      </c>
      <c r="Q14" s="2">
        <f t="shared" si="9"/>
        <v>3.9316239316239314</v>
      </c>
      <c r="R14" s="2">
        <v>289.2</v>
      </c>
      <c r="S14" s="2">
        <v>14</v>
      </c>
      <c r="T14" s="2">
        <f t="shared" si="10"/>
        <v>4.840940525587829</v>
      </c>
      <c r="U14" s="2">
        <v>0</v>
      </c>
      <c r="V14" s="2">
        <v>0</v>
      </c>
      <c r="W14" s="2">
        <v>0</v>
      </c>
      <c r="X14" s="2">
        <v>100</v>
      </c>
      <c r="Y14" s="2">
        <v>147.5</v>
      </c>
      <c r="Z14" s="2">
        <f t="shared" si="11"/>
        <v>147.5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2377.8</v>
      </c>
      <c r="AK14" s="2">
        <v>675.5</v>
      </c>
      <c r="AL14" s="2">
        <f t="shared" si="13"/>
        <v>28.408613003616782</v>
      </c>
      <c r="AM14" s="2">
        <v>1151.4</v>
      </c>
      <c r="AN14" s="2">
        <v>479.8</v>
      </c>
      <c r="AO14" s="2">
        <f t="shared" si="14"/>
        <v>41.671009206183776</v>
      </c>
      <c r="AP14" s="2">
        <v>0</v>
      </c>
      <c r="AQ14" s="2">
        <v>0</v>
      </c>
      <c r="AR14" s="2" t="e">
        <f t="shared" si="15"/>
        <v>#DIV/0!</v>
      </c>
      <c r="AS14" s="2">
        <v>3548.8</v>
      </c>
      <c r="AT14" s="2">
        <v>730</v>
      </c>
      <c r="AU14" s="2">
        <f t="shared" si="16"/>
        <v>20.57033363390442</v>
      </c>
      <c r="AV14" s="22">
        <v>1156.5</v>
      </c>
      <c r="AW14" s="2">
        <v>309.2</v>
      </c>
      <c r="AX14" s="2">
        <f t="shared" si="17"/>
        <v>26.735840899265025</v>
      </c>
      <c r="AY14" s="21">
        <v>1151.5</v>
      </c>
      <c r="AZ14" s="2">
        <v>309.2</v>
      </c>
      <c r="BA14" s="2">
        <f t="shared" si="1"/>
        <v>26.851932262266608</v>
      </c>
      <c r="BB14" s="2">
        <v>1410.1</v>
      </c>
      <c r="BC14" s="2">
        <v>179</v>
      </c>
      <c r="BD14" s="2">
        <f t="shared" si="18"/>
        <v>12.694135167718601</v>
      </c>
      <c r="BE14" s="21">
        <v>352.4</v>
      </c>
      <c r="BF14" s="2">
        <v>24.8</v>
      </c>
      <c r="BG14" s="2">
        <f t="shared" si="19"/>
        <v>7.037457434733259</v>
      </c>
      <c r="BH14" s="21">
        <v>516.3</v>
      </c>
      <c r="BI14" s="2">
        <v>215.2</v>
      </c>
      <c r="BJ14" s="2">
        <f t="shared" si="20"/>
        <v>41.68119310478404</v>
      </c>
      <c r="BK14" s="20">
        <f t="shared" si="2"/>
        <v>-6.599999999999909</v>
      </c>
      <c r="BL14" s="20">
        <f t="shared" si="3"/>
        <v>312.70000000000005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4"/>
        <v>120521.7</v>
      </c>
      <c r="D15" s="8">
        <f t="shared" si="5"/>
        <v>-150.59999999999945</v>
      </c>
      <c r="E15" s="2">
        <f t="shared" si="6"/>
        <v>-0.12495675052708306</v>
      </c>
      <c r="F15" s="2">
        <v>18261.8</v>
      </c>
      <c r="G15" s="2">
        <v>6109.3</v>
      </c>
      <c r="H15" s="2">
        <f t="shared" si="7"/>
        <v>33.45398591595571</v>
      </c>
      <c r="I15" s="2">
        <v>7183.9</v>
      </c>
      <c r="J15" s="2">
        <v>2650.3</v>
      </c>
      <c r="K15" s="2">
        <f t="shared" si="0"/>
        <v>36.892217319283404</v>
      </c>
      <c r="L15" s="2">
        <v>6.2</v>
      </c>
      <c r="M15" s="2">
        <v>5.1</v>
      </c>
      <c r="N15" s="2">
        <f t="shared" si="8"/>
        <v>82.25806451612902</v>
      </c>
      <c r="O15" s="2">
        <v>1592.8</v>
      </c>
      <c r="P15" s="2">
        <v>428.1</v>
      </c>
      <c r="Q15" s="2">
        <f t="shared" si="9"/>
        <v>26.877197388247115</v>
      </c>
      <c r="R15" s="2">
        <v>5553.2</v>
      </c>
      <c r="S15" s="2">
        <v>1402.2</v>
      </c>
      <c r="T15" s="2">
        <f t="shared" si="10"/>
        <v>25.25030612979904</v>
      </c>
      <c r="U15" s="2">
        <v>120</v>
      </c>
      <c r="V15" s="2">
        <v>7.9</v>
      </c>
      <c r="W15" s="2">
        <f>V15/U15*100</f>
        <v>6.583333333333334</v>
      </c>
      <c r="X15" s="2">
        <v>0</v>
      </c>
      <c r="Y15" s="2">
        <v>2.1</v>
      </c>
      <c r="Z15" s="2" t="e">
        <f t="shared" si="11"/>
        <v>#DIV/0!</v>
      </c>
      <c r="AA15" s="2">
        <v>155</v>
      </c>
      <c r="AB15" s="2">
        <v>0</v>
      </c>
      <c r="AC15" s="2">
        <f t="shared" si="22"/>
        <v>0</v>
      </c>
      <c r="AD15" s="2">
        <v>0</v>
      </c>
      <c r="AE15" s="2">
        <v>0</v>
      </c>
      <c r="AF15" s="2">
        <v>0</v>
      </c>
      <c r="AG15" s="2">
        <v>735.9</v>
      </c>
      <c r="AH15" s="2">
        <v>193.6</v>
      </c>
      <c r="AI15" s="2">
        <f t="shared" si="12"/>
        <v>26.307922272047833</v>
      </c>
      <c r="AJ15" s="2">
        <v>102259.9</v>
      </c>
      <c r="AK15" s="2">
        <v>-6259.9</v>
      </c>
      <c r="AL15" s="2">
        <f t="shared" si="13"/>
        <v>-6.121558890630639</v>
      </c>
      <c r="AM15" s="2">
        <v>10925.1</v>
      </c>
      <c r="AN15" s="2">
        <v>4552.1</v>
      </c>
      <c r="AO15" s="2">
        <f t="shared" si="14"/>
        <v>41.66643783580928</v>
      </c>
      <c r="AP15" s="2">
        <v>0</v>
      </c>
      <c r="AQ15" s="2">
        <v>0</v>
      </c>
      <c r="AR15" s="2" t="e">
        <f t="shared" si="15"/>
        <v>#DIV/0!</v>
      </c>
      <c r="AS15" s="2">
        <v>135076.1</v>
      </c>
      <c r="AT15" s="2">
        <v>11574.1</v>
      </c>
      <c r="AU15" s="2">
        <f t="shared" si="16"/>
        <v>8.568577268665589</v>
      </c>
      <c r="AV15" s="22">
        <v>5370.8</v>
      </c>
      <c r="AW15" s="2">
        <v>2002.8</v>
      </c>
      <c r="AX15" s="2">
        <f t="shared" si="17"/>
        <v>37.29053399865941</v>
      </c>
      <c r="AY15" s="21">
        <v>5066.4</v>
      </c>
      <c r="AZ15" s="2">
        <v>2002.8</v>
      </c>
      <c r="BA15" s="2">
        <f t="shared" si="1"/>
        <v>39.531027948839416</v>
      </c>
      <c r="BB15" s="2">
        <v>12420</v>
      </c>
      <c r="BC15" s="2">
        <v>2593.3</v>
      </c>
      <c r="BD15" s="2">
        <f t="shared" si="18"/>
        <v>20.880032206119164</v>
      </c>
      <c r="BE15" s="21">
        <v>113543.4</v>
      </c>
      <c r="BF15" s="2">
        <v>5633.4</v>
      </c>
      <c r="BG15" s="2">
        <f t="shared" si="19"/>
        <v>4.961450863722594</v>
      </c>
      <c r="BH15" s="21">
        <v>2768.7</v>
      </c>
      <c r="BI15" s="2">
        <v>1153.6</v>
      </c>
      <c r="BJ15" s="2">
        <f t="shared" si="20"/>
        <v>41.66576371582331</v>
      </c>
      <c r="BK15" s="20">
        <f t="shared" si="2"/>
        <v>-14554.400000000009</v>
      </c>
      <c r="BL15" s="20">
        <f t="shared" si="3"/>
        <v>-11724.7</v>
      </c>
      <c r="BM15" s="2">
        <f t="shared" si="21"/>
        <v>80.55776947177482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4"/>
        <v>8167.6</v>
      </c>
      <c r="D16" s="8">
        <f t="shared" si="5"/>
        <v>422</v>
      </c>
      <c r="E16" s="2">
        <f t="shared" si="6"/>
        <v>5.166756452323816</v>
      </c>
      <c r="F16" s="2">
        <v>2508.9</v>
      </c>
      <c r="G16" s="2">
        <v>1024</v>
      </c>
      <c r="H16" s="2">
        <f t="shared" si="7"/>
        <v>40.81469966917772</v>
      </c>
      <c r="I16" s="2">
        <v>172.3</v>
      </c>
      <c r="J16" s="2">
        <v>60.9</v>
      </c>
      <c r="K16" s="2">
        <f t="shared" si="0"/>
        <v>35.345327916424836</v>
      </c>
      <c r="L16" s="2">
        <v>0</v>
      </c>
      <c r="M16" s="2">
        <v>17.9</v>
      </c>
      <c r="N16" s="2">
        <v>0</v>
      </c>
      <c r="O16" s="2">
        <v>285.4</v>
      </c>
      <c r="P16" s="2">
        <v>8.8</v>
      </c>
      <c r="Q16" s="2">
        <f t="shared" si="9"/>
        <v>3.083391730903995</v>
      </c>
      <c r="R16" s="2">
        <v>512.8</v>
      </c>
      <c r="S16" s="2">
        <v>96.5</v>
      </c>
      <c r="T16" s="2">
        <f t="shared" si="10"/>
        <v>18.818252730109204</v>
      </c>
      <c r="U16" s="2">
        <v>0</v>
      </c>
      <c r="V16" s="2">
        <v>0</v>
      </c>
      <c r="W16" s="2">
        <v>0</v>
      </c>
      <c r="X16" s="2">
        <v>400</v>
      </c>
      <c r="Y16" s="2">
        <v>205.5</v>
      </c>
      <c r="Z16" s="2">
        <f t="shared" si="11"/>
        <v>51.37500000000001</v>
      </c>
      <c r="AA16" s="2">
        <v>33.7</v>
      </c>
      <c r="AB16" s="2">
        <v>2.4</v>
      </c>
      <c r="AC16" s="2">
        <f t="shared" si="22"/>
        <v>7.121661721068248</v>
      </c>
      <c r="AD16" s="2">
        <v>0</v>
      </c>
      <c r="AE16" s="2">
        <v>0</v>
      </c>
      <c r="AF16" s="2">
        <v>0</v>
      </c>
      <c r="AG16" s="2">
        <v>14.1</v>
      </c>
      <c r="AH16" s="2">
        <v>4.9</v>
      </c>
      <c r="AI16" s="2">
        <f t="shared" si="12"/>
        <v>34.751773049645394</v>
      </c>
      <c r="AJ16" s="2">
        <v>5658.7</v>
      </c>
      <c r="AK16" s="2">
        <v>-602</v>
      </c>
      <c r="AL16" s="2">
        <f t="shared" si="13"/>
        <v>-10.6384858713132</v>
      </c>
      <c r="AM16" s="2">
        <v>2789.1</v>
      </c>
      <c r="AN16" s="2">
        <v>1162.1</v>
      </c>
      <c r="AO16" s="2">
        <f t="shared" si="14"/>
        <v>41.665770320174964</v>
      </c>
      <c r="AP16" s="2">
        <v>0</v>
      </c>
      <c r="AQ16" s="2">
        <v>0</v>
      </c>
      <c r="AR16" s="2" t="e">
        <f t="shared" si="15"/>
        <v>#DIV/0!</v>
      </c>
      <c r="AS16" s="2">
        <v>10423.6</v>
      </c>
      <c r="AT16" s="2">
        <v>1876.7</v>
      </c>
      <c r="AU16" s="2">
        <f t="shared" si="16"/>
        <v>18.00433631374957</v>
      </c>
      <c r="AV16" s="22">
        <v>1240.9</v>
      </c>
      <c r="AW16" s="2">
        <v>452.6</v>
      </c>
      <c r="AX16" s="2">
        <f t="shared" si="17"/>
        <v>36.47352727858812</v>
      </c>
      <c r="AY16" s="21">
        <v>1215.9</v>
      </c>
      <c r="AZ16" s="2">
        <v>452.6</v>
      </c>
      <c r="BA16" s="2">
        <f t="shared" si="1"/>
        <v>37.223455876305614</v>
      </c>
      <c r="BB16" s="2">
        <v>3161.8</v>
      </c>
      <c r="BC16" s="2">
        <v>458.4</v>
      </c>
      <c r="BD16" s="2">
        <f t="shared" si="18"/>
        <v>14.498070719210574</v>
      </c>
      <c r="BE16" s="21">
        <v>3993.1</v>
      </c>
      <c r="BF16" s="2">
        <v>148.5</v>
      </c>
      <c r="BG16" s="2">
        <f t="shared" si="19"/>
        <v>3.7189151285968296</v>
      </c>
      <c r="BH16" s="21">
        <v>1438.5</v>
      </c>
      <c r="BI16" s="2">
        <v>599</v>
      </c>
      <c r="BJ16" s="2">
        <f t="shared" si="20"/>
        <v>41.64059784497741</v>
      </c>
      <c r="BK16" s="20">
        <f t="shared" si="2"/>
        <v>-2256</v>
      </c>
      <c r="BL16" s="20">
        <f t="shared" si="3"/>
        <v>-1454.7</v>
      </c>
      <c r="BM16" s="2">
        <f t="shared" si="21"/>
        <v>64.48138297872342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4"/>
        <v>7083.9</v>
      </c>
      <c r="D17" s="8">
        <f t="shared" si="5"/>
        <v>-1973.1</v>
      </c>
      <c r="E17" s="2">
        <f t="shared" si="6"/>
        <v>-27.853301147672894</v>
      </c>
      <c r="F17" s="2">
        <v>2038.4</v>
      </c>
      <c r="G17" s="2">
        <v>745.4</v>
      </c>
      <c r="H17" s="2">
        <f t="shared" si="7"/>
        <v>36.56789638932496</v>
      </c>
      <c r="I17" s="2">
        <v>45.6</v>
      </c>
      <c r="J17" s="2">
        <v>23.6</v>
      </c>
      <c r="K17" s="2">
        <f t="shared" si="0"/>
        <v>51.75438596491229</v>
      </c>
      <c r="L17" s="2">
        <v>9.2</v>
      </c>
      <c r="M17" s="2">
        <v>21.3</v>
      </c>
      <c r="N17" s="2">
        <f t="shared" si="8"/>
        <v>231.5217391304348</v>
      </c>
      <c r="O17" s="2">
        <v>226.9</v>
      </c>
      <c r="P17" s="2">
        <v>76</v>
      </c>
      <c r="Q17" s="2">
        <f t="shared" si="9"/>
        <v>33.49493168796827</v>
      </c>
      <c r="R17" s="2">
        <v>621</v>
      </c>
      <c r="S17" s="2">
        <v>112.5</v>
      </c>
      <c r="T17" s="2">
        <f t="shared" si="10"/>
        <v>18.115942028985508</v>
      </c>
      <c r="U17" s="2">
        <v>0</v>
      </c>
      <c r="V17" s="2">
        <v>0</v>
      </c>
      <c r="W17" s="2">
        <v>0</v>
      </c>
      <c r="X17" s="2">
        <v>315.4</v>
      </c>
      <c r="Y17" s="2">
        <v>105.5</v>
      </c>
      <c r="Z17" s="2">
        <f t="shared" si="11"/>
        <v>33.44958782498415</v>
      </c>
      <c r="AA17" s="2">
        <v>8</v>
      </c>
      <c r="AB17" s="2">
        <v>2</v>
      </c>
      <c r="AC17" s="2">
        <f t="shared" si="22"/>
        <v>25</v>
      </c>
      <c r="AD17" s="2">
        <v>0</v>
      </c>
      <c r="AE17" s="2">
        <v>0</v>
      </c>
      <c r="AF17" s="2">
        <v>0</v>
      </c>
      <c r="AG17" s="2">
        <v>1.6</v>
      </c>
      <c r="AH17" s="2">
        <v>4.9</v>
      </c>
      <c r="AI17" s="2">
        <f t="shared" si="12"/>
        <v>306.25</v>
      </c>
      <c r="AJ17" s="2">
        <v>5045.5</v>
      </c>
      <c r="AK17" s="2">
        <v>-2718.5</v>
      </c>
      <c r="AL17" s="2">
        <f t="shared" si="13"/>
        <v>-53.87969477752452</v>
      </c>
      <c r="AM17" s="2">
        <v>3316.8</v>
      </c>
      <c r="AN17" s="2">
        <v>1382</v>
      </c>
      <c r="AO17" s="2">
        <f t="shared" si="14"/>
        <v>41.666666666666664</v>
      </c>
      <c r="AP17" s="2">
        <v>0</v>
      </c>
      <c r="AQ17" s="2">
        <v>0</v>
      </c>
      <c r="AR17" s="2" t="e">
        <f t="shared" si="15"/>
        <v>#DIV/0!</v>
      </c>
      <c r="AS17" s="2">
        <v>11631.9</v>
      </c>
      <c r="AT17" s="2">
        <v>1646</v>
      </c>
      <c r="AU17" s="2">
        <f t="shared" si="16"/>
        <v>14.150740635665713</v>
      </c>
      <c r="AV17" s="22">
        <v>1229.9</v>
      </c>
      <c r="AW17" s="2">
        <v>409.3</v>
      </c>
      <c r="AX17" s="2">
        <f t="shared" si="17"/>
        <v>33.2791283844215</v>
      </c>
      <c r="AY17" s="21">
        <v>1194.9</v>
      </c>
      <c r="AZ17" s="2">
        <v>409.3</v>
      </c>
      <c r="BA17" s="2">
        <f t="shared" si="1"/>
        <v>34.25391246129383</v>
      </c>
      <c r="BB17" s="2">
        <v>2357.8</v>
      </c>
      <c r="BC17" s="2">
        <v>355</v>
      </c>
      <c r="BD17" s="2">
        <f t="shared" si="18"/>
        <v>15.056408516413605</v>
      </c>
      <c r="BE17" s="21">
        <v>6512.5</v>
      </c>
      <c r="BF17" s="2">
        <v>266.4</v>
      </c>
      <c r="BG17" s="2">
        <f t="shared" si="19"/>
        <v>4.090595009596928</v>
      </c>
      <c r="BH17" s="21">
        <v>1339</v>
      </c>
      <c r="BI17" s="2">
        <v>558.2</v>
      </c>
      <c r="BJ17" s="2">
        <f t="shared" si="20"/>
        <v>41.68782673637043</v>
      </c>
      <c r="BK17" s="20">
        <f t="shared" si="2"/>
        <v>-4548</v>
      </c>
      <c r="BL17" s="20">
        <f t="shared" si="3"/>
        <v>-3619.1</v>
      </c>
      <c r="BM17" s="2">
        <f t="shared" si="21"/>
        <v>79.57563764291996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4"/>
        <v>7850.799999999999</v>
      </c>
      <c r="D18" s="8">
        <f t="shared" si="5"/>
        <v>1950.7</v>
      </c>
      <c r="E18" s="2">
        <f t="shared" si="6"/>
        <v>24.847149335099612</v>
      </c>
      <c r="F18" s="2">
        <v>2118.1</v>
      </c>
      <c r="G18" s="2">
        <v>887.5</v>
      </c>
      <c r="H18" s="2">
        <f t="shared" si="7"/>
        <v>41.900760115197585</v>
      </c>
      <c r="I18" s="2">
        <v>17.6</v>
      </c>
      <c r="J18" s="2">
        <v>9.7</v>
      </c>
      <c r="K18" s="2">
        <f t="shared" si="0"/>
        <v>55.11363636363635</v>
      </c>
      <c r="L18" s="2">
        <v>0</v>
      </c>
      <c r="M18" s="2">
        <v>0</v>
      </c>
      <c r="N18" s="2">
        <v>0</v>
      </c>
      <c r="O18" s="2">
        <v>134.2</v>
      </c>
      <c r="P18" s="2">
        <v>4.3</v>
      </c>
      <c r="Q18" s="2">
        <f t="shared" si="9"/>
        <v>3.2041728763040243</v>
      </c>
      <c r="R18" s="2">
        <v>983</v>
      </c>
      <c r="S18" s="2">
        <v>91.8</v>
      </c>
      <c r="T18" s="2">
        <f t="shared" si="10"/>
        <v>9.338758901322482</v>
      </c>
      <c r="U18" s="2">
        <v>0</v>
      </c>
      <c r="V18" s="2">
        <v>0</v>
      </c>
      <c r="W18" s="2">
        <v>0</v>
      </c>
      <c r="X18" s="29">
        <v>50</v>
      </c>
      <c r="Y18" s="2">
        <v>273.9</v>
      </c>
      <c r="Z18" s="2">
        <f t="shared" si="11"/>
        <v>547.8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8.4</v>
      </c>
      <c r="AH18" s="2">
        <v>4.2</v>
      </c>
      <c r="AI18" s="2">
        <f t="shared" si="12"/>
        <v>50</v>
      </c>
      <c r="AJ18" s="2">
        <v>5732.7</v>
      </c>
      <c r="AK18" s="2">
        <v>1063.2</v>
      </c>
      <c r="AL18" s="2">
        <f t="shared" si="13"/>
        <v>18.546234758490765</v>
      </c>
      <c r="AM18" s="2">
        <v>1306.7</v>
      </c>
      <c r="AN18" s="2">
        <v>544.4</v>
      </c>
      <c r="AO18" s="2">
        <f t="shared" si="14"/>
        <v>41.66220249483431</v>
      </c>
      <c r="AP18" s="2">
        <v>0</v>
      </c>
      <c r="AQ18" s="2">
        <v>0</v>
      </c>
      <c r="AR18" s="2" t="e">
        <f t="shared" si="15"/>
        <v>#DIV/0!</v>
      </c>
      <c r="AS18" s="2">
        <v>7985.4</v>
      </c>
      <c r="AT18" s="2">
        <v>1531.6</v>
      </c>
      <c r="AU18" s="2">
        <f t="shared" si="16"/>
        <v>19.180003506399178</v>
      </c>
      <c r="AV18" s="22">
        <v>1248.9</v>
      </c>
      <c r="AW18" s="2">
        <v>567.7</v>
      </c>
      <c r="AX18" s="2">
        <f t="shared" si="17"/>
        <v>45.45600128112739</v>
      </c>
      <c r="AY18" s="21">
        <v>1243.9</v>
      </c>
      <c r="AZ18" s="2">
        <v>567.7</v>
      </c>
      <c r="BA18" s="2">
        <f t="shared" si="1"/>
        <v>45.638716938660664</v>
      </c>
      <c r="BB18" s="2">
        <v>5022.6</v>
      </c>
      <c r="BC18" s="2">
        <v>506</v>
      </c>
      <c r="BD18" s="2">
        <f t="shared" si="18"/>
        <v>10.074463425317564</v>
      </c>
      <c r="BE18" s="21">
        <v>673.9</v>
      </c>
      <c r="BF18" s="2">
        <v>204.7</v>
      </c>
      <c r="BG18" s="2">
        <f t="shared" si="19"/>
        <v>30.375426621160408</v>
      </c>
      <c r="BH18" s="21">
        <v>929.3</v>
      </c>
      <c r="BI18" s="2">
        <v>216.3</v>
      </c>
      <c r="BJ18" s="2">
        <f t="shared" si="20"/>
        <v>23.275583772732165</v>
      </c>
      <c r="BK18" s="20">
        <f t="shared" si="2"/>
        <v>-134.60000000000036</v>
      </c>
      <c r="BL18" s="20">
        <f t="shared" si="3"/>
        <v>419.10000000000014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4"/>
        <v>4360.7</v>
      </c>
      <c r="D19" s="8">
        <f t="shared" si="5"/>
        <v>-1882.1999999999998</v>
      </c>
      <c r="E19" s="2">
        <f t="shared" si="6"/>
        <v>-43.162794964111264</v>
      </c>
      <c r="F19" s="2">
        <v>1469.6</v>
      </c>
      <c r="G19" s="2">
        <v>299</v>
      </c>
      <c r="H19" s="2">
        <f t="shared" si="7"/>
        <v>20.34567229178008</v>
      </c>
      <c r="I19" s="2">
        <v>30</v>
      </c>
      <c r="J19" s="2">
        <v>13.8</v>
      </c>
      <c r="K19" s="2">
        <f t="shared" si="0"/>
        <v>46</v>
      </c>
      <c r="L19" s="2">
        <v>0</v>
      </c>
      <c r="M19" s="2">
        <v>0</v>
      </c>
      <c r="N19" s="2">
        <v>0</v>
      </c>
      <c r="O19" s="2">
        <v>161</v>
      </c>
      <c r="P19" s="2">
        <v>2</v>
      </c>
      <c r="Q19" s="2">
        <f t="shared" si="9"/>
        <v>1.2422360248447204</v>
      </c>
      <c r="R19" s="2">
        <v>760.5</v>
      </c>
      <c r="S19" s="2">
        <v>75</v>
      </c>
      <c r="T19" s="2">
        <f t="shared" si="10"/>
        <v>9.861932938856016</v>
      </c>
      <c r="U19" s="2">
        <v>0</v>
      </c>
      <c r="V19" s="2">
        <v>0</v>
      </c>
      <c r="W19" s="2">
        <v>0</v>
      </c>
      <c r="X19" s="2">
        <v>37</v>
      </c>
      <c r="Y19" s="2">
        <v>0</v>
      </c>
      <c r="Z19" s="2">
        <f t="shared" si="11"/>
        <v>0</v>
      </c>
      <c r="AA19" s="2">
        <v>12</v>
      </c>
      <c r="AB19" s="2">
        <v>5</v>
      </c>
      <c r="AC19" s="2">
        <f t="shared" si="22"/>
        <v>41.66666666666667</v>
      </c>
      <c r="AD19" s="2">
        <v>0</v>
      </c>
      <c r="AE19" s="2">
        <v>0</v>
      </c>
      <c r="AF19" s="2">
        <v>0</v>
      </c>
      <c r="AG19" s="2">
        <v>17</v>
      </c>
      <c r="AH19" s="2">
        <v>0.8</v>
      </c>
      <c r="AI19" s="2">
        <f t="shared" si="12"/>
        <v>4.705882352941177</v>
      </c>
      <c r="AJ19" s="2">
        <v>2891.1</v>
      </c>
      <c r="AK19" s="2">
        <v>-2181.2</v>
      </c>
      <c r="AL19" s="2">
        <f t="shared" si="13"/>
        <v>-75.44533222648818</v>
      </c>
      <c r="AM19" s="2">
        <v>1765.2</v>
      </c>
      <c r="AN19" s="2">
        <v>735.5</v>
      </c>
      <c r="AO19" s="2">
        <f t="shared" si="14"/>
        <v>41.666666666666664</v>
      </c>
      <c r="AP19" s="2">
        <v>0</v>
      </c>
      <c r="AQ19" s="2">
        <v>0</v>
      </c>
      <c r="AR19" s="2" t="e">
        <f t="shared" si="15"/>
        <v>#DIV/0!</v>
      </c>
      <c r="AS19" s="2">
        <v>7490.4</v>
      </c>
      <c r="AT19" s="2">
        <v>1089.7</v>
      </c>
      <c r="AU19" s="2">
        <f t="shared" si="16"/>
        <v>14.547954715369007</v>
      </c>
      <c r="AV19" s="22">
        <v>1207.3</v>
      </c>
      <c r="AW19" s="2">
        <v>399.1</v>
      </c>
      <c r="AX19" s="2">
        <f t="shared" si="17"/>
        <v>33.05723515282035</v>
      </c>
      <c r="AY19" s="21">
        <v>1187.3</v>
      </c>
      <c r="AZ19" s="2">
        <v>399.1</v>
      </c>
      <c r="BA19" s="2">
        <f t="shared" si="1"/>
        <v>33.61408237176788</v>
      </c>
      <c r="BB19" s="2">
        <v>1059.4</v>
      </c>
      <c r="BC19" s="2">
        <v>195</v>
      </c>
      <c r="BD19" s="2">
        <f t="shared" si="18"/>
        <v>18.406645270908058</v>
      </c>
      <c r="BE19" s="21">
        <v>4200.4</v>
      </c>
      <c r="BF19" s="2">
        <v>263.3</v>
      </c>
      <c r="BG19" s="2">
        <f t="shared" si="19"/>
        <v>6.26845062375012</v>
      </c>
      <c r="BH19" s="21">
        <v>780</v>
      </c>
      <c r="BI19" s="2">
        <v>180</v>
      </c>
      <c r="BJ19" s="2">
        <f t="shared" si="20"/>
        <v>23.076923076923077</v>
      </c>
      <c r="BK19" s="20">
        <f t="shared" si="2"/>
        <v>-3129.7</v>
      </c>
      <c r="BL19" s="20">
        <f t="shared" si="3"/>
        <v>-2971.8999999999996</v>
      </c>
      <c r="BM19" s="2">
        <f t="shared" si="21"/>
        <v>94.9579831932773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4"/>
        <v>6445.4</v>
      </c>
      <c r="D20" s="8">
        <f t="shared" si="5"/>
        <v>-842.5999999999999</v>
      </c>
      <c r="E20" s="2">
        <f t="shared" si="6"/>
        <v>-13.072889192292179</v>
      </c>
      <c r="F20" s="2">
        <v>2015.4</v>
      </c>
      <c r="G20" s="2">
        <v>687.5</v>
      </c>
      <c r="H20" s="2">
        <f t="shared" si="7"/>
        <v>34.11233502034335</v>
      </c>
      <c r="I20" s="2">
        <v>280.1</v>
      </c>
      <c r="J20" s="2">
        <v>103.9</v>
      </c>
      <c r="K20" s="2">
        <f t="shared" si="0"/>
        <v>37.09389503748661</v>
      </c>
      <c r="L20" s="2">
        <v>66.2</v>
      </c>
      <c r="M20" s="2">
        <v>237.7</v>
      </c>
      <c r="N20" s="2">
        <f t="shared" si="8"/>
        <v>359.0634441087613</v>
      </c>
      <c r="O20" s="2">
        <v>339</v>
      </c>
      <c r="P20" s="2">
        <v>16.4</v>
      </c>
      <c r="Q20" s="2">
        <f t="shared" si="9"/>
        <v>4.837758112094394</v>
      </c>
      <c r="R20" s="2">
        <v>707.4</v>
      </c>
      <c r="S20" s="2">
        <v>85.1</v>
      </c>
      <c r="T20" s="2">
        <f t="shared" si="10"/>
        <v>12.029968900197908</v>
      </c>
      <c r="U20" s="2">
        <v>0</v>
      </c>
      <c r="V20" s="2">
        <v>0</v>
      </c>
      <c r="W20" s="2">
        <v>0</v>
      </c>
      <c r="X20" s="2">
        <v>0</v>
      </c>
      <c r="Y20" s="2">
        <v>23.5</v>
      </c>
      <c r="Z20" s="2">
        <v>0</v>
      </c>
      <c r="AA20" s="2">
        <v>86.8</v>
      </c>
      <c r="AB20" s="2">
        <v>3.7</v>
      </c>
      <c r="AC20" s="2">
        <f t="shared" si="22"/>
        <v>4.262672811059908</v>
      </c>
      <c r="AD20" s="2">
        <v>0</v>
      </c>
      <c r="AE20" s="2">
        <v>0</v>
      </c>
      <c r="AF20" s="2">
        <v>0</v>
      </c>
      <c r="AG20" s="2">
        <v>122</v>
      </c>
      <c r="AH20" s="2">
        <v>32.9</v>
      </c>
      <c r="AI20" s="2">
        <f t="shared" si="12"/>
        <v>26.967213114754095</v>
      </c>
      <c r="AJ20" s="2">
        <v>4430</v>
      </c>
      <c r="AK20" s="2">
        <v>-1530.1</v>
      </c>
      <c r="AL20" s="2">
        <f t="shared" si="13"/>
        <v>-34.53950338600451</v>
      </c>
      <c r="AM20" s="2">
        <v>3333.3</v>
      </c>
      <c r="AN20" s="2">
        <v>1388.9</v>
      </c>
      <c r="AO20" s="2">
        <f t="shared" si="14"/>
        <v>41.66741667416674</v>
      </c>
      <c r="AP20" s="2">
        <v>0</v>
      </c>
      <c r="AQ20" s="2">
        <v>0</v>
      </c>
      <c r="AR20" s="2" t="e">
        <f t="shared" si="15"/>
        <v>#DIV/0!</v>
      </c>
      <c r="AS20" s="2">
        <v>9646.8</v>
      </c>
      <c r="AT20" s="2">
        <v>1642.5</v>
      </c>
      <c r="AU20" s="2">
        <f t="shared" si="16"/>
        <v>17.02637143923374</v>
      </c>
      <c r="AV20" s="22">
        <v>1310.1</v>
      </c>
      <c r="AW20" s="2">
        <v>415.6</v>
      </c>
      <c r="AX20" s="2">
        <f t="shared" si="17"/>
        <v>31.722769254255407</v>
      </c>
      <c r="AY20" s="21">
        <v>1280.1</v>
      </c>
      <c r="AZ20" s="2">
        <v>415.6</v>
      </c>
      <c r="BA20" s="2">
        <f t="shared" si="1"/>
        <v>32.466213577064295</v>
      </c>
      <c r="BB20" s="2">
        <v>994.3</v>
      </c>
      <c r="BC20" s="2">
        <v>219.6</v>
      </c>
      <c r="BD20" s="2">
        <f t="shared" si="18"/>
        <v>22.085889570552148</v>
      </c>
      <c r="BE20" s="21">
        <v>5465.6</v>
      </c>
      <c r="BF20" s="2">
        <v>251.1</v>
      </c>
      <c r="BG20" s="2">
        <f t="shared" si="19"/>
        <v>4.594189110070257</v>
      </c>
      <c r="BH20" s="21">
        <v>1631.5</v>
      </c>
      <c r="BI20" s="2">
        <v>679.9</v>
      </c>
      <c r="BJ20" s="2">
        <f t="shared" si="20"/>
        <v>41.67330677290836</v>
      </c>
      <c r="BK20" s="20">
        <f t="shared" si="2"/>
        <v>-3201.3999999999996</v>
      </c>
      <c r="BL20" s="20">
        <f t="shared" si="3"/>
        <v>-2485.1</v>
      </c>
      <c r="BM20" s="2">
        <f t="shared" si="21"/>
        <v>77.62541388142688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4"/>
        <v>7200.299999999999</v>
      </c>
      <c r="D21" s="8">
        <f t="shared" si="5"/>
        <v>2161.5</v>
      </c>
      <c r="E21" s="2">
        <f t="shared" si="6"/>
        <v>30.01958251739511</v>
      </c>
      <c r="F21" s="2">
        <v>1609.9</v>
      </c>
      <c r="G21" s="2">
        <v>405.1</v>
      </c>
      <c r="H21" s="2">
        <f t="shared" si="7"/>
        <v>25.163053605814024</v>
      </c>
      <c r="I21" s="2">
        <v>59</v>
      </c>
      <c r="J21" s="2">
        <v>21.9</v>
      </c>
      <c r="K21" s="2">
        <f t="shared" si="0"/>
        <v>37.11864406779661</v>
      </c>
      <c r="L21" s="2">
        <v>9.6</v>
      </c>
      <c r="M21" s="2">
        <v>4.7</v>
      </c>
      <c r="N21" s="2">
        <f t="shared" si="8"/>
        <v>48.958333333333336</v>
      </c>
      <c r="O21" s="2">
        <v>168.3</v>
      </c>
      <c r="P21" s="2">
        <v>4.5</v>
      </c>
      <c r="Q21" s="2">
        <f t="shared" si="9"/>
        <v>2.6737967914438503</v>
      </c>
      <c r="R21" s="2">
        <v>439.7</v>
      </c>
      <c r="S21" s="2">
        <v>28.8</v>
      </c>
      <c r="T21" s="2">
        <f t="shared" si="10"/>
        <v>6.5499204002729146</v>
      </c>
      <c r="U21" s="2">
        <v>0</v>
      </c>
      <c r="V21" s="2">
        <v>0</v>
      </c>
      <c r="W21" s="2">
        <v>0</v>
      </c>
      <c r="X21" s="2">
        <v>310</v>
      </c>
      <c r="Y21" s="2">
        <v>64.3</v>
      </c>
      <c r="Z21" s="2">
        <f t="shared" si="11"/>
        <v>20.741935483870964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18</v>
      </c>
      <c r="AH21" s="2">
        <v>10.8</v>
      </c>
      <c r="AI21" s="2">
        <f t="shared" si="12"/>
        <v>60.00000000000001</v>
      </c>
      <c r="AJ21" s="2">
        <v>5590.4</v>
      </c>
      <c r="AK21" s="2">
        <v>1756.4</v>
      </c>
      <c r="AL21" s="2">
        <f t="shared" si="13"/>
        <v>31.418145392100747</v>
      </c>
      <c r="AM21" s="2">
        <v>3293</v>
      </c>
      <c r="AN21" s="2">
        <v>1372.1</v>
      </c>
      <c r="AO21" s="2">
        <f t="shared" si="14"/>
        <v>41.66717279076829</v>
      </c>
      <c r="AP21" s="2">
        <v>0</v>
      </c>
      <c r="AQ21" s="2">
        <v>0</v>
      </c>
      <c r="AR21" s="2">
        <v>0</v>
      </c>
      <c r="AS21" s="2">
        <v>7521.8</v>
      </c>
      <c r="AT21" s="2">
        <v>1755.4</v>
      </c>
      <c r="AU21" s="2">
        <f t="shared" si="16"/>
        <v>23.337499002898245</v>
      </c>
      <c r="AV21" s="22">
        <v>1207.8</v>
      </c>
      <c r="AW21" s="2">
        <v>437.4</v>
      </c>
      <c r="AX21" s="2">
        <f t="shared" si="17"/>
        <v>36.214605067064085</v>
      </c>
      <c r="AY21" s="21">
        <v>1182.8</v>
      </c>
      <c r="AZ21" s="2">
        <v>437.4</v>
      </c>
      <c r="BA21" s="2">
        <f t="shared" si="1"/>
        <v>36.98004734528238</v>
      </c>
      <c r="BB21" s="2">
        <v>2791.2</v>
      </c>
      <c r="BC21" s="2">
        <v>327.4</v>
      </c>
      <c r="BD21" s="2">
        <f t="shared" si="18"/>
        <v>11.729721983376326</v>
      </c>
      <c r="BE21" s="21">
        <v>1592.7</v>
      </c>
      <c r="BF21" s="2">
        <v>217.4</v>
      </c>
      <c r="BG21" s="2">
        <f t="shared" si="19"/>
        <v>13.649777108055503</v>
      </c>
      <c r="BH21" s="21">
        <v>1495</v>
      </c>
      <c r="BI21" s="2">
        <v>623.6</v>
      </c>
      <c r="BJ21" s="2">
        <f t="shared" si="20"/>
        <v>41.7123745819398</v>
      </c>
      <c r="BK21" s="20">
        <f t="shared" si="2"/>
        <v>-321.5000000000009</v>
      </c>
      <c r="BL21" s="20">
        <f t="shared" si="3"/>
        <v>406.0999999999999</v>
      </c>
      <c r="BM21" s="2">
        <v>0</v>
      </c>
      <c r="BN21" s="10"/>
      <c r="BO21" s="11"/>
    </row>
    <row r="22" spans="1:67" ht="14.25" customHeight="1">
      <c r="A22" s="31" t="s">
        <v>20</v>
      </c>
      <c r="B22" s="32"/>
      <c r="C22" s="30">
        <f>SUM(C10:C21)</f>
        <v>187006.59999999998</v>
      </c>
      <c r="D22" s="30">
        <f>SUM(D10:D21)</f>
        <v>2950.6000000000017</v>
      </c>
      <c r="E22" s="27">
        <f>D22/C22*100</f>
        <v>1.5778052753218346</v>
      </c>
      <c r="F22" s="27">
        <f>SUM(F10:F21)</f>
        <v>35427.8</v>
      </c>
      <c r="G22" s="27">
        <f>SUM(G10:G21)</f>
        <v>12173.5</v>
      </c>
      <c r="H22" s="27">
        <f>G22/F22*100</f>
        <v>34.36143367637843</v>
      </c>
      <c r="I22" s="27">
        <f>SUM(I10:I21)</f>
        <v>7934.200000000001</v>
      </c>
      <c r="J22" s="27">
        <f>SUM(J10:J21)</f>
        <v>2935.6000000000004</v>
      </c>
      <c r="K22" s="27">
        <f t="shared" si="0"/>
        <v>36.99931940208213</v>
      </c>
      <c r="L22" s="27">
        <f>SUM(L10:L21)</f>
        <v>155.20000000000002</v>
      </c>
      <c r="M22" s="27">
        <f>SUM(M10:M21)</f>
        <v>349.59999999999997</v>
      </c>
      <c r="N22" s="27">
        <f>M22/L22*100</f>
        <v>225.25773195876283</v>
      </c>
      <c r="O22" s="27">
        <f>SUM(O10:O21)</f>
        <v>3260</v>
      </c>
      <c r="P22" s="27">
        <f>SUM(P10:P21)</f>
        <v>551.4999999999999</v>
      </c>
      <c r="Q22" s="27">
        <f>P22/O22*100</f>
        <v>16.917177914110425</v>
      </c>
      <c r="R22" s="27">
        <f>SUM(R10:R21)</f>
        <v>11187.1</v>
      </c>
      <c r="S22" s="27">
        <f>SUM(S10:S21)</f>
        <v>2070.5</v>
      </c>
      <c r="T22" s="27">
        <f>S22/R22*100</f>
        <v>18.507924305673498</v>
      </c>
      <c r="U22" s="27">
        <f>SUM(U10:U21)</f>
        <v>120</v>
      </c>
      <c r="V22" s="27">
        <f>SUM(V10:V21)</f>
        <v>7.9</v>
      </c>
      <c r="W22" s="27">
        <f>V22/U22*100</f>
        <v>6.583333333333334</v>
      </c>
      <c r="X22" s="27">
        <f>SUM(X10:X21)</f>
        <v>1623.4</v>
      </c>
      <c r="Y22" s="27">
        <f>SUM(Y10:Y21)</f>
        <v>1228.8999999999999</v>
      </c>
      <c r="Z22" s="27">
        <f>Y22/X22*100</f>
        <v>75.69914993224096</v>
      </c>
      <c r="AA22" s="27">
        <f>SUM(AA10:AA21)</f>
        <v>377.5</v>
      </c>
      <c r="AB22" s="27">
        <f>SUM(AB10:AB21)</f>
        <v>38.6</v>
      </c>
      <c r="AC22" s="27">
        <f>AB22/AA22*100</f>
        <v>10.225165562913908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1020</v>
      </c>
      <c r="AH22" s="27">
        <f>SUM(AH10:AH21)</f>
        <v>276.5</v>
      </c>
      <c r="AI22" s="28">
        <f t="shared" si="12"/>
        <v>27.1078431372549</v>
      </c>
      <c r="AJ22" s="27">
        <f>SUM(AJ10:AJ21)</f>
        <v>151578.8</v>
      </c>
      <c r="AK22" s="27">
        <f>SUM(AK10:AK21)</f>
        <v>-9222.9</v>
      </c>
      <c r="AL22" s="27">
        <f>AK22/AJ22*100</f>
        <v>-6.084557998875832</v>
      </c>
      <c r="AM22" s="27">
        <f>SUM(AM10:AM21)</f>
        <v>36365.299999999996</v>
      </c>
      <c r="AN22" s="27">
        <f>SUM(AN10:AN21)</f>
        <v>15152.1</v>
      </c>
      <c r="AO22" s="27">
        <f>AN22/AM22*100</f>
        <v>41.666368763629066</v>
      </c>
      <c r="AP22" s="27">
        <f>SUM(AP10:AP21)</f>
        <v>0</v>
      </c>
      <c r="AQ22" s="27">
        <f>SUM(AQ10:AQ21)</f>
        <v>0</v>
      </c>
      <c r="AR22" s="27" t="e">
        <f>AQ22/AP22*100</f>
        <v>#DIV/0!</v>
      </c>
      <c r="AS22" s="27">
        <f>SUM(AS10:AS21)</f>
        <v>219780.69999999998</v>
      </c>
      <c r="AT22" s="27">
        <f>SUM(AT10:AT21)</f>
        <v>26479.300000000003</v>
      </c>
      <c r="AU22" s="27">
        <f>(AT22/AS22)*100</f>
        <v>12.048055174999444</v>
      </c>
      <c r="AV22" s="27">
        <f>SUM(AV10:AV21)</f>
        <v>18862.699999999997</v>
      </c>
      <c r="AW22" s="27">
        <f>SUM(AW10:AW21)</f>
        <v>6565.900000000001</v>
      </c>
      <c r="AX22" s="27">
        <f>AW22/AV22*100</f>
        <v>34.80890858678769</v>
      </c>
      <c r="AY22" s="27">
        <f>SUM(AY10:AY21)</f>
        <v>18378.299999999996</v>
      </c>
      <c r="AZ22" s="27">
        <f>SUM(AZ10:AZ21)</f>
        <v>6565.900000000001</v>
      </c>
      <c r="BA22" s="27">
        <f t="shared" si="1"/>
        <v>35.72637295070818</v>
      </c>
      <c r="BB22" s="27">
        <f>SUM(BB10:BB21)</f>
        <v>39035.1</v>
      </c>
      <c r="BC22" s="27">
        <f>SUM(BC10:BC21)</f>
        <v>5906.5</v>
      </c>
      <c r="BD22" s="27">
        <f>BC22/BB22*100</f>
        <v>15.131253666571881</v>
      </c>
      <c r="BE22" s="27">
        <f>SUM(BE10:BE21)</f>
        <v>142709.2</v>
      </c>
      <c r="BF22" s="27">
        <f>SUM(BF10:BF21)</f>
        <v>7247.799999999999</v>
      </c>
      <c r="BG22" s="27">
        <f>BF22/BE22*100</f>
        <v>5.078719521936917</v>
      </c>
      <c r="BH22" s="27">
        <f>SUM(BH10:BH21)</f>
        <v>14238.699999999999</v>
      </c>
      <c r="BI22" s="27">
        <f>SUM(BI10:BI21)</f>
        <v>5618</v>
      </c>
      <c r="BJ22" s="27">
        <f>BI22/BH22*100</f>
        <v>39.45584919971627</v>
      </c>
      <c r="BK22" s="27">
        <f>SUM(BK10:BK21)</f>
        <v>-32774.100000000006</v>
      </c>
      <c r="BL22" s="27">
        <f>SUM(BL10:BL21)</f>
        <v>-23528.700000000004</v>
      </c>
      <c r="BM22" s="27">
        <f>BL22/BK22*100</f>
        <v>71.79052971706317</v>
      </c>
      <c r="BN22" s="10"/>
      <c r="BO22" s="11"/>
    </row>
    <row r="23" spans="3:65" ht="15" hidden="1">
      <c r="C23" s="15">
        <f aca="true" t="shared" si="23" ref="C23:AC23">C22-C20</f>
        <v>180561.19999999998</v>
      </c>
      <c r="D23" s="15">
        <f t="shared" si="23"/>
        <v>3793.2000000000016</v>
      </c>
      <c r="E23" s="15">
        <f t="shared" si="23"/>
        <v>14.650694467614013</v>
      </c>
      <c r="F23" s="15">
        <f t="shared" si="23"/>
        <v>33412.4</v>
      </c>
      <c r="G23" s="15">
        <f t="shared" si="23"/>
        <v>11486</v>
      </c>
      <c r="H23" s="15">
        <f t="shared" si="23"/>
        <v>0.24909865603508052</v>
      </c>
      <c r="I23" s="15">
        <f t="shared" si="23"/>
        <v>7654.1</v>
      </c>
      <c r="J23" s="15">
        <f t="shared" si="23"/>
        <v>2831.7000000000003</v>
      </c>
      <c r="K23" s="15">
        <f t="shared" si="23"/>
        <v>-0.09457563540448177</v>
      </c>
      <c r="L23" s="15">
        <f t="shared" si="23"/>
        <v>89.00000000000001</v>
      </c>
      <c r="M23" s="15">
        <f t="shared" si="23"/>
        <v>111.89999999999998</v>
      </c>
      <c r="N23" s="15">
        <f t="shared" si="23"/>
        <v>-133.80571214999847</v>
      </c>
      <c r="O23" s="15">
        <f t="shared" si="23"/>
        <v>2921</v>
      </c>
      <c r="P23" s="15">
        <f t="shared" si="23"/>
        <v>535.0999999999999</v>
      </c>
      <c r="Q23" s="15">
        <f t="shared" si="23"/>
        <v>12.07941980201603</v>
      </c>
      <c r="R23" s="15">
        <f t="shared" si="23"/>
        <v>10479.7</v>
      </c>
      <c r="S23" s="15">
        <f t="shared" si="23"/>
        <v>1985.4</v>
      </c>
      <c r="T23" s="15">
        <f t="shared" si="23"/>
        <v>6.477955405475591</v>
      </c>
      <c r="U23" s="15">
        <f t="shared" si="23"/>
        <v>120</v>
      </c>
      <c r="V23" s="15">
        <f t="shared" si="23"/>
        <v>7.9</v>
      </c>
      <c r="W23" s="15">
        <f t="shared" si="23"/>
        <v>6.583333333333334</v>
      </c>
      <c r="X23" s="15">
        <f t="shared" si="23"/>
        <v>1623.4</v>
      </c>
      <c r="Y23" s="15">
        <f t="shared" si="23"/>
        <v>1205.3999999999999</v>
      </c>
      <c r="Z23" s="15">
        <f t="shared" si="23"/>
        <v>75.69914993224096</v>
      </c>
      <c r="AA23" s="15">
        <f t="shared" si="23"/>
        <v>290.7</v>
      </c>
      <c r="AB23" s="15">
        <f t="shared" si="23"/>
        <v>34.9</v>
      </c>
      <c r="AC23" s="15">
        <f t="shared" si="23"/>
        <v>5.962492751854</v>
      </c>
      <c r="AD23" s="15"/>
      <c r="AE23" s="15"/>
      <c r="AF23" s="2" t="e">
        <f>AE23/AD23*100</f>
        <v>#DIV/0!</v>
      </c>
      <c r="AG23" s="15">
        <f aca="true" t="shared" si="24" ref="AG23:BM23">AG22-AG20</f>
        <v>898</v>
      </c>
      <c r="AH23" s="15">
        <f t="shared" si="24"/>
        <v>243.6</v>
      </c>
      <c r="AI23" s="15">
        <f t="shared" si="24"/>
        <v>0.14063002250080459</v>
      </c>
      <c r="AJ23" s="15">
        <f t="shared" si="24"/>
        <v>147148.8</v>
      </c>
      <c r="AK23" s="15">
        <f t="shared" si="24"/>
        <v>-7692.799999999999</v>
      </c>
      <c r="AL23" s="15">
        <f t="shared" si="24"/>
        <v>28.45494538712868</v>
      </c>
      <c r="AM23" s="15">
        <f t="shared" si="24"/>
        <v>33031.99999999999</v>
      </c>
      <c r="AN23" s="15">
        <f t="shared" si="24"/>
        <v>13763.2</v>
      </c>
      <c r="AO23" s="15">
        <f t="shared" si="24"/>
        <v>-0.0010479105376717257</v>
      </c>
      <c r="AP23" s="15">
        <f t="shared" si="24"/>
        <v>0</v>
      </c>
      <c r="AQ23" s="15">
        <f t="shared" si="24"/>
        <v>0</v>
      </c>
      <c r="AR23" s="15" t="e">
        <f t="shared" si="24"/>
        <v>#DIV/0!</v>
      </c>
      <c r="AS23" s="15">
        <f t="shared" si="24"/>
        <v>210133.9</v>
      </c>
      <c r="AT23" s="15">
        <f t="shared" si="24"/>
        <v>24836.800000000003</v>
      </c>
      <c r="AU23" s="15">
        <f t="shared" si="24"/>
        <v>-4.978316264234294</v>
      </c>
      <c r="AV23" s="15">
        <f t="shared" si="24"/>
        <v>17552.6</v>
      </c>
      <c r="AW23" s="15">
        <f t="shared" si="24"/>
        <v>6150.3</v>
      </c>
      <c r="AX23" s="15">
        <f t="shared" si="24"/>
        <v>3.08613933253228</v>
      </c>
      <c r="AY23" s="15">
        <f t="shared" si="24"/>
        <v>17098.199999999997</v>
      </c>
      <c r="AZ23" s="15">
        <f t="shared" si="24"/>
        <v>6150.3</v>
      </c>
      <c r="BA23" s="15">
        <f t="shared" si="24"/>
        <v>3.260159373643887</v>
      </c>
      <c r="BB23" s="15">
        <f t="shared" si="24"/>
        <v>38040.799999999996</v>
      </c>
      <c r="BC23" s="15">
        <f t="shared" si="24"/>
        <v>5686.9</v>
      </c>
      <c r="BD23" s="15">
        <f t="shared" si="24"/>
        <v>-6.954635903980266</v>
      </c>
      <c r="BE23" s="15">
        <f t="shared" si="24"/>
        <v>137243.6</v>
      </c>
      <c r="BF23" s="15">
        <f t="shared" si="24"/>
        <v>6996.699999999999</v>
      </c>
      <c r="BG23" s="15">
        <f t="shared" si="24"/>
        <v>0.48453041186666024</v>
      </c>
      <c r="BH23" s="15">
        <f t="shared" si="24"/>
        <v>12607.199999999999</v>
      </c>
      <c r="BI23" s="15">
        <f t="shared" si="24"/>
        <v>4938.1</v>
      </c>
      <c r="BJ23" s="15">
        <f t="shared" si="24"/>
        <v>-2.2174575731920925</v>
      </c>
      <c r="BK23" s="15">
        <f t="shared" si="24"/>
        <v>-29572.700000000004</v>
      </c>
      <c r="BL23" s="15">
        <f t="shared" si="24"/>
        <v>-21043.600000000006</v>
      </c>
      <c r="BM23" s="15">
        <f t="shared" si="24"/>
        <v>-5.834884164363714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2:B22"/>
    <mergeCell ref="AG6:AI7"/>
    <mergeCell ref="AM6:AO7"/>
    <mergeCell ref="B4:B8"/>
    <mergeCell ref="A4:A8"/>
    <mergeCell ref="O6:Q7"/>
    <mergeCell ref="R6:T7"/>
    <mergeCell ref="U6:W7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2021-04-06T10:49:10Z</cp:lastPrinted>
  <dcterms:created xsi:type="dcterms:W3CDTF">2013-04-03T10:22:22Z</dcterms:created>
  <dcterms:modified xsi:type="dcterms:W3CDTF">2021-06-04T05:23:14Z</dcterms:modified>
  <cp:category/>
  <cp:version/>
  <cp:contentType/>
  <cp:contentStatus/>
</cp:coreProperties>
</file>