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D21" i="1" l="1"/>
  <c r="D22" i="1"/>
  <c r="D23" i="1"/>
  <c r="D24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5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C64" i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C22" i="1" l="1"/>
  <c r="C24" i="1"/>
  <c r="C32" i="1"/>
  <c r="D32" i="1" s="1"/>
  <c r="D20" i="1"/>
  <c r="C13" i="1"/>
  <c r="C34" i="1"/>
  <c r="C9" i="1"/>
  <c r="C44" i="1"/>
  <c r="C26" i="1"/>
  <c r="C29" i="1"/>
  <c r="C36" i="1"/>
  <c r="C39" i="1"/>
  <c r="D60" i="1"/>
  <c r="D31" i="1"/>
  <c r="D63" i="1"/>
  <c r="D16" i="1"/>
  <c r="D10" i="1"/>
  <c r="D15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<sst xmlns="http://schemas.openxmlformats.org/spreadsheetml/2006/main" count="250" uniqueCount="203">
  <si>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</si>
  <si>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</si>
  <si>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</si>
  <si>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</si>
  <si>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</si>
  <si>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</si>
  <si>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</si>
  <si>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</si>
  <si>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</si>
  <si>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</si>
  <si>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</si>
  <si>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</si>
  <si>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</si>
  <si>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</si>
  <si>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</si>
  <si>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</si>
  <si>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</si>
  <si>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</si>
  <si>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</si>
  <si>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</si>
  <si>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</si>
  <si>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</si>
  <si>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</si>
  <si>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</si>
  <si>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</si>
  <si>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</si>
  <si>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</si>
  <si>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</si>
  <si>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</si>
  <si>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</si>
  <si>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</si>
  <si>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</si>
  <si>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</si>
  <si>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</si>
  <si>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</si>
  <si>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</si>
  <si>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</si>
  <si>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</si>
  <si>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</si>
  <si>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</si>
  <si>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</si>
  <si>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</si>
  <si>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</si>
  <si>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</si>
  <si>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</si>
  <si>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</si>
  <si>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</si>
  <si>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</si>
  <si>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</si>
  <si>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</si>
  <si>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</si>
  <si>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</si>
  <si>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</si>
  <si>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</si>
  <si>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</si>
  <si>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</si>
  <si>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</si>
  <si>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</si>
  <si>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</si>
  <si>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</si>
  <si>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</si>
  <si>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</si>
  <si>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</si>
  <si>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</si>
  <si>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</si>
  <si>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</si>
  <si>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</si>
  <si>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</si>
  <si>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</si>
  <si>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</si>
  <si>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</si>
  <si>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</si>
  <si>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</si>
  <si>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</si>
  <si>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</si>
  <si>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</si>
  <si>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</si>
  <si>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</si>
  <si>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</si>
  <si>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</si>
  <si>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</si>
  <si>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</si>
  <si>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</si>
  <si>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</si>
  <si>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</si>
  <si>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</si>
  <si>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</si>
  <si>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</si>
  <si>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</si>
  <si>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</si>
  <si>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</si>
  <si>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</si>
  <si>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</si>
  <si>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</si>
  <si>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</si>
  <si>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</si>
  <si>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</si>
  <si>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</si>
  <si>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</si>
  <si>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</si>
  <si>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</si>
  <si>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</si>
  <si>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</si>
  <si>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</si>
  <si>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</si>
  <si>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</si>
  <si>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</si>
  <si>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</si>
  <si>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</si>
  <si>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</si>
  <si>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</si>
  <si>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</si>
  <si>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</si>
  <si>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</si>
  <si>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</si>
  <si>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</si>
  <si>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</si>
  <si>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</si>
  <si>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</si>
  <si>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</si>
  <si>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</si>
  <si>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</si>
  <si>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</si>
  <si>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</si>
  <si>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</si>
  <si>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</si>
  <si>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</si>
  <si>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</si>
  <si>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</si>
  <si>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</si>
  <si>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</si>
  <si>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</si>
  <si>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</si>
  <si>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</si>
  <si>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</si>
  <si>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</si>
  <si>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</si>
  <si>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</si>
  <si>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</si>
  <si>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</si>
  <si>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</si>
  <si>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</si>
  <si>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</si>
  <si>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</si>
  <si>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</si>
  <si>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</si>
  <si>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</si>
  <si>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</si>
  <si>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</si>
  <si>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</si>
  <si>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</si>
  <si>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</si>
  <si>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</si>
  <si>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</si>
  <si>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</si>
  <si>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</si>
  <si>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</si>
  <si>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</si>
  <si>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</si>
  <si>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</si>
  <si>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</si>
  <si>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</si>
  <si>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</si>
  <si>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</si>
  <si>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</si>
  <si>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</si>
  <si>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</si>
  <si>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</si>
  <si>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</si>
  <si>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</si>
  <si>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</si>
  <si>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</si>
  <si>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</si>
  <si>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</si>
  <si>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</si>
  <si>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</si>
  <si>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</si>
  <si>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</si>
  <si>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</si>
  <si>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</si>
  <si>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</si>
  <si>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</si>
  <si>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</si>
  <si>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</si>
  <si>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</si>
  <si>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</si>
  <si>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</si>
  <si>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</si>
  <si>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</si>
  <si>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</si>
  <si>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</si>
  <si>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</si>
  <si>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</si>
  <si>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</si>
  <si>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</si>
  <si>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</si>
  <si>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</si>
  <si>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</si>
  <si>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</si>
  <si>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</si>
  <si>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</si>
  <si>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</si>
  <si>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Информация о сельскохозяйственных работах по состоянию на 20 апреля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</si>
</sst>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F7" activePane="bottomRight" state="frozen"/>
      <selection activeCell="A2" sqref="A2"/>
      <selection pane="topRight" activeCell="F2" sqref="F2"/>
      <selection pane="bottomLeft" activeCell="A7" sqref="A7"/>
      <selection pane="bottomRight" activeCell="H10" sqref="H10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23" t="s">
        <v>202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24" t="s">
        <v>3</v>
      </c>
      <c r="B4" s="127" t="s">
        <v>198</v>
      </c>
      <c r="C4" s="120" t="s">
        <v>200</v>
      </c>
      <c r="D4" s="120" t="s">
        <v>199</v>
      </c>
      <c r="E4" s="130" t="s">
        <v>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</row>
    <row r="5" spans="1:26" s="2" customFormat="1" ht="87" customHeight="1" x14ac:dyDescent="0.25">
      <c r="A5" s="125"/>
      <c r="B5" s="128"/>
      <c r="C5" s="121"/>
      <c r="D5" s="121"/>
      <c r="E5" s="118" t="s">
        <v>5</v>
      </c>
      <c r="F5" s="133" t="s">
        <v>6</v>
      </c>
      <c r="G5" s="133" t="s">
        <v>7</v>
      </c>
      <c r="H5" s="133" t="s">
        <v>8</v>
      </c>
      <c r="I5" s="133" t="s">
        <v>9</v>
      </c>
      <c r="J5" s="133" t="s">
        <v>10</v>
      </c>
      <c r="K5" s="118" t="s">
        <v>11</v>
      </c>
      <c r="L5" s="118" t="s">
        <v>12</v>
      </c>
      <c r="M5" s="118" t="s">
        <v>13</v>
      </c>
      <c r="N5" s="118" t="s">
        <v>14</v>
      </c>
      <c r="O5" s="118" t="s">
        <v>15</v>
      </c>
      <c r="P5" s="118" t="s">
        <v>16</v>
      </c>
      <c r="Q5" s="118" t="s">
        <v>17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W5" s="118" t="s">
        <v>23</v>
      </c>
      <c r="X5" s="118" t="s">
        <v>24</v>
      </c>
      <c r="Y5" s="118" t="s">
        <v>25</v>
      </c>
    </row>
    <row r="6" spans="1:26" s="2" customFormat="1" ht="70.150000000000006" customHeight="1" thickBot="1" x14ac:dyDescent="0.3">
      <c r="A6" s="126"/>
      <c r="B6" s="129"/>
      <c r="C6" s="122"/>
      <c r="D6" s="122"/>
      <c r="E6" s="119"/>
      <c r="F6" s="134"/>
      <c r="G6" s="134"/>
      <c r="H6" s="134"/>
      <c r="I6" s="134"/>
      <c r="J6" s="134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6" s="2" customFormat="1" ht="30" customHeight="1" x14ac:dyDescent="0.25">
      <c r="A7" s="7" t="s">
        <v>26</v>
      </c>
      <c r="B7" s="8">
        <v>49185</v>
      </c>
      <c r="C7" s="8">
        <f>SUM(E7:Y7)</f>
        <v>48112</v>
      </c>
      <c r="D7" s="8"/>
      <c r="E7" s="10">
        <v>2068</v>
      </c>
      <c r="F7" s="10">
        <v>1426</v>
      </c>
      <c r="G7" s="10">
        <v>3312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51178</v>
      </c>
      <c r="C8" s="8">
        <f>SUM(E8:Y8)</f>
        <v>50019.8</v>
      </c>
      <c r="D8" s="15">
        <f t="shared" ref="D8:D32" si="0">C8/B8</f>
        <v>0.97736918207042089</v>
      </c>
      <c r="E8" s="10">
        <v>2280</v>
      </c>
      <c r="F8" s="10">
        <v>1434</v>
      </c>
      <c r="G8" s="10">
        <v>3597</v>
      </c>
      <c r="H8" s="10">
        <v>3022</v>
      </c>
      <c r="I8" s="10">
        <v>1524</v>
      </c>
      <c r="J8" s="10">
        <v>3226</v>
      </c>
      <c r="K8" s="10">
        <v>2329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2145</v>
      </c>
      <c r="V8" s="10">
        <v>510</v>
      </c>
      <c r="W8" s="10">
        <v>2128</v>
      </c>
      <c r="X8" s="10">
        <v>4000</v>
      </c>
      <c r="Y8" s="10">
        <v>2145</v>
      </c>
    </row>
    <row r="9" spans="1:26" s="12" customFormat="1" ht="30" customHeight="1" x14ac:dyDescent="0.2">
      <c r="A9" s="13" t="s">
        <v>28</v>
      </c>
      <c r="B9" s="14">
        <v>1.04</v>
      </c>
      <c r="C9" s="14">
        <f t="shared" ref="C9:Y9" si="1">C8/C7</f>
        <v>1.0396533089457931</v>
      </c>
      <c r="D9" s="15"/>
      <c r="E9" s="75">
        <f t="shared" si="1"/>
        <v>1.1025145067698259</v>
      </c>
      <c r="F9" s="75">
        <f t="shared" si="1"/>
        <v>1.0056100981767182</v>
      </c>
      <c r="G9" s="75">
        <f t="shared" si="1"/>
        <v>1.0860507246376812</v>
      </c>
      <c r="H9" s="75">
        <f t="shared" si="1"/>
        <v>1.0029870560902754</v>
      </c>
      <c r="I9" s="75">
        <f t="shared" si="1"/>
        <v>1.1035481535119478</v>
      </c>
      <c r="J9" s="75">
        <f t="shared" si="1"/>
        <v>0.9972179289026275</v>
      </c>
      <c r="K9" s="75">
        <f t="shared" si="1"/>
        <v>1.0514672686230249</v>
      </c>
      <c r="L9" s="75">
        <f t="shared" si="1"/>
        <v>1.0110991765127104</v>
      </c>
      <c r="M9" s="75">
        <f t="shared" si="1"/>
        <v>1</v>
      </c>
      <c r="N9" s="75">
        <f t="shared" si="1"/>
        <v>1.4913294797687862</v>
      </c>
      <c r="O9" s="75">
        <f t="shared" si="1"/>
        <v>1.0227992400253325</v>
      </c>
      <c r="P9" s="75">
        <f t="shared" si="1"/>
        <v>1</v>
      </c>
      <c r="Q9" s="75">
        <f t="shared" si="1"/>
        <v>1.0515021459227467</v>
      </c>
      <c r="R9" s="75">
        <f t="shared" si="1"/>
        <v>1.0408502158751245</v>
      </c>
      <c r="S9" s="75">
        <f t="shared" si="1"/>
        <v>1.0643951234760862</v>
      </c>
      <c r="T9" s="75">
        <f t="shared" si="1"/>
        <v>1.0504712939160241</v>
      </c>
      <c r="U9" s="75">
        <f t="shared" si="1"/>
        <v>1.0382381413359147</v>
      </c>
      <c r="V9" s="75">
        <f t="shared" si="1"/>
        <v>0.74452554744525545</v>
      </c>
      <c r="W9" s="75">
        <f t="shared" si="1"/>
        <v>1.1289124668435013</v>
      </c>
      <c r="X9" s="75">
        <f t="shared" si="1"/>
        <v>1.000250062515629</v>
      </c>
      <c r="Y9" s="75">
        <f t="shared" si="1"/>
        <v>1</v>
      </c>
    </row>
    <row r="10" spans="1:26" s="111" customFormat="1" ht="30" customHeight="1" x14ac:dyDescent="0.2">
      <c r="A10" s="112" t="s">
        <v>29</v>
      </c>
      <c r="B10" s="113">
        <v>49606</v>
      </c>
      <c r="C10" s="113">
        <f>SUM(E10:Y10)</f>
        <v>47227.8</v>
      </c>
      <c r="D10" s="109">
        <f t="shared" si="0"/>
        <v>0.95205821876385932</v>
      </c>
      <c r="E10" s="114">
        <v>2160</v>
      </c>
      <c r="F10" s="114">
        <v>1348</v>
      </c>
      <c r="G10" s="114">
        <v>3597</v>
      </c>
      <c r="H10" s="114">
        <v>2592</v>
      </c>
      <c r="I10" s="114">
        <v>1471</v>
      </c>
      <c r="J10" s="114">
        <v>2785</v>
      </c>
      <c r="K10" s="114">
        <v>2186</v>
      </c>
      <c r="L10" s="114">
        <v>2769</v>
      </c>
      <c r="M10" s="114">
        <v>2182</v>
      </c>
      <c r="N10" s="114">
        <v>1032</v>
      </c>
      <c r="O10" s="114">
        <v>1568</v>
      </c>
      <c r="P10" s="114">
        <v>1965</v>
      </c>
      <c r="Q10" s="114">
        <v>2880</v>
      </c>
      <c r="R10" s="114">
        <v>2994</v>
      </c>
      <c r="S10" s="114">
        <v>3405</v>
      </c>
      <c r="T10" s="114">
        <v>2104.8000000000002</v>
      </c>
      <c r="U10" s="114">
        <v>1999</v>
      </c>
      <c r="V10" s="114">
        <v>510</v>
      </c>
      <c r="W10" s="114">
        <v>1826</v>
      </c>
      <c r="X10" s="114">
        <v>3809</v>
      </c>
      <c r="Y10" s="114">
        <v>2045</v>
      </c>
    </row>
    <row r="11" spans="1:26" s="12" customFormat="1" ht="30" customHeight="1" x14ac:dyDescent="0.2">
      <c r="A11" s="11" t="s">
        <v>30</v>
      </c>
      <c r="B11" s="14">
        <v>0.97</v>
      </c>
      <c r="C11" s="14">
        <v>0.95</v>
      </c>
      <c r="D11" s="15"/>
      <c r="E11" s="75">
        <f>E10/E8</f>
        <v>0.94736842105263153</v>
      </c>
      <c r="F11" s="75">
        <f t="shared" ref="F11:X11" si="2">F10/F8</f>
        <v>0.94002789400278941</v>
      </c>
      <c r="G11" s="75">
        <f t="shared" si="2"/>
        <v>1</v>
      </c>
      <c r="H11" s="75">
        <f t="shared" si="2"/>
        <v>0.85771012574454009</v>
      </c>
      <c r="I11" s="75">
        <f t="shared" si="2"/>
        <v>0.96522309711286092</v>
      </c>
      <c r="J11" s="75">
        <v>1</v>
      </c>
      <c r="K11" s="75">
        <f t="shared" si="2"/>
        <v>0.93860025762129673</v>
      </c>
      <c r="L11" s="75">
        <f t="shared" si="2"/>
        <v>0.98052407932011332</v>
      </c>
      <c r="M11" s="75">
        <f t="shared" si="2"/>
        <v>0.95659798334064006</v>
      </c>
      <c r="N11" s="75">
        <f t="shared" si="2"/>
        <v>1</v>
      </c>
      <c r="O11" s="75">
        <f t="shared" si="2"/>
        <v>0.97089783281733744</v>
      </c>
      <c r="P11" s="75">
        <f t="shared" si="2"/>
        <v>0.98397596394591891</v>
      </c>
      <c r="Q11" s="75">
        <f t="shared" si="2"/>
        <v>0.97959183673469385</v>
      </c>
      <c r="R11" s="75">
        <f t="shared" si="2"/>
        <v>0.95532865347798346</v>
      </c>
      <c r="S11" s="75">
        <f t="shared" si="2"/>
        <v>1</v>
      </c>
      <c r="T11" s="75">
        <f t="shared" si="2"/>
        <v>0.8584713271881883</v>
      </c>
      <c r="U11" s="75">
        <f t="shared" si="2"/>
        <v>0.93193473193473197</v>
      </c>
      <c r="V11" s="75">
        <f t="shared" si="2"/>
        <v>1</v>
      </c>
      <c r="W11" s="75">
        <f t="shared" si="2"/>
        <v>0.85808270676691734</v>
      </c>
      <c r="X11" s="75">
        <f t="shared" si="2"/>
        <v>0.95225000000000004</v>
      </c>
      <c r="Y11" s="75">
        <v>0.998</v>
      </c>
    </row>
    <row r="12" spans="1:26" s="12" customFormat="1" ht="30" customHeight="1" x14ac:dyDescent="0.2">
      <c r="A12" s="13" t="s">
        <v>31</v>
      </c>
      <c r="B12" s="8">
        <v>17632</v>
      </c>
      <c r="C12" s="8">
        <f>SUM(E12:Y12)</f>
        <v>8119</v>
      </c>
      <c r="D12" s="15"/>
      <c r="E12" s="80">
        <v>1000</v>
      </c>
      <c r="F12" s="80">
        <v>145</v>
      </c>
      <c r="G12" s="80">
        <v>1350</v>
      </c>
      <c r="H12" s="80">
        <v>390</v>
      </c>
      <c r="I12" s="80"/>
      <c r="J12" s="80">
        <v>680</v>
      </c>
      <c r="K12" s="80">
        <v>536</v>
      </c>
      <c r="L12" s="80"/>
      <c r="M12" s="80"/>
      <c r="N12" s="80"/>
      <c r="O12" s="80">
        <v>36</v>
      </c>
      <c r="P12" s="80"/>
      <c r="Q12" s="80">
        <v>860</v>
      </c>
      <c r="R12" s="80">
        <v>600</v>
      </c>
      <c r="S12" s="80">
        <v>886</v>
      </c>
      <c r="T12" s="80">
        <v>494</v>
      </c>
      <c r="U12" s="80">
        <v>520</v>
      </c>
      <c r="V12" s="80">
        <v>222</v>
      </c>
      <c r="W12" s="80"/>
      <c r="X12" s="80">
        <v>100</v>
      </c>
      <c r="Y12" s="80">
        <v>300</v>
      </c>
    </row>
    <row r="13" spans="1:26" s="12" customFormat="1" ht="30" hidden="1" customHeight="1" x14ac:dyDescent="0.2">
      <c r="A13" s="13" t="s">
        <v>32</v>
      </c>
      <c r="B13" s="15">
        <f>B12/B8</f>
        <v>0.34452303724256517</v>
      </c>
      <c r="C13" s="15">
        <f>C12/C8</f>
        <v>0.16231572297370239</v>
      </c>
      <c r="D13" s="15"/>
      <c r="E13" s="16">
        <f t="shared" ref="E13:L13" si="3">E12/E8</f>
        <v>0.43859649122807015</v>
      </c>
      <c r="F13" s="16">
        <f t="shared" si="3"/>
        <v>0.10111576011157601</v>
      </c>
      <c r="G13" s="16">
        <f t="shared" si="3"/>
        <v>0.37531276063386154</v>
      </c>
      <c r="H13" s="16">
        <f t="shared" si="3"/>
        <v>0.12905360688285902</v>
      </c>
      <c r="I13" s="16">
        <f t="shared" si="3"/>
        <v>0</v>
      </c>
      <c r="J13" s="16">
        <f t="shared" si="3"/>
        <v>0.21078735275883448</v>
      </c>
      <c r="K13" s="16">
        <f t="shared" si="3"/>
        <v>0.23014169171318163</v>
      </c>
      <c r="L13" s="16">
        <f t="shared" si="3"/>
        <v>0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2.2291021671826627E-2</v>
      </c>
      <c r="P13" s="16">
        <f t="shared" ref="P13" si="7">P12/P8</f>
        <v>0</v>
      </c>
      <c r="Q13" s="16">
        <f t="shared" ref="Q13" si="8">Q12/Q8</f>
        <v>0.29251700680272108</v>
      </c>
      <c r="R13" s="16">
        <f t="shared" ref="R13" si="9">R12/R8</f>
        <v>0.19144862795149969</v>
      </c>
      <c r="S13" s="16">
        <f t="shared" ref="S13" si="10">S12/S8</f>
        <v>0.26020558002936856</v>
      </c>
      <c r="T13" s="16">
        <f t="shared" ref="T13" si="11">T12/T8</f>
        <v>0.20148462354188756</v>
      </c>
      <c r="U13" s="16">
        <f t="shared" ref="U13" si="12">U12/U8</f>
        <v>0.24242424242424243</v>
      </c>
      <c r="V13" s="16">
        <f t="shared" ref="V13:W13" si="13">V12/V8</f>
        <v>0.43529411764705883</v>
      </c>
      <c r="W13" s="16">
        <f t="shared" si="13"/>
        <v>0</v>
      </c>
      <c r="X13" s="16">
        <f t="shared" ref="X13" si="14">X12/X8</f>
        <v>2.5000000000000001E-2</v>
      </c>
      <c r="Y13" s="16">
        <f t="shared" ref="Y13" si="15">Y12/Y8</f>
        <v>0.13986013986013987</v>
      </c>
    </row>
    <row r="14" spans="1:26" s="12" customFormat="1" ht="30" customHeight="1" x14ac:dyDescent="0.2">
      <c r="A14" s="18" t="s">
        <v>33</v>
      </c>
      <c r="B14" s="8">
        <v>4984</v>
      </c>
      <c r="C14" s="8">
        <f>SUM(E14:Y14)</f>
        <v>2657</v>
      </c>
      <c r="D14" s="15"/>
      <c r="E14" s="10">
        <v>40</v>
      </c>
      <c r="F14" s="10">
        <v>60</v>
      </c>
      <c r="G14" s="10">
        <v>1400</v>
      </c>
      <c r="H14" s="10">
        <v>100</v>
      </c>
      <c r="I14" s="10"/>
      <c r="J14" s="10">
        <v>200</v>
      </c>
      <c r="K14" s="10"/>
      <c r="L14" s="10"/>
      <c r="M14" s="10">
        <v>600</v>
      </c>
      <c r="N14" s="10"/>
      <c r="O14" s="10"/>
      <c r="P14" s="10"/>
      <c r="Q14" s="10"/>
      <c r="R14" s="10"/>
      <c r="S14" s="10">
        <v>35</v>
      </c>
      <c r="T14" s="10"/>
      <c r="U14" s="10">
        <v>82</v>
      </c>
      <c r="V14" s="10">
        <v>0</v>
      </c>
      <c r="W14" s="10"/>
      <c r="X14" s="10">
        <v>140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93232</v>
      </c>
      <c r="C20" s="23">
        <f>SUM(E20:Y20)</f>
        <v>100529</v>
      </c>
      <c r="D20" s="15">
        <f t="shared" si="0"/>
        <v>1.0782671185858932</v>
      </c>
      <c r="E20" s="106">
        <v>7450</v>
      </c>
      <c r="F20" s="106">
        <v>3328</v>
      </c>
      <c r="G20" s="106">
        <v>5500</v>
      </c>
      <c r="H20" s="106">
        <v>6469</v>
      </c>
      <c r="I20" s="106">
        <v>3383</v>
      </c>
      <c r="J20" s="106">
        <v>7874</v>
      </c>
      <c r="K20" s="106">
        <v>2903</v>
      </c>
      <c r="L20" s="106">
        <v>4065</v>
      </c>
      <c r="M20" s="106">
        <v>5356</v>
      </c>
      <c r="N20" s="106">
        <v>1683</v>
      </c>
      <c r="O20" s="106">
        <v>2415</v>
      </c>
      <c r="P20" s="106">
        <v>5502</v>
      </c>
      <c r="Q20" s="106">
        <v>7063</v>
      </c>
      <c r="R20" s="106">
        <v>4830</v>
      </c>
      <c r="S20" s="106">
        <v>7951</v>
      </c>
      <c r="T20" s="106">
        <v>4344</v>
      </c>
      <c r="U20" s="106">
        <v>2600</v>
      </c>
      <c r="V20" s="106">
        <v>2415</v>
      </c>
      <c r="W20" s="106">
        <v>6100</v>
      </c>
      <c r="X20" s="106">
        <v>6912</v>
      </c>
      <c r="Y20" s="106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7">C21/C20</f>
        <v>0</v>
      </c>
      <c r="D22" s="15" t="e">
        <f t="shared" si="0"/>
        <v>#DIV/0!</v>
      </c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11" customFormat="1" ht="30" customHeight="1" x14ac:dyDescent="0.2">
      <c r="A25" s="107" t="s">
        <v>44</v>
      </c>
      <c r="B25" s="108">
        <v>67273</v>
      </c>
      <c r="C25" s="108">
        <f>SUM(E25:Y25)</f>
        <v>29320</v>
      </c>
      <c r="D25" s="15">
        <f t="shared" si="0"/>
        <v>0.43583607093484755</v>
      </c>
      <c r="E25" s="110">
        <v>1803</v>
      </c>
      <c r="F25" s="110">
        <v>160</v>
      </c>
      <c r="G25" s="110">
        <v>1300</v>
      </c>
      <c r="H25" s="110">
        <v>3486</v>
      </c>
      <c r="I25" s="110"/>
      <c r="J25" s="110">
        <v>2497</v>
      </c>
      <c r="K25" s="110">
        <v>500</v>
      </c>
      <c r="L25" s="110">
        <v>1516</v>
      </c>
      <c r="M25" s="110">
        <v>2050</v>
      </c>
      <c r="N25" s="110">
        <v>75</v>
      </c>
      <c r="O25" s="110">
        <v>752</v>
      </c>
      <c r="P25" s="110">
        <v>100</v>
      </c>
      <c r="Q25" s="110">
        <v>2041</v>
      </c>
      <c r="R25" s="110">
        <v>1557</v>
      </c>
      <c r="S25" s="110">
        <v>5542</v>
      </c>
      <c r="T25" s="110">
        <v>794</v>
      </c>
      <c r="U25" s="110">
        <v>717</v>
      </c>
      <c r="V25" s="110">
        <v>1175</v>
      </c>
      <c r="W25" s="110"/>
      <c r="X25" s="110">
        <v>3185</v>
      </c>
      <c r="Y25" s="110">
        <v>70</v>
      </c>
    </row>
    <row r="26" spans="1:26" s="12" customFormat="1" ht="30" customHeight="1" x14ac:dyDescent="0.2">
      <c r="A26" s="18" t="s">
        <v>45</v>
      </c>
      <c r="B26" s="28">
        <f t="shared" ref="B26:Y26" si="39">B25/B20</f>
        <v>0.72156555689033808</v>
      </c>
      <c r="C26" s="28">
        <f t="shared" si="39"/>
        <v>0.29165713376239694</v>
      </c>
      <c r="D26" s="15"/>
      <c r="E26" s="29">
        <f t="shared" si="39"/>
        <v>0.24201342281879196</v>
      </c>
      <c r="F26" s="29">
        <f t="shared" si="39"/>
        <v>4.807692307692308E-2</v>
      </c>
      <c r="G26" s="29">
        <f t="shared" si="39"/>
        <v>0.23636363636363636</v>
      </c>
      <c r="H26" s="29">
        <f t="shared" si="39"/>
        <v>0.53887772453238525</v>
      </c>
      <c r="I26" s="29">
        <f t="shared" si="39"/>
        <v>0</v>
      </c>
      <c r="J26" s="29">
        <f t="shared" si="39"/>
        <v>0.31711963423926848</v>
      </c>
      <c r="K26" s="29">
        <f t="shared" si="39"/>
        <v>0.17223561832586978</v>
      </c>
      <c r="L26" s="29">
        <f t="shared" si="39"/>
        <v>0.37293972939729397</v>
      </c>
      <c r="M26" s="29">
        <f t="shared" si="39"/>
        <v>0.3827483196415235</v>
      </c>
      <c r="N26" s="29">
        <f t="shared" si="39"/>
        <v>4.4563279857397504E-2</v>
      </c>
      <c r="O26" s="29">
        <f t="shared" si="39"/>
        <v>0.3113871635610766</v>
      </c>
      <c r="P26" s="29">
        <f t="shared" si="39"/>
        <v>1.817520901490367E-2</v>
      </c>
      <c r="Q26" s="29">
        <f t="shared" si="39"/>
        <v>0.28897069234036526</v>
      </c>
      <c r="R26" s="29">
        <f t="shared" si="39"/>
        <v>0.32236024844720496</v>
      </c>
      <c r="S26" s="29">
        <f t="shared" si="39"/>
        <v>0.69701924286253303</v>
      </c>
      <c r="T26" s="29">
        <f t="shared" si="39"/>
        <v>0.18278084714548803</v>
      </c>
      <c r="U26" s="29">
        <f t="shared" si="39"/>
        <v>0.27576923076923077</v>
      </c>
      <c r="V26" s="29">
        <f t="shared" si="39"/>
        <v>0.48654244306418221</v>
      </c>
      <c r="W26" s="29">
        <f t="shared" si="39"/>
        <v>0</v>
      </c>
      <c r="X26" s="29">
        <f t="shared" si="39"/>
        <v>0.46079282407407407</v>
      </c>
      <c r="Y26" s="29">
        <f t="shared" si="39"/>
        <v>2.9337803855825649E-2</v>
      </c>
    </row>
    <row r="27" spans="1:26" s="104" customFormat="1" ht="30" hidden="1" customHeight="1" x14ac:dyDescent="0.2">
      <c r="A27" s="101" t="s">
        <v>196</v>
      </c>
      <c r="B27" s="102">
        <v>243</v>
      </c>
      <c r="C27" s="23">
        <f>SUM(E27:Y27)</f>
        <v>22</v>
      </c>
      <c r="D27" s="103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0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 x14ac:dyDescent="0.2">
      <c r="A29" s="18" t="s">
        <v>45</v>
      </c>
      <c r="B29" s="9">
        <f t="shared" ref="B29:Y29" si="40">B28/B20</f>
        <v>0.34168525828041874</v>
      </c>
      <c r="C29" s="9">
        <f t="shared" si="40"/>
        <v>0</v>
      </c>
      <c r="D29" s="15"/>
      <c r="E29" s="30">
        <f t="shared" si="40"/>
        <v>0</v>
      </c>
      <c r="F29" s="30">
        <f t="shared" si="40"/>
        <v>0</v>
      </c>
      <c r="G29" s="30">
        <f t="shared" si="40"/>
        <v>0</v>
      </c>
      <c r="H29" s="30">
        <f t="shared" si="40"/>
        <v>0</v>
      </c>
      <c r="I29" s="30">
        <f t="shared" si="40"/>
        <v>0</v>
      </c>
      <c r="J29" s="30">
        <f t="shared" si="40"/>
        <v>0</v>
      </c>
      <c r="K29" s="30">
        <f t="shared" si="40"/>
        <v>0</v>
      </c>
      <c r="L29" s="30">
        <f t="shared" si="40"/>
        <v>0</v>
      </c>
      <c r="M29" s="30">
        <f t="shared" si="40"/>
        <v>0</v>
      </c>
      <c r="N29" s="30">
        <f t="shared" si="40"/>
        <v>0</v>
      </c>
      <c r="O29" s="30">
        <f t="shared" si="40"/>
        <v>0</v>
      </c>
      <c r="P29" s="30">
        <f t="shared" si="40"/>
        <v>0</v>
      </c>
      <c r="Q29" s="30">
        <f t="shared" si="40"/>
        <v>0</v>
      </c>
      <c r="R29" s="30">
        <f t="shared" si="40"/>
        <v>0</v>
      </c>
      <c r="S29" s="30">
        <f t="shared" si="40"/>
        <v>0</v>
      </c>
      <c r="T29" s="30">
        <f t="shared" si="40"/>
        <v>0</v>
      </c>
      <c r="U29" s="30">
        <f t="shared" si="40"/>
        <v>0</v>
      </c>
      <c r="V29" s="30">
        <f t="shared" si="40"/>
        <v>0</v>
      </c>
      <c r="W29" s="30">
        <f t="shared" si="40"/>
        <v>0</v>
      </c>
      <c r="X29" s="30">
        <f t="shared" si="40"/>
        <v>0</v>
      </c>
      <c r="Y29" s="30">
        <f t="shared" si="40"/>
        <v>0</v>
      </c>
    </row>
    <row r="30" spans="1:26" s="12" customFormat="1" ht="30" customHeight="1" x14ac:dyDescent="0.2">
      <c r="A30" s="11" t="s">
        <v>201</v>
      </c>
      <c r="B30" s="23">
        <v>100430</v>
      </c>
      <c r="C30" s="23">
        <f>SUM(E30:Y30)</f>
        <v>111691</v>
      </c>
      <c r="D30" s="15">
        <f t="shared" si="0"/>
        <v>1.1121278502439511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1">B31/B30</f>
        <v>0</v>
      </c>
      <c r="C32" s="30">
        <f t="shared" si="41"/>
        <v>0</v>
      </c>
      <c r="D32" s="15" t="e">
        <f t="shared" si="0"/>
        <v>#DIV/0!</v>
      </c>
      <c r="E32" s="30">
        <f>E31/E30</f>
        <v>0</v>
      </c>
      <c r="F32" s="30">
        <f t="shared" ref="F32:Y32" si="42">F31/F30</f>
        <v>0</v>
      </c>
      <c r="G32" s="30">
        <f t="shared" si="42"/>
        <v>0</v>
      </c>
      <c r="H32" s="30">
        <f t="shared" si="42"/>
        <v>0</v>
      </c>
      <c r="I32" s="30">
        <f t="shared" si="42"/>
        <v>0</v>
      </c>
      <c r="J32" s="30">
        <f t="shared" si="42"/>
        <v>0</v>
      </c>
      <c r="K32" s="30">
        <f t="shared" si="42"/>
        <v>0</v>
      </c>
      <c r="L32" s="30">
        <f t="shared" si="42"/>
        <v>0</v>
      </c>
      <c r="M32" s="30">
        <f t="shared" si="42"/>
        <v>0</v>
      </c>
      <c r="N32" s="30">
        <f t="shared" si="42"/>
        <v>0</v>
      </c>
      <c r="O32" s="30">
        <f t="shared" si="42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2"/>
        <v>0</v>
      </c>
      <c r="U32" s="30">
        <f t="shared" si="42"/>
        <v>0</v>
      </c>
      <c r="V32" s="30">
        <f t="shared" si="42"/>
        <v>0</v>
      </c>
      <c r="W32" s="30">
        <f t="shared" si="42"/>
        <v>0</v>
      </c>
      <c r="X32" s="30">
        <f t="shared" si="42"/>
        <v>0</v>
      </c>
      <c r="Y32" s="30">
        <f t="shared" si="42"/>
        <v>0</v>
      </c>
    </row>
    <row r="33" spans="1:29" s="12" customFormat="1" ht="30" customHeight="1" x14ac:dyDescent="0.2">
      <c r="A33" s="13" t="s">
        <v>48</v>
      </c>
      <c r="B33" s="23">
        <v>22077</v>
      </c>
      <c r="C33" s="23">
        <f>SUM(E33:Y33)</f>
        <v>8740</v>
      </c>
      <c r="D33" s="15"/>
      <c r="E33" s="26">
        <v>150</v>
      </c>
      <c r="F33" s="26">
        <v>150</v>
      </c>
      <c r="G33" s="26">
        <v>2072</v>
      </c>
      <c r="H33" s="26">
        <v>158</v>
      </c>
      <c r="I33" s="26"/>
      <c r="J33" s="26">
        <v>803</v>
      </c>
      <c r="K33" s="26">
        <v>438</v>
      </c>
      <c r="L33" s="26">
        <v>265</v>
      </c>
      <c r="M33" s="26"/>
      <c r="N33" s="26"/>
      <c r="O33" s="26">
        <v>326</v>
      </c>
      <c r="P33" s="26"/>
      <c r="Q33" s="26">
        <v>427</v>
      </c>
      <c r="R33" s="26"/>
      <c r="S33" s="26">
        <v>10</v>
      </c>
      <c r="T33" s="26">
        <v>1328</v>
      </c>
      <c r="U33" s="26">
        <v>520</v>
      </c>
      <c r="V33" s="26"/>
      <c r="W33" s="26"/>
      <c r="X33" s="26">
        <v>1965</v>
      </c>
      <c r="Y33" s="26">
        <v>128</v>
      </c>
    </row>
    <row r="34" spans="1:29" s="12" customFormat="1" ht="30" hidden="1" customHeight="1" x14ac:dyDescent="0.2">
      <c r="A34" s="13" t="s">
        <v>45</v>
      </c>
      <c r="B34" s="28">
        <f t="shared" ref="B34:Y34" si="43">B33/B30</f>
        <v>0.21982475355969333</v>
      </c>
      <c r="C34" s="28">
        <f t="shared" si="43"/>
        <v>7.8251604874161745E-2</v>
      </c>
      <c r="D34" s="15"/>
      <c r="E34" s="29">
        <f t="shared" si="43"/>
        <v>0.11424219345011424</v>
      </c>
      <c r="F34" s="29">
        <f t="shared" si="43"/>
        <v>5.6518462697814617E-2</v>
      </c>
      <c r="G34" s="29">
        <f t="shared" si="43"/>
        <v>0.17187888842803817</v>
      </c>
      <c r="H34" s="29">
        <f t="shared" si="43"/>
        <v>2.0463670509001424E-2</v>
      </c>
      <c r="I34" s="29">
        <f t="shared" si="43"/>
        <v>0</v>
      </c>
      <c r="J34" s="29">
        <f t="shared" si="43"/>
        <v>0.1417725988700565</v>
      </c>
      <c r="K34" s="29">
        <f t="shared" si="43"/>
        <v>0.11442006269592477</v>
      </c>
      <c r="L34" s="29">
        <f t="shared" si="43"/>
        <v>5.5625524769101597E-2</v>
      </c>
      <c r="M34" s="29">
        <f t="shared" si="43"/>
        <v>0</v>
      </c>
      <c r="N34" s="29">
        <f t="shared" si="43"/>
        <v>0</v>
      </c>
      <c r="O34" s="29">
        <f t="shared" si="43"/>
        <v>7.3655671034794395E-2</v>
      </c>
      <c r="P34" s="29">
        <f>P33/Q30</f>
        <v>0</v>
      </c>
      <c r="Q34" s="29">
        <f>Q33/R30</f>
        <v>0.11010830324909747</v>
      </c>
      <c r="R34" s="29">
        <f>R33/S30</f>
        <v>0</v>
      </c>
      <c r="S34" s="29">
        <f>S33/T30</f>
        <v>1.863932898415657E-3</v>
      </c>
      <c r="T34" s="29">
        <f t="shared" si="43"/>
        <v>0.24753028890959924</v>
      </c>
      <c r="U34" s="29">
        <f t="shared" si="43"/>
        <v>0.28461959496442257</v>
      </c>
      <c r="V34" s="29">
        <f t="shared" si="43"/>
        <v>0</v>
      </c>
      <c r="W34" s="29">
        <f t="shared" si="43"/>
        <v>0</v>
      </c>
      <c r="X34" s="29">
        <f t="shared" si="43"/>
        <v>0.23538572113080977</v>
      </c>
      <c r="Y34" s="29">
        <f t="shared" si="43"/>
        <v>1.9746991669237889E-2</v>
      </c>
    </row>
    <row r="35" spans="1:29" s="12" customFormat="1" ht="30" customHeight="1" x14ac:dyDescent="0.2">
      <c r="A35" s="25" t="s">
        <v>49</v>
      </c>
      <c r="B35" s="23">
        <v>57176</v>
      </c>
      <c r="C35" s="23">
        <f>SUM(E35:Y35)</f>
        <v>19265</v>
      </c>
      <c r="D35" s="15"/>
      <c r="E35" s="26"/>
      <c r="F35" s="26">
        <v>350</v>
      </c>
      <c r="G35" s="26">
        <v>3550</v>
      </c>
      <c r="H35" s="26">
        <v>318</v>
      </c>
      <c r="I35" s="26"/>
      <c r="J35" s="26">
        <v>2618</v>
      </c>
      <c r="K35" s="26">
        <v>898</v>
      </c>
      <c r="L35" s="26">
        <v>1831</v>
      </c>
      <c r="M35" s="26"/>
      <c r="N35" s="26">
        <v>65</v>
      </c>
      <c r="O35" s="26">
        <v>526</v>
      </c>
      <c r="P35" s="26"/>
      <c r="Q35" s="26">
        <v>955</v>
      </c>
      <c r="R35" s="26">
        <v>350</v>
      </c>
      <c r="S35" s="26">
        <v>1420</v>
      </c>
      <c r="T35" s="26">
        <v>1068</v>
      </c>
      <c r="U35" s="26">
        <v>490</v>
      </c>
      <c r="V35" s="26"/>
      <c r="W35" s="26"/>
      <c r="X35" s="26">
        <v>3876</v>
      </c>
      <c r="Y35" s="26">
        <v>950</v>
      </c>
    </row>
    <row r="36" spans="1:29" s="12" customFormat="1" ht="30" hidden="1" customHeight="1" x14ac:dyDescent="0.2">
      <c r="A36" s="18" t="s">
        <v>45</v>
      </c>
      <c r="B36" s="9">
        <f t="shared" ref="B36:Y36" si="44">B35/B30</f>
        <v>0.56931195857811412</v>
      </c>
      <c r="C36" s="9">
        <f t="shared" si="44"/>
        <v>0.17248480181930503</v>
      </c>
      <c r="D36" s="15"/>
      <c r="E36" s="105">
        <f t="shared" si="44"/>
        <v>0</v>
      </c>
      <c r="F36" s="30">
        <f t="shared" si="44"/>
        <v>0.13187641296156744</v>
      </c>
      <c r="G36" s="30">
        <f t="shared" si="44"/>
        <v>0.29448361675653256</v>
      </c>
      <c r="H36" s="30">
        <f t="shared" si="44"/>
        <v>4.1186374821914257E-2</v>
      </c>
      <c r="I36" s="30">
        <f t="shared" si="44"/>
        <v>0</v>
      </c>
      <c r="J36" s="30">
        <f t="shared" si="44"/>
        <v>0.46221751412429379</v>
      </c>
      <c r="K36" s="30">
        <f t="shared" si="44"/>
        <v>0.23458725182863113</v>
      </c>
      <c r="L36" s="30">
        <f t="shared" si="44"/>
        <v>0.38434089000839633</v>
      </c>
      <c r="M36" s="30">
        <f t="shared" si="44"/>
        <v>0</v>
      </c>
      <c r="N36" s="30">
        <f t="shared" si="44"/>
        <v>1.5587529976019185E-2</v>
      </c>
      <c r="O36" s="30">
        <f t="shared" si="44"/>
        <v>0.11884319927699954</v>
      </c>
      <c r="P36" s="30">
        <f>P35/Q30</f>
        <v>0</v>
      </c>
      <c r="Q36" s="30">
        <f>Q35/R30</f>
        <v>0.24626095925734914</v>
      </c>
      <c r="R36" s="30">
        <f>R35/S30</f>
        <v>5.8411214953271028E-2</v>
      </c>
      <c r="S36" s="30">
        <f>S35/T30</f>
        <v>0.26467847157502328</v>
      </c>
      <c r="T36" s="30">
        <f t="shared" si="44"/>
        <v>0.19906803355079217</v>
      </c>
      <c r="U36" s="30">
        <f t="shared" si="44"/>
        <v>0.26819923371647508</v>
      </c>
      <c r="V36" s="30">
        <f t="shared" si="44"/>
        <v>0</v>
      </c>
      <c r="W36" s="30">
        <f t="shared" si="44"/>
        <v>0</v>
      </c>
      <c r="X36" s="30">
        <f t="shared" si="44"/>
        <v>0.46430282702443698</v>
      </c>
      <c r="Y36" s="30">
        <f t="shared" si="44"/>
        <v>0.14655970379512495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114411</v>
      </c>
      <c r="C38" s="23">
        <f>SUM(E38:Y38)</f>
        <v>19341</v>
      </c>
      <c r="D38" s="15"/>
      <c r="E38" s="26">
        <v>30</v>
      </c>
      <c r="F38" s="26">
        <v>98</v>
      </c>
      <c r="G38" s="26">
        <v>5200</v>
      </c>
      <c r="H38" s="26">
        <v>50</v>
      </c>
      <c r="I38" s="26"/>
      <c r="J38" s="26">
        <v>2334</v>
      </c>
      <c r="K38" s="26">
        <v>471</v>
      </c>
      <c r="L38" s="26"/>
      <c r="M38" s="26">
        <v>400</v>
      </c>
      <c r="N38" s="26">
        <v>60</v>
      </c>
      <c r="O38" s="26"/>
      <c r="P38" s="26"/>
      <c r="Q38" s="26">
        <v>1421</v>
      </c>
      <c r="R38" s="26">
        <v>122</v>
      </c>
      <c r="S38" s="26">
        <v>1120</v>
      </c>
      <c r="T38" s="26">
        <v>320</v>
      </c>
      <c r="U38" s="26">
        <v>790</v>
      </c>
      <c r="V38" s="26">
        <v>240</v>
      </c>
      <c r="W38" s="26"/>
      <c r="X38" s="26">
        <v>6435</v>
      </c>
      <c r="Y38" s="26">
        <v>250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5">F38/F37</f>
        <v>#DIV/0!</v>
      </c>
      <c r="G39" s="30" t="e">
        <f t="shared" si="45"/>
        <v>#DIV/0!</v>
      </c>
      <c r="H39" s="30" t="e">
        <f t="shared" si="45"/>
        <v>#DIV/0!</v>
      </c>
      <c r="I39" s="30" t="e">
        <f t="shared" si="45"/>
        <v>#DIV/0!</v>
      </c>
      <c r="J39" s="30" t="e">
        <f t="shared" si="45"/>
        <v>#DIV/0!</v>
      </c>
      <c r="K39" s="30" t="e">
        <f t="shared" si="45"/>
        <v>#DIV/0!</v>
      </c>
      <c r="L39" s="30" t="e">
        <f t="shared" si="45"/>
        <v>#DIV/0!</v>
      </c>
      <c r="M39" s="30" t="e">
        <f t="shared" si="45"/>
        <v>#DIV/0!</v>
      </c>
      <c r="N39" s="30" t="e">
        <f t="shared" si="45"/>
        <v>#DIV/0!</v>
      </c>
      <c r="O39" s="30" t="e">
        <f t="shared" si="45"/>
        <v>#DIV/0!</v>
      </c>
      <c r="P39" s="30" t="e">
        <f t="shared" si="45"/>
        <v>#DIV/0!</v>
      </c>
      <c r="Q39" s="30" t="e">
        <f t="shared" si="45"/>
        <v>#DIV/0!</v>
      </c>
      <c r="R39" s="30" t="e">
        <f t="shared" si="45"/>
        <v>#DIV/0!</v>
      </c>
      <c r="S39" s="30" t="e">
        <f t="shared" si="45"/>
        <v>#DIV/0!</v>
      </c>
      <c r="T39" s="30" t="e">
        <f t="shared" si="45"/>
        <v>#DIV/0!</v>
      </c>
      <c r="U39" s="30" t="e">
        <f t="shared" si="45"/>
        <v>#DIV/0!</v>
      </c>
      <c r="V39" s="30" t="e">
        <f t="shared" si="45"/>
        <v>#DIV/0!</v>
      </c>
      <c r="W39" s="30" t="e">
        <f t="shared" si="45"/>
        <v>#DIV/0!</v>
      </c>
      <c r="X39" s="30" t="e">
        <f t="shared" si="45"/>
        <v>#DIV/0!</v>
      </c>
      <c r="Y39" s="30" t="e">
        <f t="shared" si="45"/>
        <v>#DIV/0!</v>
      </c>
    </row>
    <row r="40" spans="1:29" s="12" customFormat="1" ht="30" customHeight="1" x14ac:dyDescent="0.2">
      <c r="A40" s="81" t="s">
        <v>53</v>
      </c>
      <c r="B40" s="23">
        <v>30008</v>
      </c>
      <c r="C40" s="23">
        <f>SUM(E40:Y40)</f>
        <v>2295</v>
      </c>
      <c r="D40" s="15"/>
      <c r="E40" s="26">
        <v>50</v>
      </c>
      <c r="F40" s="26">
        <v>0</v>
      </c>
      <c r="G40" s="26">
        <v>800</v>
      </c>
      <c r="H40" s="26"/>
      <c r="I40" s="26"/>
      <c r="J40" s="26">
        <v>520</v>
      </c>
      <c r="K40" s="26">
        <v>115</v>
      </c>
      <c r="L40" s="26"/>
      <c r="M40" s="26">
        <v>30</v>
      </c>
      <c r="N40" s="26"/>
      <c r="O40" s="26"/>
      <c r="P40" s="26"/>
      <c r="Q40" s="26">
        <v>512</v>
      </c>
      <c r="R40" s="26">
        <v>21</v>
      </c>
      <c r="S40" s="26">
        <v>20</v>
      </c>
      <c r="T40" s="26">
        <v>17</v>
      </c>
      <c r="U40" s="26"/>
      <c r="V40" s="26"/>
      <c r="W40" s="26"/>
      <c r="X40" s="26">
        <v>210</v>
      </c>
      <c r="Y40" s="26"/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17711</v>
      </c>
      <c r="C42" s="23">
        <f>SUM(E42:Y42)</f>
        <v>1029</v>
      </c>
      <c r="D42" s="15"/>
      <c r="E42" s="10"/>
      <c r="F42" s="10"/>
      <c r="G42" s="10">
        <v>515</v>
      </c>
      <c r="H42" s="10"/>
      <c r="I42" s="10"/>
      <c r="J42" s="10">
        <v>130</v>
      </c>
      <c r="K42" s="10">
        <v>22</v>
      </c>
      <c r="L42" s="10"/>
      <c r="M42" s="10"/>
      <c r="N42" s="10"/>
      <c r="O42" s="10"/>
      <c r="P42" s="10"/>
      <c r="Q42" s="10">
        <v>201</v>
      </c>
      <c r="R42" s="10">
        <v>21</v>
      </c>
      <c r="S42" s="10"/>
      <c r="T42" s="10"/>
      <c r="U42" s="10"/>
      <c r="V42" s="10"/>
      <c r="W42" s="10"/>
      <c r="X42" s="10">
        <v>140</v>
      </c>
      <c r="Y42" s="10"/>
      <c r="Z42" s="20"/>
    </row>
    <row r="43" spans="1:29" s="2" customFormat="1" ht="30" hidden="1" customHeight="1" x14ac:dyDescent="0.25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8.2589171217130566E-2</v>
      </c>
      <c r="C44" s="33">
        <f>C42/C41</f>
        <v>5.5325971591807235E-3</v>
      </c>
      <c r="D44" s="15"/>
      <c r="E44" s="35">
        <f>E42/E41</f>
        <v>0</v>
      </c>
      <c r="F44" s="35">
        <f t="shared" ref="F44:Y44" si="46">F42/F41</f>
        <v>0</v>
      </c>
      <c r="G44" s="35">
        <f t="shared" si="46"/>
        <v>3.68120085775554E-2</v>
      </c>
      <c r="H44" s="35">
        <f t="shared" si="46"/>
        <v>0</v>
      </c>
      <c r="I44" s="35">
        <f t="shared" si="46"/>
        <v>0</v>
      </c>
      <c r="J44" s="35">
        <f t="shared" si="46"/>
        <v>1.0888684144400704E-2</v>
      </c>
      <c r="K44" s="35">
        <f t="shared" si="46"/>
        <v>2.5891491114511003E-3</v>
      </c>
      <c r="L44" s="35">
        <f t="shared" si="46"/>
        <v>0</v>
      </c>
      <c r="M44" s="35">
        <f t="shared" si="46"/>
        <v>0</v>
      </c>
      <c r="N44" s="35">
        <f t="shared" si="46"/>
        <v>0</v>
      </c>
      <c r="O44" s="35">
        <f t="shared" si="46"/>
        <v>0</v>
      </c>
      <c r="P44" s="35">
        <f t="shared" si="46"/>
        <v>0</v>
      </c>
      <c r="Q44" s="35">
        <f t="shared" si="46"/>
        <v>2.0106031809542863E-2</v>
      </c>
      <c r="R44" s="35">
        <f t="shared" si="46"/>
        <v>1.925369029063904E-3</v>
      </c>
      <c r="S44" s="35">
        <f t="shared" si="46"/>
        <v>0</v>
      </c>
      <c r="T44" s="35">
        <f t="shared" si="46"/>
        <v>0</v>
      </c>
      <c r="U44" s="35">
        <f t="shared" si="46"/>
        <v>0</v>
      </c>
      <c r="V44" s="35">
        <f t="shared" si="46"/>
        <v>0</v>
      </c>
      <c r="W44" s="35"/>
      <c r="X44" s="35">
        <f t="shared" si="46"/>
        <v>1.0098095787651471E-2</v>
      </c>
      <c r="Y44" s="35">
        <f t="shared" si="46"/>
        <v>0</v>
      </c>
      <c r="Z44" s="21"/>
    </row>
    <row r="45" spans="1:29" s="2" customFormat="1" ht="30" customHeight="1" x14ac:dyDescent="0.25">
      <c r="A45" s="18" t="s">
        <v>167</v>
      </c>
      <c r="B45" s="23">
        <v>3477</v>
      </c>
      <c r="C45" s="23">
        <f>SUM(E45:Y45)</f>
        <v>160</v>
      </c>
      <c r="D45" s="15"/>
      <c r="E45" s="34"/>
      <c r="F45" s="34"/>
      <c r="G45" s="34">
        <v>80</v>
      </c>
      <c r="H45" s="34"/>
      <c r="I45" s="34"/>
      <c r="J45" s="34">
        <v>80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 x14ac:dyDescent="0.25">
      <c r="A46" s="18" t="s">
        <v>54</v>
      </c>
      <c r="B46" s="23">
        <v>11094</v>
      </c>
      <c r="C46" s="23">
        <f>SUM(E46:Y46)</f>
        <v>859</v>
      </c>
      <c r="D46" s="15"/>
      <c r="E46" s="26"/>
      <c r="F46" s="26"/>
      <c r="G46" s="26">
        <v>435</v>
      </c>
      <c r="H46" s="26"/>
      <c r="I46" s="26"/>
      <c r="J46" s="26">
        <v>50</v>
      </c>
      <c r="K46" s="26">
        <v>22</v>
      </c>
      <c r="L46" s="26"/>
      <c r="M46" s="26"/>
      <c r="N46" s="26"/>
      <c r="O46" s="26"/>
      <c r="P46" s="26"/>
      <c r="Q46" s="26">
        <v>201</v>
      </c>
      <c r="R46" s="26">
        <v>21</v>
      </c>
      <c r="S46" s="26"/>
      <c r="T46" s="26"/>
      <c r="U46" s="26"/>
      <c r="V46" s="26"/>
      <c r="W46" s="26"/>
      <c r="X46" s="26">
        <v>130</v>
      </c>
      <c r="Y46" s="26"/>
      <c r="Z46" s="21"/>
    </row>
    <row r="47" spans="1:29" s="2" customFormat="1" ht="30" hidden="1" customHeight="1" x14ac:dyDescent="0.25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25">
      <c r="A49" s="18" t="s">
        <v>57</v>
      </c>
      <c r="B49" s="23">
        <v>1223</v>
      </c>
      <c r="C49" s="23">
        <f>SUM(E49:Y49)</f>
        <v>10</v>
      </c>
      <c r="D49" s="1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v>10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47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25">
      <c r="A54" s="32" t="s">
        <v>60</v>
      </c>
      <c r="B54" s="23"/>
      <c r="C54" s="23">
        <f t="shared" si="47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47"/>
        <v>#DIV/0!</v>
      </c>
      <c r="D55" s="15"/>
      <c r="E55" s="35" t="e">
        <f t="shared" ref="E55:Y55" si="48">E54/E53</f>
        <v>#DIV/0!</v>
      </c>
      <c r="F55" s="35" t="e">
        <f t="shared" si="48"/>
        <v>#DIV/0!</v>
      </c>
      <c r="G55" s="35" t="e">
        <f t="shared" si="48"/>
        <v>#DIV/0!</v>
      </c>
      <c r="H55" s="35" t="e">
        <f t="shared" si="48"/>
        <v>#DIV/0!</v>
      </c>
      <c r="I55" s="35" t="e">
        <f t="shared" si="48"/>
        <v>#DIV/0!</v>
      </c>
      <c r="J55" s="35" t="e">
        <f t="shared" si="48"/>
        <v>#DIV/0!</v>
      </c>
      <c r="K55" s="35" t="e">
        <f t="shared" si="48"/>
        <v>#DIV/0!</v>
      </c>
      <c r="L55" s="35" t="e">
        <f t="shared" si="48"/>
        <v>#DIV/0!</v>
      </c>
      <c r="M55" s="35" t="e">
        <f t="shared" si="48"/>
        <v>#DIV/0!</v>
      </c>
      <c r="N55" s="35" t="e">
        <f t="shared" si="48"/>
        <v>#DIV/0!</v>
      </c>
      <c r="O55" s="35" t="e">
        <f t="shared" si="48"/>
        <v>#DIV/0!</v>
      </c>
      <c r="P55" s="35" t="e">
        <f t="shared" si="48"/>
        <v>#DIV/0!</v>
      </c>
      <c r="Q55" s="35" t="e">
        <f t="shared" si="48"/>
        <v>#DIV/0!</v>
      </c>
      <c r="R55" s="35" t="e">
        <f t="shared" si="48"/>
        <v>#DIV/0!</v>
      </c>
      <c r="S55" s="35" t="e">
        <f t="shared" si="48"/>
        <v>#DIV/0!</v>
      </c>
      <c r="T55" s="35" t="e">
        <f t="shared" si="48"/>
        <v>#DIV/0!</v>
      </c>
      <c r="U55" s="35" t="e">
        <f t="shared" si="48"/>
        <v>#DIV/0!</v>
      </c>
      <c r="V55" s="35" t="e">
        <f t="shared" si="48"/>
        <v>#DIV/0!</v>
      </c>
      <c r="W55" s="35" t="e">
        <f t="shared" si="48"/>
        <v>#DIV/0!</v>
      </c>
      <c r="X55" s="35" t="e">
        <f t="shared" si="48"/>
        <v>#DIV/0!</v>
      </c>
      <c r="Y55" s="35" t="e">
        <f t="shared" si="48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47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customHeight="1" x14ac:dyDescent="0.25">
      <c r="A58" s="32" t="s">
        <v>162</v>
      </c>
      <c r="B58" s="27"/>
      <c r="C58" s="27">
        <f t="shared" si="47"/>
        <v>0</v>
      </c>
      <c r="D58" s="9"/>
      <c r="E58" s="26"/>
      <c r="F58" s="26"/>
      <c r="G58" s="26"/>
      <c r="H58" s="26"/>
      <c r="I58" s="26"/>
      <c r="J58" s="26"/>
      <c r="K58" s="26"/>
      <c r="L58" s="26"/>
      <c r="M58" s="26"/>
      <c r="N58" s="54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customHeight="1" x14ac:dyDescent="0.25">
      <c r="A59" s="13" t="s">
        <v>197</v>
      </c>
      <c r="B59" s="27"/>
      <c r="C59" s="27">
        <f t="shared" si="47"/>
        <v>15</v>
      </c>
      <c r="D59" s="9"/>
      <c r="E59" s="26"/>
      <c r="F59" s="26"/>
      <c r="G59" s="26">
        <v>15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47"/>
        <v>0</v>
      </c>
      <c r="D60" s="9" t="e">
        <f t="shared" ref="D60:D90" si="49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47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0">SUM(E62:Y62)</f>
        <v>0</v>
      </c>
      <c r="D62" s="15" t="e">
        <f t="shared" si="49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0"/>
        <v>0</v>
      </c>
      <c r="D63" s="15" t="e">
        <f t="shared" si="49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25">
      <c r="A64" s="18" t="s">
        <v>65</v>
      </c>
      <c r="B64" s="23"/>
      <c r="C64" s="23">
        <f t="shared" si="50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25">
      <c r="A65" s="18" t="s">
        <v>66</v>
      </c>
      <c r="B65" s="23"/>
      <c r="C65" s="23">
        <f t="shared" si="50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0"/>
        <v>0</v>
      </c>
      <c r="D66" s="15" t="e">
        <f t="shared" si="49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0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25">
      <c r="A68" s="18" t="s">
        <v>69</v>
      </c>
      <c r="B68" s="23"/>
      <c r="C68" s="23">
        <f t="shared" si="50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0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0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0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0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0"/>
        <v>0</v>
      </c>
      <c r="D73" s="15" t="e">
        <f t="shared" si="49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0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0"/>
        <v>0</v>
      </c>
      <c r="D75" s="15" t="e">
        <f t="shared" si="49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49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49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49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49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49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49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-60900</v>
      </c>
      <c r="D83" s="15"/>
      <c r="E83" s="100">
        <f>(E42-E84)</f>
        <v>-2925</v>
      </c>
      <c r="F83" s="100">
        <f t="shared" ref="F83:Y83" si="51">(F42-F84)</f>
        <v>-2253</v>
      </c>
      <c r="G83" s="100">
        <f t="shared" si="51"/>
        <v>-8035</v>
      </c>
      <c r="H83" s="100">
        <f t="shared" si="51"/>
        <v>-3688</v>
      </c>
      <c r="I83" s="100">
        <f t="shared" si="51"/>
        <v>-2300</v>
      </c>
      <c r="J83" s="100">
        <f t="shared" si="51"/>
        <v>-3670</v>
      </c>
      <c r="K83" s="100">
        <f t="shared" si="51"/>
        <v>-2570</v>
      </c>
      <c r="L83" s="100">
        <f t="shared" si="51"/>
        <v>-5121</v>
      </c>
      <c r="M83" s="100">
        <f t="shared" si="51"/>
        <v>-2780</v>
      </c>
      <c r="N83" s="100">
        <f t="shared" si="51"/>
        <v>-1095</v>
      </c>
      <c r="O83" s="100">
        <f t="shared" si="51"/>
        <v>-660</v>
      </c>
      <c r="P83" s="100">
        <f t="shared" si="51"/>
        <v>-708</v>
      </c>
      <c r="Q83" s="100">
        <f t="shared" si="51"/>
        <v>-3674</v>
      </c>
      <c r="R83" s="100">
        <f t="shared" si="51"/>
        <v>-2309</v>
      </c>
      <c r="S83" s="100">
        <f t="shared" si="51"/>
        <v>-3205</v>
      </c>
      <c r="T83" s="100">
        <f t="shared" si="51"/>
        <v>-1074</v>
      </c>
      <c r="U83" s="100">
        <f t="shared" si="51"/>
        <v>-2210</v>
      </c>
      <c r="V83" s="100">
        <f t="shared" si="51"/>
        <v>-798</v>
      </c>
      <c r="W83" s="100">
        <f t="shared" si="51"/>
        <v>-1755</v>
      </c>
      <c r="X83" s="100">
        <f t="shared" si="51"/>
        <v>-8860</v>
      </c>
      <c r="Y83" s="100">
        <f t="shared" si="51"/>
        <v>-1210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49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49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49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49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49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2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2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3">G99/G98</f>
        <v>#DIV/0!</v>
      </c>
      <c r="H100" s="29" t="e">
        <f t="shared" si="53"/>
        <v>#DIV/0!</v>
      </c>
      <c r="I100" s="29" t="e">
        <f t="shared" si="53"/>
        <v>#DIV/0!</v>
      </c>
      <c r="J100" s="29" t="e">
        <f t="shared" si="53"/>
        <v>#DIV/0!</v>
      </c>
      <c r="K100" s="29" t="e">
        <f t="shared" si="53"/>
        <v>#DIV/0!</v>
      </c>
      <c r="L100" s="29" t="e">
        <f t="shared" si="53"/>
        <v>#DIV/0!</v>
      </c>
      <c r="M100" s="29" t="e">
        <f t="shared" si="53"/>
        <v>#DIV/0!</v>
      </c>
      <c r="N100" s="29" t="e">
        <f t="shared" si="53"/>
        <v>#DIV/0!</v>
      </c>
      <c r="O100" s="29" t="e">
        <f t="shared" si="53"/>
        <v>#DIV/0!</v>
      </c>
      <c r="P100" s="29" t="e">
        <f t="shared" si="53"/>
        <v>#DIV/0!</v>
      </c>
      <c r="Q100" s="29" t="e">
        <f t="shared" si="53"/>
        <v>#DIV/0!</v>
      </c>
      <c r="R100" s="29" t="e">
        <f t="shared" si="53"/>
        <v>#DIV/0!</v>
      </c>
      <c r="S100" s="29" t="e">
        <f t="shared" si="53"/>
        <v>#DIV/0!</v>
      </c>
      <c r="T100" s="29" t="e">
        <f t="shared" si="53"/>
        <v>#DIV/0!</v>
      </c>
      <c r="U100" s="29" t="e">
        <f t="shared" si="53"/>
        <v>#DIV/0!</v>
      </c>
      <c r="V100" s="29" t="e">
        <f t="shared" si="53"/>
        <v>#DIV/0!</v>
      </c>
      <c r="W100" s="29" t="e">
        <f t="shared" si="53"/>
        <v>#DIV/0!</v>
      </c>
      <c r="X100" s="29" t="e">
        <f t="shared" si="53"/>
        <v>#DIV/0!</v>
      </c>
      <c r="Y100" s="29" t="e">
        <f t="shared" si="53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4">E98-E99</f>
        <v>0</v>
      </c>
      <c r="F101" s="97">
        <f t="shared" si="54"/>
        <v>0</v>
      </c>
      <c r="G101" s="97">
        <f t="shared" si="54"/>
        <v>0</v>
      </c>
      <c r="H101" s="97">
        <f t="shared" si="54"/>
        <v>0</v>
      </c>
      <c r="I101" s="97">
        <f t="shared" si="54"/>
        <v>0</v>
      </c>
      <c r="J101" s="97">
        <f t="shared" si="54"/>
        <v>0</v>
      </c>
      <c r="K101" s="97">
        <f t="shared" si="54"/>
        <v>0</v>
      </c>
      <c r="L101" s="97">
        <f t="shared" si="54"/>
        <v>0</v>
      </c>
      <c r="M101" s="97">
        <f t="shared" si="54"/>
        <v>0</v>
      </c>
      <c r="N101" s="97">
        <f t="shared" si="54"/>
        <v>0</v>
      </c>
      <c r="O101" s="97">
        <f t="shared" si="54"/>
        <v>0</v>
      </c>
      <c r="P101" s="97">
        <f t="shared" si="54"/>
        <v>0</v>
      </c>
      <c r="Q101" s="97">
        <f t="shared" si="54"/>
        <v>0</v>
      </c>
      <c r="R101" s="97">
        <f t="shared" si="54"/>
        <v>0</v>
      </c>
      <c r="S101" s="97">
        <f t="shared" si="54"/>
        <v>0</v>
      </c>
      <c r="T101" s="97">
        <f t="shared" si="54"/>
        <v>0</v>
      </c>
      <c r="U101" s="97">
        <f t="shared" si="54"/>
        <v>0</v>
      </c>
      <c r="V101" s="97">
        <f t="shared" si="54"/>
        <v>0</v>
      </c>
      <c r="W101" s="97">
        <f t="shared" si="54"/>
        <v>0</v>
      </c>
      <c r="X101" s="97">
        <f t="shared" si="54"/>
        <v>0</v>
      </c>
      <c r="Y101" s="97">
        <f t="shared" si="54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5">SUM(E102:Y102)</f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5"/>
        <v>0</v>
      </c>
      <c r="D104" s="15" t="e">
        <f t="shared" si="52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5"/>
        <v>0</v>
      </c>
      <c r="D105" s="15" t="e">
        <f t="shared" si="52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2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6">E106/E98</f>
        <v>#DIV/0!</v>
      </c>
      <c r="F107" s="29" t="e">
        <f t="shared" si="56"/>
        <v>#DIV/0!</v>
      </c>
      <c r="G107" s="29" t="e">
        <f t="shared" si="56"/>
        <v>#DIV/0!</v>
      </c>
      <c r="H107" s="29" t="e">
        <f t="shared" si="56"/>
        <v>#DIV/0!</v>
      </c>
      <c r="I107" s="29" t="e">
        <f t="shared" si="56"/>
        <v>#DIV/0!</v>
      </c>
      <c r="J107" s="29" t="e">
        <f t="shared" si="56"/>
        <v>#DIV/0!</v>
      </c>
      <c r="K107" s="29" t="e">
        <f t="shared" si="56"/>
        <v>#DIV/0!</v>
      </c>
      <c r="L107" s="29" t="e">
        <f t="shared" si="56"/>
        <v>#DIV/0!</v>
      </c>
      <c r="M107" s="29" t="e">
        <f t="shared" si="56"/>
        <v>#DIV/0!</v>
      </c>
      <c r="N107" s="29" t="e">
        <f t="shared" si="56"/>
        <v>#DIV/0!</v>
      </c>
      <c r="O107" s="29" t="e">
        <f t="shared" si="56"/>
        <v>#DIV/0!</v>
      </c>
      <c r="P107" s="29" t="e">
        <f t="shared" si="56"/>
        <v>#DIV/0!</v>
      </c>
      <c r="Q107" s="29" t="e">
        <f t="shared" si="56"/>
        <v>#DIV/0!</v>
      </c>
      <c r="R107" s="29" t="e">
        <f t="shared" si="56"/>
        <v>#DIV/0!</v>
      </c>
      <c r="S107" s="29" t="e">
        <f t="shared" si="56"/>
        <v>#DIV/0!</v>
      </c>
      <c r="T107" s="29" t="e">
        <f t="shared" si="56"/>
        <v>#DIV/0!</v>
      </c>
      <c r="U107" s="29" t="e">
        <f t="shared" si="56"/>
        <v>#DIV/0!</v>
      </c>
      <c r="V107" s="29" t="e">
        <f t="shared" si="56"/>
        <v>#DIV/0!</v>
      </c>
      <c r="W107" s="29" t="e">
        <f t="shared" si="56"/>
        <v>#DIV/0!</v>
      </c>
      <c r="X107" s="29" t="e">
        <f t="shared" si="56"/>
        <v>#DIV/0!</v>
      </c>
      <c r="Y107" s="29" t="e">
        <f t="shared" si="56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57">SUM(E108:Y108)</f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57"/>
        <v>0</v>
      </c>
      <c r="D110" s="15" t="e">
        <f t="shared" si="52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57"/>
        <v>0</v>
      </c>
      <c r="D111" s="15" t="e">
        <f t="shared" si="52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57"/>
        <v>0</v>
      </c>
      <c r="D113" s="15" t="e">
        <f t="shared" si="52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8">E113/E112</f>
        <v>#DIV/0!</v>
      </c>
      <c r="F114" s="30" t="e">
        <f t="shared" si="58"/>
        <v>#DIV/0!</v>
      </c>
      <c r="G114" s="30" t="e">
        <f t="shared" si="58"/>
        <v>#DIV/0!</v>
      </c>
      <c r="H114" s="30" t="e">
        <f t="shared" si="58"/>
        <v>#DIV/0!</v>
      </c>
      <c r="I114" s="30" t="e">
        <f t="shared" si="58"/>
        <v>#DIV/0!</v>
      </c>
      <c r="J114" s="30" t="e">
        <f t="shared" si="58"/>
        <v>#DIV/0!</v>
      </c>
      <c r="K114" s="30" t="e">
        <f t="shared" si="58"/>
        <v>#DIV/0!</v>
      </c>
      <c r="L114" s="30" t="e">
        <f t="shared" si="58"/>
        <v>#DIV/0!</v>
      </c>
      <c r="M114" s="30" t="e">
        <f t="shared" si="58"/>
        <v>#DIV/0!</v>
      </c>
      <c r="N114" s="30" t="e">
        <f t="shared" si="58"/>
        <v>#DIV/0!</v>
      </c>
      <c r="O114" s="30" t="e">
        <f t="shared" si="58"/>
        <v>#DIV/0!</v>
      </c>
      <c r="P114" s="30" t="e">
        <f t="shared" si="58"/>
        <v>#DIV/0!</v>
      </c>
      <c r="Q114" s="30" t="e">
        <f t="shared" si="58"/>
        <v>#DIV/0!</v>
      </c>
      <c r="R114" s="30" t="e">
        <f t="shared" si="58"/>
        <v>#DIV/0!</v>
      </c>
      <c r="S114" s="30" t="e">
        <f t="shared" si="58"/>
        <v>#DIV/0!</v>
      </c>
      <c r="T114" s="30" t="e">
        <f t="shared" si="58"/>
        <v>#DIV/0!</v>
      </c>
      <c r="U114" s="30" t="e">
        <f t="shared" si="58"/>
        <v>#DIV/0!</v>
      </c>
      <c r="V114" s="30" t="e">
        <f t="shared" si="58"/>
        <v>#DIV/0!</v>
      </c>
      <c r="W114" s="30" t="e">
        <f t="shared" si="58"/>
        <v>#DIV/0!</v>
      </c>
      <c r="X114" s="30" t="e">
        <f t="shared" si="58"/>
        <v>#DIV/0!</v>
      </c>
      <c r="Y114" s="30" t="e">
        <f t="shared" si="58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57"/>
        <v>0</v>
      </c>
      <c r="D117" s="15" t="e">
        <f t="shared" si="52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57"/>
        <v>0</v>
      </c>
      <c r="D118" s="15" t="e">
        <f t="shared" si="52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2"/>
        <v>#DIV/0!</v>
      </c>
      <c r="E119" s="54" t="e">
        <f t="shared" ref="E119:Y119" si="59">E113/E106*10</f>
        <v>#DIV/0!</v>
      </c>
      <c r="F119" s="54" t="e">
        <f t="shared" si="59"/>
        <v>#DIV/0!</v>
      </c>
      <c r="G119" s="54" t="e">
        <f t="shared" si="59"/>
        <v>#DIV/0!</v>
      </c>
      <c r="H119" s="54" t="e">
        <f t="shared" si="59"/>
        <v>#DIV/0!</v>
      </c>
      <c r="I119" s="54" t="e">
        <f t="shared" si="59"/>
        <v>#DIV/0!</v>
      </c>
      <c r="J119" s="54" t="e">
        <f t="shared" si="59"/>
        <v>#DIV/0!</v>
      </c>
      <c r="K119" s="54" t="e">
        <f t="shared" si="59"/>
        <v>#DIV/0!</v>
      </c>
      <c r="L119" s="54" t="e">
        <f t="shared" si="59"/>
        <v>#DIV/0!</v>
      </c>
      <c r="M119" s="54" t="e">
        <f t="shared" si="59"/>
        <v>#DIV/0!</v>
      </c>
      <c r="N119" s="54" t="e">
        <f t="shared" si="59"/>
        <v>#DIV/0!</v>
      </c>
      <c r="O119" s="54" t="e">
        <f t="shared" si="59"/>
        <v>#DIV/0!</v>
      </c>
      <c r="P119" s="54" t="e">
        <f t="shared" si="59"/>
        <v>#DIV/0!</v>
      </c>
      <c r="Q119" s="54" t="e">
        <f t="shared" si="59"/>
        <v>#DIV/0!</v>
      </c>
      <c r="R119" s="54" t="e">
        <f t="shared" si="59"/>
        <v>#DIV/0!</v>
      </c>
      <c r="S119" s="54" t="e">
        <f t="shared" si="59"/>
        <v>#DIV/0!</v>
      </c>
      <c r="T119" s="54" t="e">
        <f t="shared" si="59"/>
        <v>#DIV/0!</v>
      </c>
      <c r="U119" s="54" t="e">
        <f t="shared" si="59"/>
        <v>#DIV/0!</v>
      </c>
      <c r="V119" s="54" t="e">
        <f t="shared" si="59"/>
        <v>#DIV/0!</v>
      </c>
      <c r="W119" s="54" t="e">
        <f t="shared" si="59"/>
        <v>#DIV/0!</v>
      </c>
      <c r="X119" s="54" t="e">
        <f t="shared" si="59"/>
        <v>#DIV/0!</v>
      </c>
      <c r="Y119" s="54" t="e">
        <f t="shared" si="59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0">B115/B108*10</f>
        <v>#DIV/0!</v>
      </c>
      <c r="C120" s="54" t="e">
        <f t="shared" si="60"/>
        <v>#DIV/0!</v>
      </c>
      <c r="D120" s="15" t="e">
        <f t="shared" si="52"/>
        <v>#DIV/0!</v>
      </c>
      <c r="E120" s="54" t="e">
        <f t="shared" ref="E120:Y120" si="61">E115/E108*10</f>
        <v>#DIV/0!</v>
      </c>
      <c r="F120" s="54" t="e">
        <f t="shared" si="61"/>
        <v>#DIV/0!</v>
      </c>
      <c r="G120" s="54" t="e">
        <f t="shared" si="61"/>
        <v>#DIV/0!</v>
      </c>
      <c r="H120" s="54" t="e">
        <f t="shared" si="61"/>
        <v>#DIV/0!</v>
      </c>
      <c r="I120" s="54" t="e">
        <f t="shared" si="61"/>
        <v>#DIV/0!</v>
      </c>
      <c r="J120" s="54" t="e">
        <f t="shared" si="61"/>
        <v>#DIV/0!</v>
      </c>
      <c r="K120" s="54" t="e">
        <f t="shared" si="61"/>
        <v>#DIV/0!</v>
      </c>
      <c r="L120" s="54" t="e">
        <f t="shared" si="61"/>
        <v>#DIV/0!</v>
      </c>
      <c r="M120" s="54" t="e">
        <f t="shared" si="61"/>
        <v>#DIV/0!</v>
      </c>
      <c r="N120" s="54" t="e">
        <f t="shared" si="61"/>
        <v>#DIV/0!</v>
      </c>
      <c r="O120" s="54" t="e">
        <f t="shared" si="61"/>
        <v>#DIV/0!</v>
      </c>
      <c r="P120" s="54" t="e">
        <f t="shared" si="61"/>
        <v>#DIV/0!</v>
      </c>
      <c r="Q120" s="54" t="e">
        <f t="shared" si="61"/>
        <v>#DIV/0!</v>
      </c>
      <c r="R120" s="54" t="e">
        <f t="shared" si="61"/>
        <v>#DIV/0!</v>
      </c>
      <c r="S120" s="54" t="e">
        <f t="shared" si="61"/>
        <v>#DIV/0!</v>
      </c>
      <c r="T120" s="54" t="e">
        <f t="shared" si="61"/>
        <v>#DIV/0!</v>
      </c>
      <c r="U120" s="54" t="e">
        <f t="shared" si="61"/>
        <v>#DIV/0!</v>
      </c>
      <c r="V120" s="54" t="e">
        <f t="shared" si="61"/>
        <v>#DIV/0!</v>
      </c>
      <c r="W120" s="54" t="e">
        <f t="shared" si="61"/>
        <v>#DIV/0!</v>
      </c>
      <c r="X120" s="54" t="e">
        <f t="shared" si="61"/>
        <v>#DIV/0!</v>
      </c>
      <c r="Y120" s="54" t="e">
        <f t="shared" si="61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0"/>
        <v>#DIV/0!</v>
      </c>
      <c r="C121" s="54" t="e">
        <f t="shared" si="60"/>
        <v>#DIV/0!</v>
      </c>
      <c r="D121" s="15" t="e">
        <f t="shared" si="52"/>
        <v>#DIV/0!</v>
      </c>
      <c r="E121" s="54"/>
      <c r="F121" s="54" t="e">
        <f t="shared" ref="F121:M122" si="62">F116/F109*10</f>
        <v>#DIV/0!</v>
      </c>
      <c r="G121" s="54" t="e">
        <f t="shared" si="62"/>
        <v>#DIV/0!</v>
      </c>
      <c r="H121" s="54" t="e">
        <f t="shared" si="62"/>
        <v>#DIV/0!</v>
      </c>
      <c r="I121" s="54" t="e">
        <f t="shared" si="62"/>
        <v>#DIV/0!</v>
      </c>
      <c r="J121" s="54" t="e">
        <f t="shared" si="62"/>
        <v>#DIV/0!</v>
      </c>
      <c r="K121" s="54" t="e">
        <f t="shared" si="62"/>
        <v>#DIV/0!</v>
      </c>
      <c r="L121" s="54" t="e">
        <f t="shared" si="62"/>
        <v>#DIV/0!</v>
      </c>
      <c r="M121" s="54" t="e">
        <f t="shared" si="62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3">R116/R109*10</f>
        <v>#DIV/0!</v>
      </c>
      <c r="S121" s="54" t="e">
        <f t="shared" si="63"/>
        <v>#DIV/0!</v>
      </c>
      <c r="T121" s="54" t="e">
        <f t="shared" si="63"/>
        <v>#DIV/0!</v>
      </c>
      <c r="U121" s="54" t="e">
        <f t="shared" si="63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0"/>
        <v>#DIV/0!</v>
      </c>
      <c r="C122" s="54" t="e">
        <f t="shared" si="60"/>
        <v>#DIV/0!</v>
      </c>
      <c r="D122" s="15" t="e">
        <f t="shared" si="52"/>
        <v>#DIV/0!</v>
      </c>
      <c r="E122" s="54" t="e">
        <f>E117/E110*10</f>
        <v>#DIV/0!</v>
      </c>
      <c r="F122" s="54" t="e">
        <f t="shared" si="62"/>
        <v>#DIV/0!</v>
      </c>
      <c r="G122" s="54" t="e">
        <f t="shared" si="62"/>
        <v>#DIV/0!</v>
      </c>
      <c r="H122" s="54" t="e">
        <f t="shared" si="62"/>
        <v>#DIV/0!</v>
      </c>
      <c r="I122" s="54" t="e">
        <f t="shared" si="62"/>
        <v>#DIV/0!</v>
      </c>
      <c r="J122" s="54" t="e">
        <f t="shared" si="62"/>
        <v>#DIV/0!</v>
      </c>
      <c r="K122" s="54" t="e">
        <f t="shared" si="62"/>
        <v>#DIV/0!</v>
      </c>
      <c r="L122" s="54" t="e">
        <f t="shared" si="62"/>
        <v>#DIV/0!</v>
      </c>
      <c r="M122" s="54" t="e">
        <f t="shared" si="62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3"/>
        <v>#DIV/0!</v>
      </c>
      <c r="S122" s="54" t="e">
        <f t="shared" si="63"/>
        <v>#DIV/0!</v>
      </c>
      <c r="T122" s="54" t="e">
        <f t="shared" si="63"/>
        <v>#DIV/0!</v>
      </c>
      <c r="U122" s="54" t="e">
        <f t="shared" si="63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0"/>
        <v>#DIV/0!</v>
      </c>
      <c r="C123" s="54" t="e">
        <f t="shared" si="60"/>
        <v>#DIV/0!</v>
      </c>
      <c r="D123" s="15" t="e">
        <f t="shared" si="52"/>
        <v>#DIV/0!</v>
      </c>
      <c r="E123" s="54" t="e">
        <f t="shared" si="60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2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2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2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4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5">E133/E132</f>
        <v>#DIV/0!</v>
      </c>
      <c r="F134" s="35" t="e">
        <f t="shared" si="65"/>
        <v>#DIV/0!</v>
      </c>
      <c r="G134" s="35" t="e">
        <f t="shared" si="65"/>
        <v>#DIV/0!</v>
      </c>
      <c r="H134" s="35" t="e">
        <f t="shared" si="65"/>
        <v>#DIV/0!</v>
      </c>
      <c r="I134" s="35" t="e">
        <f t="shared" si="65"/>
        <v>#DIV/0!</v>
      </c>
      <c r="J134" s="35" t="e">
        <f t="shared" si="65"/>
        <v>#DIV/0!</v>
      </c>
      <c r="K134" s="35" t="e">
        <f t="shared" si="65"/>
        <v>#DIV/0!</v>
      </c>
      <c r="L134" s="35" t="e">
        <f t="shared" si="65"/>
        <v>#DIV/0!</v>
      </c>
      <c r="M134" s="35" t="e">
        <f t="shared" si="65"/>
        <v>#DIV/0!</v>
      </c>
      <c r="N134" s="35" t="e">
        <f t="shared" si="65"/>
        <v>#DIV/0!</v>
      </c>
      <c r="O134" s="35" t="e">
        <f t="shared" si="65"/>
        <v>#DIV/0!</v>
      </c>
      <c r="P134" s="35" t="e">
        <f t="shared" si="65"/>
        <v>#DIV/0!</v>
      </c>
      <c r="Q134" s="35" t="e">
        <f t="shared" si="65"/>
        <v>#DIV/0!</v>
      </c>
      <c r="R134" s="35" t="e">
        <f t="shared" si="65"/>
        <v>#DIV/0!</v>
      </c>
      <c r="S134" s="35" t="e">
        <f t="shared" si="65"/>
        <v>#DIV/0!</v>
      </c>
      <c r="T134" s="35" t="e">
        <f t="shared" si="65"/>
        <v>#DIV/0!</v>
      </c>
      <c r="U134" s="35" t="e">
        <f t="shared" si="65"/>
        <v>#DIV/0!</v>
      </c>
      <c r="V134" s="35" t="e">
        <f t="shared" si="65"/>
        <v>#DIV/0!</v>
      </c>
      <c r="W134" s="35" t="e">
        <f t="shared" si="65"/>
        <v>#DIV/0!</v>
      </c>
      <c r="X134" s="35" t="e">
        <f t="shared" si="65"/>
        <v>#DIV/0!</v>
      </c>
      <c r="Y134" s="35" t="e">
        <f t="shared" si="65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6">E132-E133</f>
        <v>0</v>
      </c>
      <c r="F135" s="95">
        <f t="shared" si="66"/>
        <v>0</v>
      </c>
      <c r="G135" s="95">
        <f t="shared" si="66"/>
        <v>0</v>
      </c>
      <c r="H135" s="95">
        <f t="shared" si="66"/>
        <v>0</v>
      </c>
      <c r="I135" s="95">
        <f t="shared" si="66"/>
        <v>0</v>
      </c>
      <c r="J135" s="95">
        <f t="shared" si="66"/>
        <v>0</v>
      </c>
      <c r="K135" s="95">
        <f t="shared" si="66"/>
        <v>0</v>
      </c>
      <c r="L135" s="95">
        <f t="shared" si="66"/>
        <v>0</v>
      </c>
      <c r="M135" s="95">
        <f t="shared" si="66"/>
        <v>0</v>
      </c>
      <c r="N135" s="95">
        <f t="shared" si="66"/>
        <v>0</v>
      </c>
      <c r="O135" s="95">
        <f t="shared" si="66"/>
        <v>0</v>
      </c>
      <c r="P135" s="95">
        <f t="shared" si="66"/>
        <v>0</v>
      </c>
      <c r="Q135" s="95">
        <f t="shared" si="66"/>
        <v>0</v>
      </c>
      <c r="R135" s="95">
        <f t="shared" si="66"/>
        <v>0</v>
      </c>
      <c r="S135" s="95">
        <f t="shared" si="66"/>
        <v>0</v>
      </c>
      <c r="T135" s="95">
        <f t="shared" si="66"/>
        <v>0</v>
      </c>
      <c r="U135" s="95">
        <f t="shared" si="66"/>
        <v>0</v>
      </c>
      <c r="V135" s="95">
        <f t="shared" si="66"/>
        <v>0</v>
      </c>
      <c r="W135" s="95">
        <f t="shared" si="66"/>
        <v>0</v>
      </c>
      <c r="X135" s="95">
        <f t="shared" si="66"/>
        <v>0</v>
      </c>
      <c r="Y135" s="95">
        <f t="shared" si="66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4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7">E137/E136</f>
        <v>#DIV/0!</v>
      </c>
      <c r="F138" s="29" t="e">
        <f t="shared" si="67"/>
        <v>#DIV/0!</v>
      </c>
      <c r="G138" s="29" t="e">
        <f t="shared" si="67"/>
        <v>#DIV/0!</v>
      </c>
      <c r="H138" s="29" t="e">
        <f t="shared" si="67"/>
        <v>#DIV/0!</v>
      </c>
      <c r="I138" s="29" t="e">
        <f t="shared" si="67"/>
        <v>#DIV/0!</v>
      </c>
      <c r="J138" s="29" t="e">
        <f t="shared" si="67"/>
        <v>#DIV/0!</v>
      </c>
      <c r="K138" s="29" t="e">
        <f t="shared" si="67"/>
        <v>#DIV/0!</v>
      </c>
      <c r="L138" s="29" t="e">
        <f t="shared" si="67"/>
        <v>#DIV/0!</v>
      </c>
      <c r="M138" s="29" t="e">
        <f t="shared" si="67"/>
        <v>#DIV/0!</v>
      </c>
      <c r="N138" s="29" t="e">
        <f t="shared" si="67"/>
        <v>#DIV/0!</v>
      </c>
      <c r="O138" s="29" t="e">
        <f t="shared" si="67"/>
        <v>#DIV/0!</v>
      </c>
      <c r="P138" s="29" t="e">
        <f t="shared" si="67"/>
        <v>#DIV/0!</v>
      </c>
      <c r="Q138" s="29" t="e">
        <f t="shared" si="67"/>
        <v>#DIV/0!</v>
      </c>
      <c r="R138" s="29" t="e">
        <f t="shared" si="67"/>
        <v>#DIV/0!</v>
      </c>
      <c r="S138" s="29" t="e">
        <f t="shared" si="67"/>
        <v>#DIV/0!</v>
      </c>
      <c r="T138" s="29" t="e">
        <f t="shared" si="67"/>
        <v>#DIV/0!</v>
      </c>
      <c r="U138" s="29" t="e">
        <f t="shared" si="67"/>
        <v>#DIV/0!</v>
      </c>
      <c r="V138" s="29" t="e">
        <f t="shared" si="67"/>
        <v>#DIV/0!</v>
      </c>
      <c r="W138" s="29" t="e">
        <f t="shared" si="67"/>
        <v>#DIV/0!</v>
      </c>
      <c r="X138" s="29" t="e">
        <f t="shared" si="67"/>
        <v>#DIV/0!</v>
      </c>
      <c r="Y138" s="29" t="e">
        <f t="shared" si="67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4"/>
        <v>#DIV/0!</v>
      </c>
      <c r="E139" s="58" t="e">
        <f t="shared" ref="E139:P139" si="68">E137/E133*10</f>
        <v>#DIV/0!</v>
      </c>
      <c r="F139" s="58" t="e">
        <f t="shared" si="68"/>
        <v>#DIV/0!</v>
      </c>
      <c r="G139" s="58" t="e">
        <f t="shared" si="68"/>
        <v>#DIV/0!</v>
      </c>
      <c r="H139" s="58" t="e">
        <f t="shared" si="68"/>
        <v>#DIV/0!</v>
      </c>
      <c r="I139" s="58" t="e">
        <f t="shared" si="68"/>
        <v>#DIV/0!</v>
      </c>
      <c r="J139" s="58" t="e">
        <f t="shared" si="68"/>
        <v>#DIV/0!</v>
      </c>
      <c r="K139" s="58" t="e">
        <f t="shared" si="68"/>
        <v>#DIV/0!</v>
      </c>
      <c r="L139" s="58" t="e">
        <f t="shared" si="68"/>
        <v>#DIV/0!</v>
      </c>
      <c r="M139" s="58" t="e">
        <f t="shared" si="68"/>
        <v>#DIV/0!</v>
      </c>
      <c r="N139" s="58" t="e">
        <f t="shared" si="68"/>
        <v>#DIV/0!</v>
      </c>
      <c r="O139" s="58" t="e">
        <f t="shared" si="68"/>
        <v>#DIV/0!</v>
      </c>
      <c r="P139" s="58" t="e">
        <f t="shared" si="68"/>
        <v>#DIV/0!</v>
      </c>
      <c r="Q139" s="58" t="e">
        <f t="shared" ref="Q139:V139" si="69">Q137/Q133*10</f>
        <v>#DIV/0!</v>
      </c>
      <c r="R139" s="58" t="e">
        <f t="shared" si="69"/>
        <v>#DIV/0!</v>
      </c>
      <c r="S139" s="58" t="e">
        <f t="shared" si="69"/>
        <v>#DIV/0!</v>
      </c>
      <c r="T139" s="58" t="e">
        <f t="shared" si="69"/>
        <v>#DIV/0!</v>
      </c>
      <c r="U139" s="58" t="e">
        <f t="shared" si="69"/>
        <v>#DIV/0!</v>
      </c>
      <c r="V139" s="58" t="e">
        <f t="shared" si="69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4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0">F143/F142</f>
        <v>#DIV/0!</v>
      </c>
      <c r="G144" s="29" t="e">
        <f t="shared" si="70"/>
        <v>#DIV/0!</v>
      </c>
      <c r="H144" s="29" t="e">
        <f t="shared" si="70"/>
        <v>#DIV/0!</v>
      </c>
      <c r="I144" s="29" t="e">
        <f t="shared" si="70"/>
        <v>#DIV/0!</v>
      </c>
      <c r="J144" s="29" t="e">
        <f t="shared" si="70"/>
        <v>#DIV/0!</v>
      </c>
      <c r="K144" s="29" t="e">
        <f t="shared" si="70"/>
        <v>#DIV/0!</v>
      </c>
      <c r="L144" s="29" t="e">
        <f t="shared" si="70"/>
        <v>#DIV/0!</v>
      </c>
      <c r="M144" s="29" t="e">
        <f t="shared" si="70"/>
        <v>#DIV/0!</v>
      </c>
      <c r="N144" s="29" t="e">
        <f t="shared" si="70"/>
        <v>#DIV/0!</v>
      </c>
      <c r="O144" s="29" t="e">
        <f t="shared" si="70"/>
        <v>#DIV/0!</v>
      </c>
      <c r="P144" s="29" t="e">
        <f t="shared" si="70"/>
        <v>#DIV/0!</v>
      </c>
      <c r="Q144" s="29"/>
      <c r="R144" s="29" t="e">
        <f t="shared" si="70"/>
        <v>#DIV/0!</v>
      </c>
      <c r="S144" s="29" t="e">
        <f t="shared" si="70"/>
        <v>#DIV/0!</v>
      </c>
      <c r="T144" s="29" t="e">
        <f t="shared" si="70"/>
        <v>#DIV/0!</v>
      </c>
      <c r="U144" s="29" t="e">
        <f t="shared" si="70"/>
        <v>#DIV/0!</v>
      </c>
      <c r="V144" s="29" t="e">
        <f t="shared" si="70"/>
        <v>#DIV/0!</v>
      </c>
      <c r="W144" s="29" t="e">
        <f t="shared" si="70"/>
        <v>#DIV/0!</v>
      </c>
      <c r="X144" s="29" t="e">
        <f t="shared" si="70"/>
        <v>#DIV/0!</v>
      </c>
      <c r="Y144" s="29" t="e">
        <f t="shared" si="70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4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1">E146/E145</f>
        <v>#DIV/0!</v>
      </c>
      <c r="F147" s="30" t="e">
        <f t="shared" si="71"/>
        <v>#DIV/0!</v>
      </c>
      <c r="G147" s="30" t="e">
        <f t="shared" si="71"/>
        <v>#DIV/0!</v>
      </c>
      <c r="H147" s="30" t="e">
        <f t="shared" si="71"/>
        <v>#DIV/0!</v>
      </c>
      <c r="I147" s="30" t="e">
        <f t="shared" si="71"/>
        <v>#DIV/0!</v>
      </c>
      <c r="J147" s="30" t="e">
        <f t="shared" si="71"/>
        <v>#DIV/0!</v>
      </c>
      <c r="K147" s="30" t="e">
        <f t="shared" si="71"/>
        <v>#DIV/0!</v>
      </c>
      <c r="L147" s="30" t="e">
        <f t="shared" si="71"/>
        <v>#DIV/0!</v>
      </c>
      <c r="M147" s="30" t="e">
        <f t="shared" si="71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4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2">H146/H143*10</f>
        <v>#DIV/0!</v>
      </c>
      <c r="I148" s="58" t="e">
        <f t="shared" si="72"/>
        <v>#DIV/0!</v>
      </c>
      <c r="J148" s="58" t="e">
        <f t="shared" si="72"/>
        <v>#DIV/0!</v>
      </c>
      <c r="K148" s="58" t="e">
        <f t="shared" si="72"/>
        <v>#DIV/0!</v>
      </c>
      <c r="L148" s="58" t="e">
        <f t="shared" si="72"/>
        <v>#DIV/0!</v>
      </c>
      <c r="M148" s="58" t="e">
        <f t="shared" si="72"/>
        <v>#DIV/0!</v>
      </c>
      <c r="N148" s="58" t="e">
        <f t="shared" si="72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3">R146/R143*10</f>
        <v>#DIV/0!</v>
      </c>
      <c r="S148" s="58" t="e">
        <f t="shared" si="73"/>
        <v>#DIV/0!</v>
      </c>
      <c r="T148" s="58" t="e">
        <f t="shared" si="73"/>
        <v>#DIV/0!</v>
      </c>
      <c r="U148" s="58" t="e">
        <f t="shared" si="73"/>
        <v>#DIV/0!</v>
      </c>
      <c r="V148" s="58" t="e">
        <f t="shared" si="73"/>
        <v>#DIV/0!</v>
      </c>
      <c r="W148" s="58" t="e">
        <f t="shared" si="73"/>
        <v>#DIV/0!</v>
      </c>
      <c r="X148" s="58" t="e">
        <f t="shared" si="73"/>
        <v>#DIV/0!</v>
      </c>
      <c r="Y148" s="58" t="e">
        <f t="shared" si="73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4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4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4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4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4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4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4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4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4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4"/>
        <v>#DIV/0!</v>
      </c>
      <c r="E160" s="54" t="e">
        <f>E159/E158*10</f>
        <v>#DIV/0!</v>
      </c>
      <c r="F160" s="54"/>
      <c r="G160" s="54"/>
      <c r="H160" s="54" t="e">
        <f t="shared" ref="H160:M160" si="74">H159/H158*10</f>
        <v>#DIV/0!</v>
      </c>
      <c r="I160" s="54" t="e">
        <f t="shared" si="74"/>
        <v>#DIV/0!</v>
      </c>
      <c r="J160" s="54" t="e">
        <f t="shared" si="74"/>
        <v>#DIV/0!</v>
      </c>
      <c r="K160" s="54" t="e">
        <f t="shared" si="74"/>
        <v>#DIV/0!</v>
      </c>
      <c r="L160" s="54" t="e">
        <f t="shared" si="74"/>
        <v>#DIV/0!</v>
      </c>
      <c r="M160" s="54" t="e">
        <f t="shared" si="74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5">S159/S158*10</f>
        <v>#DIV/0!</v>
      </c>
      <c r="T160" s="54" t="e">
        <f t="shared" si="75"/>
        <v>#DIV/0!</v>
      </c>
      <c r="U160" s="54" t="e">
        <f t="shared" si="75"/>
        <v>#DIV/0!</v>
      </c>
      <c r="V160" s="54" t="e">
        <f t="shared" si="75"/>
        <v>#DIV/0!</v>
      </c>
      <c r="W160" s="54" t="e">
        <f t="shared" si="75"/>
        <v>#DIV/0!</v>
      </c>
      <c r="X160" s="54" t="e">
        <f t="shared" si="75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4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4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4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4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customHeight="1" collapsed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4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customHeight="1" x14ac:dyDescent="0.2">
      <c r="A173" s="55" t="s">
        <v>119</v>
      </c>
      <c r="B173" s="23"/>
      <c r="C173" s="27">
        <f>SUM(E173:Y173)</f>
        <v>0</v>
      </c>
      <c r="D173" s="15" t="e">
        <f t="shared" si="6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76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76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7">F180/F179</f>
        <v>#DIV/0!</v>
      </c>
      <c r="G181" s="16" t="e">
        <f t="shared" si="77"/>
        <v>#DIV/0!</v>
      </c>
      <c r="H181" s="16" t="e">
        <f t="shared" si="77"/>
        <v>#DIV/0!</v>
      </c>
      <c r="I181" s="16" t="e">
        <f t="shared" si="77"/>
        <v>#DIV/0!</v>
      </c>
      <c r="J181" s="16" t="e">
        <f t="shared" si="77"/>
        <v>#DIV/0!</v>
      </c>
      <c r="K181" s="16" t="e">
        <f t="shared" si="77"/>
        <v>#DIV/0!</v>
      </c>
      <c r="L181" s="16" t="e">
        <f t="shared" si="77"/>
        <v>#DIV/0!</v>
      </c>
      <c r="M181" s="16" t="e">
        <f t="shared" si="77"/>
        <v>#DIV/0!</v>
      </c>
      <c r="N181" s="16" t="e">
        <f t="shared" si="77"/>
        <v>#DIV/0!</v>
      </c>
      <c r="O181" s="16" t="e">
        <f t="shared" si="77"/>
        <v>#DIV/0!</v>
      </c>
      <c r="P181" s="16" t="e">
        <f t="shared" si="77"/>
        <v>#DIV/0!</v>
      </c>
      <c r="Q181" s="16" t="e">
        <f t="shared" si="77"/>
        <v>#DIV/0!</v>
      </c>
      <c r="R181" s="16" t="e">
        <f t="shared" si="77"/>
        <v>#DIV/0!</v>
      </c>
      <c r="S181" s="16" t="e">
        <f t="shared" si="77"/>
        <v>#DIV/0!</v>
      </c>
      <c r="T181" s="16" t="e">
        <f t="shared" si="77"/>
        <v>#DIV/0!</v>
      </c>
      <c r="U181" s="16" t="e">
        <f t="shared" si="77"/>
        <v>#DIV/0!</v>
      </c>
      <c r="V181" s="16" t="e">
        <f t="shared" si="77"/>
        <v>#DIV/0!</v>
      </c>
      <c r="W181" s="16" t="e">
        <f t="shared" si="77"/>
        <v>#DIV/0!</v>
      </c>
      <c r="X181" s="16" t="e">
        <f t="shared" si="77"/>
        <v>#DIV/0!</v>
      </c>
      <c r="Y181" s="16" t="e">
        <f t="shared" si="77"/>
        <v>#DIV/0!</v>
      </c>
    </row>
    <row r="182" spans="1:25" s="12" customFormat="1" ht="30" customHeight="1" x14ac:dyDescent="0.2">
      <c r="A182" s="11" t="s">
        <v>127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customHeight="1" x14ac:dyDescent="0.2">
      <c r="A183" s="11" t="s">
        <v>128</v>
      </c>
      <c r="B183" s="26"/>
      <c r="C183" s="26">
        <f>SUM(E183:Y183)</f>
        <v>0</v>
      </c>
      <c r="D183" s="15" t="e">
        <f t="shared" si="76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customHeight="1" x14ac:dyDescent="0.2">
      <c r="A184" s="32" t="s">
        <v>151</v>
      </c>
      <c r="B184" s="23"/>
      <c r="C184" s="27">
        <f>SUM(E184:Y184)</f>
        <v>0</v>
      </c>
      <c r="D184" s="15" t="e">
        <f t="shared" si="76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76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76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76"/>
        <v>#DIV/0!</v>
      </c>
      <c r="E187" s="73">
        <f t="shared" ref="E187:Y187" si="78">E186/E185</f>
        <v>1</v>
      </c>
      <c r="F187" s="73">
        <f t="shared" si="78"/>
        <v>1</v>
      </c>
      <c r="G187" s="73">
        <f t="shared" si="78"/>
        <v>1</v>
      </c>
      <c r="H187" s="73">
        <f t="shared" si="78"/>
        <v>1</v>
      </c>
      <c r="I187" s="73">
        <f t="shared" si="78"/>
        <v>0.98545602827239365</v>
      </c>
      <c r="J187" s="73">
        <f t="shared" si="78"/>
        <v>0.95697995853489981</v>
      </c>
      <c r="K187" s="73">
        <f t="shared" si="78"/>
        <v>0.97799717912552886</v>
      </c>
      <c r="L187" s="73">
        <f t="shared" si="78"/>
        <v>1</v>
      </c>
      <c r="M187" s="73">
        <f t="shared" si="78"/>
        <v>1</v>
      </c>
      <c r="N187" s="73">
        <f t="shared" si="78"/>
        <v>1</v>
      </c>
      <c r="O187" s="73">
        <f t="shared" si="78"/>
        <v>0.96502057613168724</v>
      </c>
      <c r="P187" s="73">
        <f t="shared" si="78"/>
        <v>0.9734578884934757</v>
      </c>
      <c r="Q187" s="73">
        <f t="shared" si="78"/>
        <v>1</v>
      </c>
      <c r="R187" s="73">
        <f t="shared" si="78"/>
        <v>1</v>
      </c>
      <c r="S187" s="73">
        <f t="shared" si="78"/>
        <v>1</v>
      </c>
      <c r="T187" s="73">
        <f t="shared" si="78"/>
        <v>1</v>
      </c>
      <c r="U187" s="73">
        <f t="shared" si="78"/>
        <v>0.98753117206982544</v>
      </c>
      <c r="V187" s="73">
        <f t="shared" si="78"/>
        <v>1</v>
      </c>
      <c r="W187" s="73">
        <f t="shared" si="78"/>
        <v>1</v>
      </c>
      <c r="X187" s="73">
        <f t="shared" si="78"/>
        <v>0.9443490556509444</v>
      </c>
      <c r="Y187" s="73">
        <f t="shared" si="78"/>
        <v>0.9616115545419992</v>
      </c>
    </row>
    <row r="188" spans="1:25" s="50" customFormat="1" ht="30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76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76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76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79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79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79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0">E192/E193</f>
        <v>#DIV/0!</v>
      </c>
      <c r="F195" s="73" t="e">
        <f t="shared" si="80"/>
        <v>#DIV/0!</v>
      </c>
      <c r="G195" s="73" t="e">
        <f t="shared" si="80"/>
        <v>#DIV/0!</v>
      </c>
      <c r="H195" s="73" t="e">
        <f t="shared" si="80"/>
        <v>#DIV/0!</v>
      </c>
      <c r="I195" s="73" t="e">
        <f t="shared" si="80"/>
        <v>#DIV/0!</v>
      </c>
      <c r="J195" s="73" t="e">
        <f t="shared" si="80"/>
        <v>#DIV/0!</v>
      </c>
      <c r="K195" s="73" t="e">
        <f t="shared" si="80"/>
        <v>#DIV/0!</v>
      </c>
      <c r="L195" s="73" t="e">
        <f t="shared" si="80"/>
        <v>#DIV/0!</v>
      </c>
      <c r="M195" s="73" t="e">
        <f t="shared" si="80"/>
        <v>#DIV/0!</v>
      </c>
      <c r="N195" s="73" t="e">
        <f t="shared" si="80"/>
        <v>#DIV/0!</v>
      </c>
      <c r="O195" s="73" t="e">
        <f t="shared" si="80"/>
        <v>#DIV/0!</v>
      </c>
      <c r="P195" s="73" t="e">
        <f t="shared" si="80"/>
        <v>#DIV/0!</v>
      </c>
      <c r="Q195" s="73" t="e">
        <f t="shared" si="80"/>
        <v>#DIV/0!</v>
      </c>
      <c r="R195" s="73" t="e">
        <f t="shared" si="80"/>
        <v>#DIV/0!</v>
      </c>
      <c r="S195" s="73" t="e">
        <f t="shared" si="80"/>
        <v>#DIV/0!</v>
      </c>
      <c r="T195" s="73" t="e">
        <f t="shared" si="80"/>
        <v>#DIV/0!</v>
      </c>
      <c r="U195" s="73" t="e">
        <f t="shared" si="80"/>
        <v>#DIV/0!</v>
      </c>
      <c r="V195" s="73" t="e">
        <f t="shared" si="80"/>
        <v>#DIV/0!</v>
      </c>
      <c r="W195" s="73" t="e">
        <f t="shared" si="80"/>
        <v>#DIV/0!</v>
      </c>
      <c r="X195" s="73" t="e">
        <f t="shared" si="80"/>
        <v>#DIV/0!</v>
      </c>
      <c r="Y195" s="73" t="e">
        <f t="shared" si="80"/>
        <v>#DIV/0!</v>
      </c>
    </row>
    <row r="196" spans="1:35" s="63" customFormat="1" ht="30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79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79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79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1">E196/E197</f>
        <v>#DIV/0!</v>
      </c>
      <c r="F199" s="30" t="e">
        <f t="shared" si="81"/>
        <v>#DIV/0!</v>
      </c>
      <c r="G199" s="30" t="e">
        <f t="shared" si="81"/>
        <v>#DIV/0!</v>
      </c>
      <c r="H199" s="30" t="e">
        <f t="shared" si="81"/>
        <v>#DIV/0!</v>
      </c>
      <c r="I199" s="30" t="e">
        <f t="shared" si="81"/>
        <v>#DIV/0!</v>
      </c>
      <c r="J199" s="30" t="e">
        <f t="shared" si="81"/>
        <v>#DIV/0!</v>
      </c>
      <c r="K199" s="30" t="e">
        <f t="shared" si="81"/>
        <v>#DIV/0!</v>
      </c>
      <c r="L199" s="30" t="e">
        <f t="shared" si="81"/>
        <v>#DIV/0!</v>
      </c>
      <c r="M199" s="30" t="e">
        <f t="shared" si="81"/>
        <v>#DIV/0!</v>
      </c>
      <c r="N199" s="30" t="e">
        <f t="shared" si="81"/>
        <v>#DIV/0!</v>
      </c>
      <c r="O199" s="30" t="e">
        <f t="shared" si="81"/>
        <v>#DIV/0!</v>
      </c>
      <c r="P199" s="30" t="e">
        <f t="shared" si="81"/>
        <v>#DIV/0!</v>
      </c>
      <c r="Q199" s="30" t="e">
        <f t="shared" si="81"/>
        <v>#DIV/0!</v>
      </c>
      <c r="R199" s="30" t="e">
        <f t="shared" si="81"/>
        <v>#DIV/0!</v>
      </c>
      <c r="S199" s="30" t="e">
        <f t="shared" si="81"/>
        <v>#DIV/0!</v>
      </c>
      <c r="T199" s="30" t="e">
        <f t="shared" si="81"/>
        <v>#DIV/0!</v>
      </c>
      <c r="U199" s="30" t="e">
        <f t="shared" si="81"/>
        <v>#DIV/0!</v>
      </c>
      <c r="V199" s="30" t="e">
        <f t="shared" si="81"/>
        <v>#DIV/0!</v>
      </c>
      <c r="W199" s="30" t="e">
        <f t="shared" si="81"/>
        <v>#DIV/0!</v>
      </c>
      <c r="X199" s="30" t="e">
        <f t="shared" si="81"/>
        <v>#DIV/0!</v>
      </c>
      <c r="Y199" s="30" t="e">
        <f t="shared" si="81"/>
        <v>#DIV/0!</v>
      </c>
    </row>
    <row r="200" spans="1:35" s="63" customFormat="1" ht="30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79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79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79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2">G200/G201</f>
        <v>#DIV/0!</v>
      </c>
      <c r="H203" s="30" t="e">
        <f t="shared" si="82"/>
        <v>#DIV/0!</v>
      </c>
      <c r="I203" s="30" t="e">
        <f t="shared" si="82"/>
        <v>#DIV/0!</v>
      </c>
      <c r="J203" s="30" t="e">
        <f t="shared" si="82"/>
        <v>#DIV/0!</v>
      </c>
      <c r="K203" s="30" t="e">
        <f t="shared" si="82"/>
        <v>#DIV/0!</v>
      </c>
      <c r="L203" s="30" t="e">
        <f t="shared" si="82"/>
        <v>#DIV/0!</v>
      </c>
      <c r="M203" s="30" t="e">
        <f t="shared" si="82"/>
        <v>#DIV/0!</v>
      </c>
      <c r="N203" s="30" t="e">
        <f t="shared" si="82"/>
        <v>#DIV/0!</v>
      </c>
      <c r="O203" s="30" t="e">
        <f t="shared" si="82"/>
        <v>#DIV/0!</v>
      </c>
      <c r="P203" s="30" t="e">
        <f t="shared" si="82"/>
        <v>#DIV/0!</v>
      </c>
      <c r="Q203" s="30" t="e">
        <f t="shared" si="82"/>
        <v>#DIV/0!</v>
      </c>
      <c r="R203" s="30" t="e">
        <f t="shared" si="82"/>
        <v>#DIV/0!</v>
      </c>
      <c r="S203" s="30" t="e">
        <f t="shared" si="82"/>
        <v>#DIV/0!</v>
      </c>
      <c r="T203" s="30" t="e">
        <f t="shared" si="82"/>
        <v>#DIV/0!</v>
      </c>
      <c r="U203" s="30" t="e">
        <f t="shared" si="82"/>
        <v>#DIV/0!</v>
      </c>
      <c r="V203" s="30" t="e">
        <f t="shared" si="82"/>
        <v>#DIV/0!</v>
      </c>
      <c r="W203" s="30" t="e">
        <f t="shared" si="82"/>
        <v>#DIV/0!</v>
      </c>
      <c r="X203" s="30" t="e">
        <f t="shared" si="82"/>
        <v>#DIV/0!</v>
      </c>
      <c r="Y203" s="30" t="e">
        <f t="shared" si="82"/>
        <v>#DIV/0!</v>
      </c>
    </row>
    <row r="204" spans="1:35" s="50" customFormat="1" ht="30" customHeight="1" x14ac:dyDescent="0.2">
      <c r="A204" s="55" t="s">
        <v>143</v>
      </c>
      <c r="B204" s="27"/>
      <c r="C204" s="27">
        <f>SUM(E204:Y204)</f>
        <v>0</v>
      </c>
      <c r="D204" s="9" t="e">
        <f t="shared" si="79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customHeight="1" x14ac:dyDescent="0.2">
      <c r="A205" s="13" t="s">
        <v>141</v>
      </c>
      <c r="B205" s="27"/>
      <c r="C205" s="27">
        <f>C204*0.7</f>
        <v>0</v>
      </c>
      <c r="D205" s="9" t="e">
        <f t="shared" si="79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customHeight="1" x14ac:dyDescent="0.2">
      <c r="A206" s="32" t="s">
        <v>144</v>
      </c>
      <c r="B206" s="27"/>
      <c r="C206" s="27">
        <f>SUM(E206:Y206)</f>
        <v>0</v>
      </c>
      <c r="D206" s="9" t="e">
        <f t="shared" si="79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79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79"/>
        <v>#DIV/0!</v>
      </c>
      <c r="E209" s="26">
        <f>E207+E205+E202+E198+E194</f>
        <v>0</v>
      </c>
      <c r="F209" s="26">
        <f t="shared" ref="F209:Y209" si="83">F207+F205+F202+F198+F194</f>
        <v>0</v>
      </c>
      <c r="G209" s="26">
        <f t="shared" si="83"/>
        <v>0</v>
      </c>
      <c r="H209" s="26">
        <f t="shared" si="83"/>
        <v>0</v>
      </c>
      <c r="I209" s="26">
        <f t="shared" si="83"/>
        <v>0</v>
      </c>
      <c r="J209" s="26">
        <f t="shared" si="83"/>
        <v>0</v>
      </c>
      <c r="K209" s="26">
        <f t="shared" si="83"/>
        <v>0</v>
      </c>
      <c r="L209" s="26">
        <f t="shared" si="83"/>
        <v>0</v>
      </c>
      <c r="M209" s="26">
        <f t="shared" si="83"/>
        <v>0</v>
      </c>
      <c r="N209" s="26">
        <f t="shared" si="83"/>
        <v>0</v>
      </c>
      <c r="O209" s="26">
        <f t="shared" si="83"/>
        <v>0</v>
      </c>
      <c r="P209" s="26">
        <f t="shared" si="83"/>
        <v>0</v>
      </c>
      <c r="Q209" s="26">
        <f t="shared" si="83"/>
        <v>0</v>
      </c>
      <c r="R209" s="26">
        <f t="shared" si="83"/>
        <v>0</v>
      </c>
      <c r="S209" s="26">
        <f t="shared" si="83"/>
        <v>0</v>
      </c>
      <c r="T209" s="26">
        <f t="shared" si="83"/>
        <v>0</v>
      </c>
      <c r="U209" s="26">
        <f t="shared" si="83"/>
        <v>0</v>
      </c>
      <c r="V209" s="26">
        <f t="shared" si="83"/>
        <v>0</v>
      </c>
      <c r="W209" s="26">
        <f t="shared" si="83"/>
        <v>0</v>
      </c>
      <c r="X209" s="26">
        <f t="shared" si="83"/>
        <v>0</v>
      </c>
      <c r="Y209" s="26">
        <f t="shared" si="83"/>
        <v>0</v>
      </c>
    </row>
    <row r="210" spans="1:25" s="50" customFormat="1" ht="6" customHeight="1" x14ac:dyDescent="0.2">
      <c r="A210" s="13" t="s">
        <v>171</v>
      </c>
      <c r="B210" s="26"/>
      <c r="C210" s="26">
        <f>SUM(E210:Y210)</f>
        <v>0</v>
      </c>
      <c r="D210" s="9" t="e">
        <f t="shared" si="79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79"/>
        <v>#DIV/0!</v>
      </c>
      <c r="E211" s="54" t="e">
        <f>E209/E210*10</f>
        <v>#DIV/0!</v>
      </c>
      <c r="F211" s="54" t="e">
        <f t="shared" ref="F211:Y211" si="84">F209/F210*10</f>
        <v>#DIV/0!</v>
      </c>
      <c r="G211" s="54" t="e">
        <f t="shared" si="84"/>
        <v>#DIV/0!</v>
      </c>
      <c r="H211" s="54" t="e">
        <f t="shared" si="84"/>
        <v>#DIV/0!</v>
      </c>
      <c r="I211" s="54" t="e">
        <f t="shared" si="84"/>
        <v>#DIV/0!</v>
      </c>
      <c r="J211" s="54" t="e">
        <f t="shared" si="84"/>
        <v>#DIV/0!</v>
      </c>
      <c r="K211" s="54" t="e">
        <f t="shared" si="84"/>
        <v>#DIV/0!</v>
      </c>
      <c r="L211" s="54" t="e">
        <f t="shared" si="84"/>
        <v>#DIV/0!</v>
      </c>
      <c r="M211" s="54" t="e">
        <f t="shared" si="84"/>
        <v>#DIV/0!</v>
      </c>
      <c r="N211" s="54" t="e">
        <f t="shared" si="84"/>
        <v>#DIV/0!</v>
      </c>
      <c r="O211" s="54" t="e">
        <f t="shared" si="84"/>
        <v>#DIV/0!</v>
      </c>
      <c r="P211" s="54" t="e">
        <f t="shared" si="84"/>
        <v>#DIV/0!</v>
      </c>
      <c r="Q211" s="54" t="e">
        <f t="shared" si="84"/>
        <v>#DIV/0!</v>
      </c>
      <c r="R211" s="54" t="e">
        <f t="shared" si="84"/>
        <v>#DIV/0!</v>
      </c>
      <c r="S211" s="54" t="e">
        <f t="shared" si="84"/>
        <v>#DIV/0!</v>
      </c>
      <c r="T211" s="54" t="e">
        <f t="shared" si="84"/>
        <v>#DIV/0!</v>
      </c>
      <c r="U211" s="54" t="e">
        <f t="shared" si="84"/>
        <v>#DIV/0!</v>
      </c>
      <c r="V211" s="54" t="e">
        <f t="shared" si="84"/>
        <v>#DIV/0!</v>
      </c>
      <c r="W211" s="54" t="e">
        <f t="shared" si="84"/>
        <v>#DIV/0!</v>
      </c>
      <c r="X211" s="54" t="e">
        <f t="shared" si="84"/>
        <v>#DIV/0!</v>
      </c>
      <c r="Y211" s="54" t="e">
        <f t="shared" si="84"/>
        <v>#DIV/0!</v>
      </c>
    </row>
    <row r="212" spans="1:25" ht="18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customHeight="1" x14ac:dyDescent="0.3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</row>
    <row r="222" spans="1:25" ht="20.45" customHeight="1" x14ac:dyDescent="0.25">
      <c r="A222" s="115"/>
      <c r="B222" s="116"/>
      <c r="C222" s="116"/>
      <c r="D222" s="116"/>
      <c r="E222" s="116"/>
      <c r="F222" s="116"/>
      <c r="G222" s="116"/>
      <c r="H222" s="116"/>
      <c r="I222" s="116"/>
      <c r="J222" s="11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1" spans="1:25" s="65" customFormat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3" spans="1:25" ht="21.6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6" spans="1:25" ht="13.9" customHeight="1" x14ac:dyDescent="0.25"/>
    <row r="237" spans="1:25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2.5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2021-04-19T04:59:32Z</cp:lastPrinted>
  <dcterms:created xsi:type="dcterms:W3CDTF">2017-06-08T05:54:08Z</dcterms:created>
  <dcterms:modified xsi:type="dcterms:W3CDTF">2021-04-20T12:55:29Z</dcterms:modified>
</cp:coreProperties>
</file>