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оперативка!$A$2:$Y$171</definedName>
  </definedNames>
  <calcPr calcId="145621"/>
</workbook>
</file>

<file path=xl/calcChain.xml><?xml version="1.0" encoding="utf-8"?>
<calcChain xmlns="http://schemas.openxmlformats.org/spreadsheetml/2006/main">
  <c r="Y26" i="1" l="1"/>
  <c r="C47" i="1" l="1"/>
  <c r="C48" i="1"/>
  <c r="C49" i="1"/>
  <c r="D21" i="1" l="1"/>
  <c r="D22" i="1"/>
  <c r="D23" i="1"/>
  <c r="D24" i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44" i="1"/>
  <c r="B55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D79" i="1" l="1"/>
  <c r="D81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C67" i="1"/>
  <c r="C66" i="1"/>
  <c r="C65" i="1"/>
  <c r="C64" i="1"/>
  <c r="C63" i="1"/>
  <c r="C62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C12" i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C22" i="1" l="1"/>
  <c r="C24" i="1"/>
  <c r="C32" i="1"/>
  <c r="D32" i="1" s="1"/>
  <c r="D20" i="1"/>
  <c r="C13" i="1"/>
  <c r="C34" i="1"/>
  <c r="C9" i="1"/>
  <c r="C44" i="1"/>
  <c r="C26" i="1"/>
  <c r="C29" i="1"/>
  <c r="C36" i="1"/>
  <c r="C39" i="1"/>
  <c r="D60" i="1"/>
  <c r="D31" i="1"/>
  <c r="D63" i="1"/>
  <c r="D16" i="1"/>
  <c r="D10" i="1"/>
  <c r="D15" i="1"/>
  <c r="D30" i="1"/>
  <c r="D62" i="1"/>
  <c r="D66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<sst xmlns="http://schemas.openxmlformats.org/spreadsheetml/2006/main" count="250" uniqueCount="203">
  <si>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</si>
  <si>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</si>
  <si>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</si>
  <si>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</si>
  <si>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</si>
  <si>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</si>
  <si>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</si>
  <si>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</si>
  <si>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</si>
  <si>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</si>
  <si>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</si>
  <si>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</si>
  <si>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</si>
  <si>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</si>
  <si>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</si>
  <si>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</si>
  <si>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</si>
  <si>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</si>
  <si>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</si>
  <si>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</si>
  <si>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</si>
  <si>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</si>
  <si>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</si>
  <si>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</si>
  <si>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</si>
  <si>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</si>
  <si>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</si>
  <si>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</si>
  <si>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</si>
  <si>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</si>
  <si>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</si>
  <si>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</si>
  <si>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</si>
  <si>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</si>
  <si>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</si>
  <si>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</si>
  <si>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</si>
  <si>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</si>
  <si>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</si>
  <si>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</si>
  <si>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</si>
  <si>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</si>
  <si>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</si>
  <si>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</si>
  <si>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</si>
  <si>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</si>
  <si>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</si>
  <si>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</si>
  <si>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</si>
  <si>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</si>
  <si>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</si>
  <si>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</si>
  <si>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</si>
  <si>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</si>
  <si>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</si>
  <si>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</si>
  <si>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</si>
  <si>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</si>
  <si>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</si>
  <si>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</si>
  <si>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</si>
  <si>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</si>
  <si>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</si>
  <si>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</si>
  <si>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</si>
  <si>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</si>
  <si>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</si>
  <si>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</si>
  <si>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</si>
  <si>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</si>
  <si>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</si>
  <si>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</si>
  <si>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</si>
  <si>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</si>
  <si>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</si>
  <si>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</si>
  <si>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</si>
  <si>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</si>
  <si>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</si>
  <si>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</si>
  <si>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</si>
  <si>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</si>
  <si>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</si>
  <si>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</si>
  <si>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</si>
  <si>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</si>
  <si>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</si>
  <si>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</si>
  <si>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</si>
  <si>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</si>
  <si>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</si>
  <si>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</si>
  <si>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</si>
  <si>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</si>
  <si>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</si>
  <si>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</si>
  <si>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</si>
  <si>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</si>
  <si>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</si>
  <si>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</si>
  <si>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</si>
  <si>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</si>
  <si>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</si>
  <si>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</si>
  <si>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</si>
  <si>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</si>
  <si>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</si>
  <si>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</si>
  <si>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</si>
  <si>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</si>
  <si>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</si>
  <si>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</si>
  <si>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</si>
  <si>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</si>
  <si>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</si>
  <si>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</si>
  <si>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</si>
  <si>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</si>
  <si>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</si>
  <si>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</si>
  <si>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</si>
  <si>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</si>
  <si>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</si>
  <si>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</si>
  <si>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</si>
  <si>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</si>
  <si>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</si>
  <si>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</si>
  <si>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</si>
  <si>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</si>
  <si>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</si>
  <si>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</si>
  <si>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</si>
  <si>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</si>
  <si>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</si>
  <si>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</si>
  <si>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</si>
  <si>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</si>
  <si>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</si>
  <si>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</si>
  <si>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</si>
  <si>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</si>
  <si>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</si>
  <si>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</si>
  <si>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</si>
  <si>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</si>
  <si>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</si>
  <si>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</si>
  <si>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</si>
  <si>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</si>
  <si>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</si>
  <si>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</si>
  <si>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</si>
  <si>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</si>
  <si>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</si>
  <si>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</si>
  <si>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</si>
  <si>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</si>
  <si>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</si>
  <si>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</si>
  <si>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</si>
  <si>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</si>
  <si>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</si>
  <si>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</si>
  <si>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</si>
  <si>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</si>
  <si>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</si>
  <si>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</si>
  <si>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</si>
  <si>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</si>
  <si>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</si>
  <si>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</si>
  <si>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</si>
  <si>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</si>
  <si>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</si>
  <si>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</si>
  <si>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</si>
  <si>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</si>
  <si>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</si>
  <si>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</si>
  <si>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</si>
  <si>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</si>
  <si>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</si>
  <si>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</si>
  <si>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</si>
  <si>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</si>
  <si>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</si>
  <si>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</si>
  <si>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</si>
  <si>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</si>
  <si>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</si>
  <si>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</si>
  <si>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</si>
  <si>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</si>
  <si>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</si>
  <si>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</si>
  <si>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</si>
  <si>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</si>
  <si>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</si>
  <si>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</si>
  <si>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</si>
  <si>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</si>
  <si>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Информация о сельскохозяйственных работах по состоянию на 26 апреля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</si>
</sst>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G20" activePane="bottomRight" state="frozen"/>
      <selection activeCell="A2" sqref="A2"/>
      <selection pane="topRight" activeCell="F2" sqref="F2"/>
      <selection pane="bottomLeft" activeCell="A7" sqref="A7"/>
      <selection pane="bottomRight" activeCell="H58" sqref="H58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hidden="1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23" t="s">
        <v>202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6" s="4" customFormat="1" ht="12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45" customHeight="1" thickBot="1" x14ac:dyDescent="0.35">
      <c r="A4" s="124" t="s">
        <v>3</v>
      </c>
      <c r="B4" s="127" t="s">
        <v>198</v>
      </c>
      <c r="C4" s="120" t="s">
        <v>200</v>
      </c>
      <c r="D4" s="120" t="s">
        <v>199</v>
      </c>
      <c r="E4" s="130" t="s">
        <v>4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2"/>
    </row>
    <row r="5" spans="1:26" s="2" customFormat="1" ht="87" customHeight="1" x14ac:dyDescent="0.25">
      <c r="A5" s="125"/>
      <c r="B5" s="128"/>
      <c r="C5" s="121"/>
      <c r="D5" s="121"/>
      <c r="E5" s="118" t="s">
        <v>5</v>
      </c>
      <c r="F5" s="118" t="s">
        <v>6</v>
      </c>
      <c r="G5" s="118" t="s">
        <v>7</v>
      </c>
      <c r="H5" s="118" t="s">
        <v>8</v>
      </c>
      <c r="I5" s="118" t="s">
        <v>9</v>
      </c>
      <c r="J5" s="118" t="s">
        <v>10</v>
      </c>
      <c r="K5" s="118" t="s">
        <v>11</v>
      </c>
      <c r="L5" s="118" t="s">
        <v>12</v>
      </c>
      <c r="M5" s="118" t="s">
        <v>13</v>
      </c>
      <c r="N5" s="118" t="s">
        <v>14</v>
      </c>
      <c r="O5" s="118" t="s">
        <v>15</v>
      </c>
      <c r="P5" s="118" t="s">
        <v>16</v>
      </c>
      <c r="Q5" s="118" t="s">
        <v>17</v>
      </c>
      <c r="R5" s="118" t="s">
        <v>18</v>
      </c>
      <c r="S5" s="118" t="s">
        <v>19</v>
      </c>
      <c r="T5" s="118" t="s">
        <v>20</v>
      </c>
      <c r="U5" s="118" t="s">
        <v>21</v>
      </c>
      <c r="V5" s="118" t="s">
        <v>22</v>
      </c>
      <c r="W5" s="118" t="s">
        <v>23</v>
      </c>
      <c r="X5" s="118" t="s">
        <v>24</v>
      </c>
      <c r="Y5" s="118" t="s">
        <v>25</v>
      </c>
    </row>
    <row r="6" spans="1:26" s="2" customFormat="1" ht="70.150000000000006" customHeight="1" thickBot="1" x14ac:dyDescent="0.3">
      <c r="A6" s="126"/>
      <c r="B6" s="129"/>
      <c r="C6" s="122"/>
      <c r="D6" s="122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7" spans="1:26" s="2" customFormat="1" ht="30" customHeight="1" x14ac:dyDescent="0.25">
      <c r="A7" s="7" t="s">
        <v>26</v>
      </c>
      <c r="B7" s="8">
        <v>49185</v>
      </c>
      <c r="C7" s="8">
        <f>SUM(E7:Y7)</f>
        <v>48111</v>
      </c>
      <c r="D7" s="8"/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customHeight="1" x14ac:dyDescent="0.2">
      <c r="A8" s="11" t="s">
        <v>27</v>
      </c>
      <c r="B8" s="8">
        <v>51397</v>
      </c>
      <c r="C8" s="8">
        <f>SUM(E8:Y8)</f>
        <v>50120.800000000003</v>
      </c>
      <c r="D8" s="15">
        <f t="shared" ref="D8:D32" si="0">C8/B8</f>
        <v>0.97516975698970765</v>
      </c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4000</v>
      </c>
      <c r="Y8" s="10">
        <v>2145</v>
      </c>
    </row>
    <row r="9" spans="1:26" s="12" customFormat="1" ht="30" customHeight="1" x14ac:dyDescent="0.2">
      <c r="A9" s="13" t="s">
        <v>28</v>
      </c>
      <c r="B9" s="14">
        <v>1.04</v>
      </c>
      <c r="C9" s="14">
        <f t="shared" ref="C9:Y9" si="1">C8/C7</f>
        <v>1.0417742304254745</v>
      </c>
      <c r="D9" s="15"/>
      <c r="E9" s="75">
        <f t="shared" si="1"/>
        <v>1.1025145067698259</v>
      </c>
      <c r="F9" s="75">
        <f t="shared" si="1"/>
        <v>1.0056100981767182</v>
      </c>
      <c r="G9" s="75">
        <f t="shared" si="1"/>
        <v>1.0890969495620659</v>
      </c>
      <c r="H9" s="75">
        <f t="shared" si="1"/>
        <v>1.0029870560902754</v>
      </c>
      <c r="I9" s="75">
        <f t="shared" si="1"/>
        <v>1.1035481535119478</v>
      </c>
      <c r="J9" s="75">
        <f t="shared" si="1"/>
        <v>0.9972179289026275</v>
      </c>
      <c r="K9" s="75">
        <f t="shared" si="1"/>
        <v>1.0668171557562076</v>
      </c>
      <c r="L9" s="75">
        <f t="shared" si="1"/>
        <v>1.0110991765127104</v>
      </c>
      <c r="M9" s="75">
        <f t="shared" si="1"/>
        <v>1</v>
      </c>
      <c r="N9" s="75">
        <f t="shared" si="1"/>
        <v>1.4913294797687862</v>
      </c>
      <c r="O9" s="75">
        <f t="shared" si="1"/>
        <v>1.0227992400253325</v>
      </c>
      <c r="P9" s="75">
        <f t="shared" si="1"/>
        <v>1</v>
      </c>
      <c r="Q9" s="75">
        <f t="shared" si="1"/>
        <v>1.0515021459227467</v>
      </c>
      <c r="R9" s="75">
        <f t="shared" si="1"/>
        <v>1.0408502158751245</v>
      </c>
      <c r="S9" s="75">
        <f t="shared" si="1"/>
        <v>1.0643951234760862</v>
      </c>
      <c r="T9" s="75">
        <f t="shared" si="1"/>
        <v>1.0504712939160241</v>
      </c>
      <c r="U9" s="75">
        <f t="shared" si="1"/>
        <v>1.0135527589545015</v>
      </c>
      <c r="V9" s="75">
        <f t="shared" si="1"/>
        <v>1.1518248175182482</v>
      </c>
      <c r="W9" s="75">
        <f t="shared" si="1"/>
        <v>1.0387267904509283</v>
      </c>
      <c r="X9" s="75">
        <f t="shared" si="1"/>
        <v>1.000250062515629</v>
      </c>
      <c r="Y9" s="75">
        <f t="shared" si="1"/>
        <v>1</v>
      </c>
    </row>
    <row r="10" spans="1:26" s="111" customFormat="1" ht="30" customHeight="1" x14ac:dyDescent="0.2">
      <c r="A10" s="112" t="s">
        <v>29</v>
      </c>
      <c r="B10" s="113">
        <v>49606</v>
      </c>
      <c r="C10" s="113">
        <f>SUM(E10:Y10)</f>
        <v>47871.8</v>
      </c>
      <c r="D10" s="109">
        <f t="shared" si="0"/>
        <v>0.96504051929202117</v>
      </c>
      <c r="E10" s="114">
        <v>2160</v>
      </c>
      <c r="F10" s="114">
        <v>1393</v>
      </c>
      <c r="G10" s="114">
        <v>3606</v>
      </c>
      <c r="H10" s="114">
        <v>2592</v>
      </c>
      <c r="I10" s="114">
        <v>1471</v>
      </c>
      <c r="J10" s="114">
        <v>2785</v>
      </c>
      <c r="K10" s="114">
        <v>2213</v>
      </c>
      <c r="L10" s="114">
        <v>2769</v>
      </c>
      <c r="M10" s="114">
        <v>2182</v>
      </c>
      <c r="N10" s="114">
        <v>1032</v>
      </c>
      <c r="O10" s="114">
        <v>1568</v>
      </c>
      <c r="P10" s="114">
        <v>1965</v>
      </c>
      <c r="Q10" s="114">
        <v>2880</v>
      </c>
      <c r="R10" s="114">
        <v>3094</v>
      </c>
      <c r="S10" s="114">
        <v>3405</v>
      </c>
      <c r="T10" s="114">
        <v>2104.8000000000002</v>
      </c>
      <c r="U10" s="114">
        <v>2024</v>
      </c>
      <c r="V10" s="114">
        <v>789</v>
      </c>
      <c r="W10" s="114">
        <v>1928</v>
      </c>
      <c r="X10" s="114">
        <v>3809</v>
      </c>
      <c r="Y10" s="114">
        <v>2102</v>
      </c>
    </row>
    <row r="11" spans="1:26" s="12" customFormat="1" ht="30" customHeight="1" x14ac:dyDescent="0.2">
      <c r="A11" s="11" t="s">
        <v>30</v>
      </c>
      <c r="B11" s="14">
        <v>0.97</v>
      </c>
      <c r="C11" s="14">
        <v>0.95</v>
      </c>
      <c r="D11" s="15"/>
      <c r="E11" s="75">
        <f>E10/E8</f>
        <v>0.94736842105263153</v>
      </c>
      <c r="F11" s="75">
        <f t="shared" ref="F11:X11" si="2">F10/F8</f>
        <v>0.97140864714086472</v>
      </c>
      <c r="G11" s="75">
        <f t="shared" si="2"/>
        <v>1</v>
      </c>
      <c r="H11" s="75">
        <f t="shared" si="2"/>
        <v>0.85771012574454009</v>
      </c>
      <c r="I11" s="75">
        <f t="shared" si="2"/>
        <v>0.96522309711286092</v>
      </c>
      <c r="J11" s="75">
        <v>1</v>
      </c>
      <c r="K11" s="75">
        <f t="shared" si="2"/>
        <v>0.93652137113838341</v>
      </c>
      <c r="L11" s="75">
        <f t="shared" si="2"/>
        <v>0.98052407932011332</v>
      </c>
      <c r="M11" s="75">
        <f t="shared" si="2"/>
        <v>0.95659798334064006</v>
      </c>
      <c r="N11" s="75">
        <f t="shared" si="2"/>
        <v>1</v>
      </c>
      <c r="O11" s="75">
        <f t="shared" si="2"/>
        <v>0.97089783281733744</v>
      </c>
      <c r="P11" s="75">
        <f t="shared" si="2"/>
        <v>0.98397596394591891</v>
      </c>
      <c r="Q11" s="75">
        <f t="shared" si="2"/>
        <v>0.97959183673469385</v>
      </c>
      <c r="R11" s="75">
        <f t="shared" si="2"/>
        <v>0.98723675813656664</v>
      </c>
      <c r="S11" s="75">
        <f t="shared" si="2"/>
        <v>1</v>
      </c>
      <c r="T11" s="75">
        <f t="shared" si="2"/>
        <v>0.8584713271881883</v>
      </c>
      <c r="U11" s="75">
        <f t="shared" si="2"/>
        <v>0.96657115568290353</v>
      </c>
      <c r="V11" s="75">
        <f t="shared" si="2"/>
        <v>1</v>
      </c>
      <c r="W11" s="75">
        <f t="shared" si="2"/>
        <v>0.98467824310520935</v>
      </c>
      <c r="X11" s="75">
        <f t="shared" si="2"/>
        <v>0.95225000000000004</v>
      </c>
      <c r="Y11" s="75">
        <v>0.998</v>
      </c>
    </row>
    <row r="12" spans="1:26" s="12" customFormat="1" ht="30" customHeight="1" x14ac:dyDescent="0.2">
      <c r="A12" s="13" t="s">
        <v>31</v>
      </c>
      <c r="B12" s="8">
        <v>18816</v>
      </c>
      <c r="C12" s="8">
        <f>SUM(E12:Y12)</f>
        <v>14599</v>
      </c>
      <c r="D12" s="15"/>
      <c r="E12" s="80">
        <v>1000</v>
      </c>
      <c r="F12" s="80">
        <v>220</v>
      </c>
      <c r="G12" s="80">
        <v>2450</v>
      </c>
      <c r="H12" s="80">
        <v>690</v>
      </c>
      <c r="I12" s="80">
        <v>4</v>
      </c>
      <c r="J12" s="80">
        <v>1560</v>
      </c>
      <c r="K12" s="80">
        <v>755</v>
      </c>
      <c r="L12" s="80">
        <v>688</v>
      </c>
      <c r="M12" s="80">
        <v>509</v>
      </c>
      <c r="N12" s="80">
        <v>15</v>
      </c>
      <c r="O12" s="80">
        <v>336</v>
      </c>
      <c r="P12" s="80">
        <v>50</v>
      </c>
      <c r="Q12" s="80">
        <v>1200</v>
      </c>
      <c r="R12" s="80">
        <v>920</v>
      </c>
      <c r="S12" s="80">
        <v>1381</v>
      </c>
      <c r="T12" s="80">
        <v>574</v>
      </c>
      <c r="U12" s="80">
        <v>625</v>
      </c>
      <c r="V12" s="80">
        <v>322</v>
      </c>
      <c r="W12" s="80">
        <v>480</v>
      </c>
      <c r="X12" s="80">
        <v>400</v>
      </c>
      <c r="Y12" s="80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5">
        <f>C12/C8</f>
        <v>0.29127627651593746</v>
      </c>
      <c r="D13" s="15"/>
      <c r="E13" s="16">
        <f t="shared" ref="E13:L13" si="3">E12/E8</f>
        <v>0.43859649122807015</v>
      </c>
      <c r="F13" s="16">
        <f t="shared" si="3"/>
        <v>0.15341701534170155</v>
      </c>
      <c r="G13" s="16">
        <f t="shared" si="3"/>
        <v>0.67942318358291731</v>
      </c>
      <c r="H13" s="16">
        <f t="shared" si="3"/>
        <v>0.22832561217736599</v>
      </c>
      <c r="I13" s="16">
        <f t="shared" si="3"/>
        <v>2.6246719160104987E-3</v>
      </c>
      <c r="J13" s="16">
        <f t="shared" si="3"/>
        <v>0.48357098574085555</v>
      </c>
      <c r="K13" s="16">
        <f t="shared" si="3"/>
        <v>0.31950909860347015</v>
      </c>
      <c r="L13" s="16">
        <f t="shared" si="3"/>
        <v>0.24362606232294617</v>
      </c>
      <c r="M13" s="16">
        <f t="shared" ref="M13" si="4">M12/M8</f>
        <v>0.22314774221832528</v>
      </c>
      <c r="N13" s="16">
        <f t="shared" ref="N13" si="5">N12/N8</f>
        <v>1.4534883720930232E-2</v>
      </c>
      <c r="O13" s="16">
        <f t="shared" ref="O13" si="6">O12/O8</f>
        <v>0.20804953560371517</v>
      </c>
      <c r="P13" s="16">
        <f t="shared" ref="P13" si="7">P12/P8</f>
        <v>2.5037556334501752E-2</v>
      </c>
      <c r="Q13" s="16">
        <f t="shared" ref="Q13" si="8">Q12/Q8</f>
        <v>0.40816326530612246</v>
      </c>
      <c r="R13" s="16">
        <f t="shared" ref="R13" si="9">R12/R8</f>
        <v>0.29355456285896619</v>
      </c>
      <c r="S13" s="16">
        <f t="shared" ref="S13" si="10">S12/S8</f>
        <v>0.40558002936857562</v>
      </c>
      <c r="T13" s="16">
        <f t="shared" ref="T13" si="11">T12/T8</f>
        <v>0.23411371237458192</v>
      </c>
      <c r="U13" s="16">
        <f t="shared" ref="U13" si="12">U12/U8</f>
        <v>0.29847182425978985</v>
      </c>
      <c r="V13" s="16">
        <f t="shared" ref="V13:W13" si="13">V12/V8</f>
        <v>0.40811153358681873</v>
      </c>
      <c r="W13" s="16">
        <f t="shared" si="13"/>
        <v>0.24514811031664965</v>
      </c>
      <c r="X13" s="16">
        <f t="shared" ref="X13" si="14">X12/X8</f>
        <v>0.1</v>
      </c>
      <c r="Y13" s="16">
        <f t="shared" ref="Y13" si="15">Y12/Y8</f>
        <v>0.19580419580419581</v>
      </c>
    </row>
    <row r="14" spans="1:26" s="12" customFormat="1" ht="30" customHeight="1" x14ac:dyDescent="0.2">
      <c r="A14" s="18" t="s">
        <v>33</v>
      </c>
      <c r="B14" s="8">
        <v>5184</v>
      </c>
      <c r="C14" s="8">
        <f>SUM(E14:Y14)</f>
        <v>4530</v>
      </c>
      <c r="D14" s="15"/>
      <c r="E14" s="10">
        <v>120</v>
      </c>
      <c r="F14" s="10">
        <v>120</v>
      </c>
      <c r="G14" s="10">
        <v>1790</v>
      </c>
      <c r="H14" s="10">
        <v>100</v>
      </c>
      <c r="I14" s="10"/>
      <c r="J14" s="10">
        <v>200</v>
      </c>
      <c r="K14" s="10">
        <v>643</v>
      </c>
      <c r="L14" s="10"/>
      <c r="M14" s="10">
        <v>600</v>
      </c>
      <c r="N14" s="10"/>
      <c r="O14" s="10"/>
      <c r="P14" s="10">
        <v>260</v>
      </c>
      <c r="Q14" s="10"/>
      <c r="R14" s="10">
        <v>280</v>
      </c>
      <c r="S14" s="10">
        <v>45</v>
      </c>
      <c r="T14" s="10"/>
      <c r="U14" s="10">
        <v>82</v>
      </c>
      <c r="V14" s="10">
        <v>0</v>
      </c>
      <c r="W14" s="10">
        <v>80</v>
      </c>
      <c r="X14" s="10">
        <v>210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9">
        <f>SUM(E16:Y16)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">
      <c r="A20" s="22" t="s">
        <v>39</v>
      </c>
      <c r="B20" s="23">
        <v>93232</v>
      </c>
      <c r="C20" s="23">
        <f>SUM(E20:Y20)</f>
        <v>100529</v>
      </c>
      <c r="D20" s="15">
        <f t="shared" si="0"/>
        <v>1.0782671185858932</v>
      </c>
      <c r="E20" s="106">
        <v>7450</v>
      </c>
      <c r="F20" s="106">
        <v>3328</v>
      </c>
      <c r="G20" s="106">
        <v>5500</v>
      </c>
      <c r="H20" s="106">
        <v>6469</v>
      </c>
      <c r="I20" s="106">
        <v>3383</v>
      </c>
      <c r="J20" s="106">
        <v>7874</v>
      </c>
      <c r="K20" s="106">
        <v>2903</v>
      </c>
      <c r="L20" s="106">
        <v>4065</v>
      </c>
      <c r="M20" s="106">
        <v>5356</v>
      </c>
      <c r="N20" s="106">
        <v>1683</v>
      </c>
      <c r="O20" s="106">
        <v>2415</v>
      </c>
      <c r="P20" s="106">
        <v>5502</v>
      </c>
      <c r="Q20" s="106">
        <v>7063</v>
      </c>
      <c r="R20" s="106">
        <v>4830</v>
      </c>
      <c r="S20" s="106">
        <v>7951</v>
      </c>
      <c r="T20" s="106">
        <v>4344</v>
      </c>
      <c r="U20" s="106">
        <v>2600</v>
      </c>
      <c r="V20" s="106">
        <v>2415</v>
      </c>
      <c r="W20" s="106">
        <v>6100</v>
      </c>
      <c r="X20" s="106">
        <v>6912</v>
      </c>
      <c r="Y20" s="106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7">C21/C20</f>
        <v>0</v>
      </c>
      <c r="D22" s="15" t="e">
        <f t="shared" si="0"/>
        <v>#DIV/0!</v>
      </c>
      <c r="E22" s="30">
        <f t="shared" si="17"/>
        <v>0</v>
      </c>
      <c r="F22" s="30">
        <f t="shared" ref="F22" si="18">F21/F20</f>
        <v>0</v>
      </c>
      <c r="G22" s="30">
        <f t="shared" ref="G22" si="19">G21/G20</f>
        <v>0</v>
      </c>
      <c r="H22" s="30">
        <f t="shared" ref="H22" si="20">H21/H20</f>
        <v>0</v>
      </c>
      <c r="I22" s="30">
        <f t="shared" ref="I22" si="21">I21/I20</f>
        <v>0</v>
      </c>
      <c r="J22" s="30">
        <f t="shared" ref="J22" si="22">J21/J20</f>
        <v>0</v>
      </c>
      <c r="K22" s="30">
        <f t="shared" ref="K22" si="23">K21/K20</f>
        <v>0</v>
      </c>
      <c r="L22" s="30">
        <f t="shared" ref="L22" si="24">L21/L20</f>
        <v>0</v>
      </c>
      <c r="M22" s="30">
        <f t="shared" ref="M22" si="25">M21/M20</f>
        <v>0</v>
      </c>
      <c r="N22" s="30">
        <f t="shared" ref="N22" si="26">N21/N20</f>
        <v>0</v>
      </c>
      <c r="O22" s="30">
        <f t="shared" ref="O22" si="27">O21/O20</f>
        <v>0</v>
      </c>
      <c r="P22" s="30">
        <f t="shared" ref="P22" si="28">P21/P20</f>
        <v>0</v>
      </c>
      <c r="Q22" s="30">
        <f t="shared" ref="Q22" si="29">Q21/Q20</f>
        <v>0</v>
      </c>
      <c r="R22" s="30">
        <f t="shared" ref="R22" si="30">R21/R20</f>
        <v>0</v>
      </c>
      <c r="S22" s="30">
        <f t="shared" ref="S22" si="31">S21/S20</f>
        <v>0</v>
      </c>
      <c r="T22" s="30">
        <f t="shared" ref="T22" si="32">T21/T20</f>
        <v>0</v>
      </c>
      <c r="U22" s="30">
        <f t="shared" ref="U22" si="33">U21/U20</f>
        <v>0</v>
      </c>
      <c r="V22" s="30">
        <f t="shared" ref="V22" si="34">V21/V20</f>
        <v>0</v>
      </c>
      <c r="W22" s="30">
        <f t="shared" ref="W22" si="35">W21/W20</f>
        <v>0</v>
      </c>
      <c r="X22" s="30">
        <f t="shared" ref="X22" si="36">X21/X20</f>
        <v>0</v>
      </c>
      <c r="Y22" s="30">
        <f t="shared" ref="Y22" si="37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38">F23/F21</f>
        <v>#DIV/0!</v>
      </c>
      <c r="G24" s="16" t="e">
        <f t="shared" si="38"/>
        <v>#DIV/0!</v>
      </c>
      <c r="H24" s="16" t="e">
        <f t="shared" si="38"/>
        <v>#DIV/0!</v>
      </c>
      <c r="I24" s="16" t="e">
        <f t="shared" si="38"/>
        <v>#DIV/0!</v>
      </c>
      <c r="J24" s="16" t="e">
        <f t="shared" si="38"/>
        <v>#DIV/0!</v>
      </c>
      <c r="K24" s="16" t="e">
        <f t="shared" si="38"/>
        <v>#DIV/0!</v>
      </c>
      <c r="L24" s="16" t="e">
        <f t="shared" si="38"/>
        <v>#DIV/0!</v>
      </c>
      <c r="M24" s="16" t="e">
        <f t="shared" si="38"/>
        <v>#DIV/0!</v>
      </c>
      <c r="N24" s="16" t="e">
        <f t="shared" si="38"/>
        <v>#DIV/0!</v>
      </c>
      <c r="O24" s="16" t="e">
        <f t="shared" si="38"/>
        <v>#DIV/0!</v>
      </c>
      <c r="P24" s="16" t="e">
        <f t="shared" si="38"/>
        <v>#DIV/0!</v>
      </c>
      <c r="Q24" s="16" t="e">
        <f t="shared" si="38"/>
        <v>#DIV/0!</v>
      </c>
      <c r="R24" s="16" t="e">
        <f t="shared" si="38"/>
        <v>#DIV/0!</v>
      </c>
      <c r="S24" s="16" t="e">
        <f t="shared" si="38"/>
        <v>#DIV/0!</v>
      </c>
      <c r="T24" s="16" t="e">
        <f t="shared" si="38"/>
        <v>#DIV/0!</v>
      </c>
      <c r="U24" s="16" t="e">
        <f t="shared" si="38"/>
        <v>#DIV/0!</v>
      </c>
      <c r="V24" s="16" t="e">
        <f t="shared" si="38"/>
        <v>#DIV/0!</v>
      </c>
      <c r="W24" s="16" t="e">
        <f t="shared" si="38"/>
        <v>#DIV/0!</v>
      </c>
      <c r="X24" s="16" t="e">
        <f t="shared" si="38"/>
        <v>#DIV/0!</v>
      </c>
      <c r="Y24" s="16" t="e">
        <f t="shared" si="38"/>
        <v>#DIV/0!</v>
      </c>
    </row>
    <row r="25" spans="1:26" s="111" customFormat="1" ht="30" customHeight="1" x14ac:dyDescent="0.2">
      <c r="A25" s="107" t="s">
        <v>44</v>
      </c>
      <c r="B25" s="108">
        <v>68279</v>
      </c>
      <c r="C25" s="108">
        <f>SUM(E25:Y25)</f>
        <v>57258</v>
      </c>
      <c r="D25" s="15">
        <f t="shared" si="0"/>
        <v>0.8385887315279954</v>
      </c>
      <c r="E25" s="110">
        <v>3000</v>
      </c>
      <c r="F25" s="110">
        <v>495</v>
      </c>
      <c r="G25" s="110">
        <v>5207</v>
      </c>
      <c r="H25" s="110">
        <v>5330</v>
      </c>
      <c r="I25" s="110">
        <v>1135</v>
      </c>
      <c r="J25" s="110">
        <v>5739</v>
      </c>
      <c r="K25" s="110">
        <v>2653</v>
      </c>
      <c r="L25" s="110">
        <v>2324</v>
      </c>
      <c r="M25" s="110">
        <v>2450</v>
      </c>
      <c r="N25" s="110">
        <v>300</v>
      </c>
      <c r="O25" s="110">
        <v>1703</v>
      </c>
      <c r="P25" s="110">
        <v>2815</v>
      </c>
      <c r="Q25" s="110">
        <v>3521</v>
      </c>
      <c r="R25" s="110">
        <v>3250</v>
      </c>
      <c r="S25" s="110">
        <v>5918</v>
      </c>
      <c r="T25" s="110">
        <v>1251</v>
      </c>
      <c r="U25" s="110">
        <v>1023</v>
      </c>
      <c r="V25" s="110">
        <v>1175</v>
      </c>
      <c r="W25" s="110">
        <v>2138</v>
      </c>
      <c r="X25" s="110">
        <v>4581</v>
      </c>
      <c r="Y25" s="110">
        <v>1250</v>
      </c>
    </row>
    <row r="26" spans="1:26" s="12" customFormat="1" ht="30" customHeight="1" x14ac:dyDescent="0.2">
      <c r="A26" s="18" t="s">
        <v>45</v>
      </c>
      <c r="B26" s="28">
        <f t="shared" ref="B26:Y26" si="39">B25/B20</f>
        <v>0.73235584348721472</v>
      </c>
      <c r="C26" s="28">
        <f t="shared" si="39"/>
        <v>0.56956699061962224</v>
      </c>
      <c r="D26" s="15"/>
      <c r="E26" s="29">
        <f t="shared" si="39"/>
        <v>0.40268456375838924</v>
      </c>
      <c r="F26" s="29">
        <f t="shared" si="39"/>
        <v>0.14873798076923078</v>
      </c>
      <c r="G26" s="29">
        <f t="shared" si="39"/>
        <v>0.94672727272727275</v>
      </c>
      <c r="H26" s="29">
        <f t="shared" si="39"/>
        <v>0.82392950997062919</v>
      </c>
      <c r="I26" s="29">
        <f t="shared" si="39"/>
        <v>0.33550103458468816</v>
      </c>
      <c r="J26" s="29">
        <f t="shared" si="39"/>
        <v>0.72885445770891544</v>
      </c>
      <c r="K26" s="29">
        <f t="shared" si="39"/>
        <v>0.91388219083706512</v>
      </c>
      <c r="L26" s="29">
        <f t="shared" si="39"/>
        <v>0.571709717097171</v>
      </c>
      <c r="M26" s="29">
        <f t="shared" si="39"/>
        <v>0.45743091859596713</v>
      </c>
      <c r="N26" s="29">
        <f t="shared" si="39"/>
        <v>0.17825311942959002</v>
      </c>
      <c r="O26" s="29">
        <f t="shared" si="39"/>
        <v>0.70517598343685295</v>
      </c>
      <c r="P26" s="29">
        <f t="shared" si="39"/>
        <v>0.51163213376953831</v>
      </c>
      <c r="Q26" s="29">
        <f t="shared" si="39"/>
        <v>0.49851337958374631</v>
      </c>
      <c r="R26" s="29">
        <f t="shared" si="39"/>
        <v>0.67287784679089024</v>
      </c>
      <c r="S26" s="29">
        <f t="shared" si="39"/>
        <v>0.7443088919632751</v>
      </c>
      <c r="T26" s="29">
        <f t="shared" si="39"/>
        <v>0.28798342541436461</v>
      </c>
      <c r="U26" s="29">
        <f t="shared" si="39"/>
        <v>0.39346153846153847</v>
      </c>
      <c r="V26" s="29">
        <f t="shared" si="39"/>
        <v>0.48654244306418221</v>
      </c>
      <c r="W26" s="29">
        <f t="shared" si="39"/>
        <v>0.35049180327868851</v>
      </c>
      <c r="X26" s="29">
        <f t="shared" si="39"/>
        <v>0.66276041666666663</v>
      </c>
      <c r="Y26" s="29">
        <f>Y25/Y20</f>
        <v>0.5238893545683152</v>
      </c>
    </row>
    <row r="27" spans="1:26" s="104" customFormat="1" ht="30" hidden="1" customHeight="1" x14ac:dyDescent="0.2">
      <c r="A27" s="101" t="s">
        <v>196</v>
      </c>
      <c r="B27" s="102">
        <v>243</v>
      </c>
      <c r="C27" s="23">
        <f>SUM(E27:Y27)</f>
        <v>22</v>
      </c>
      <c r="D27" s="103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>SUM(E28:Y28)</f>
        <v>0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6" s="12" customFormat="1" ht="30" hidden="1" customHeight="1" x14ac:dyDescent="0.2">
      <c r="A29" s="18" t="s">
        <v>45</v>
      </c>
      <c r="B29" s="9">
        <f t="shared" ref="B29:Y29" si="40">B28/B20</f>
        <v>0.34168525828041874</v>
      </c>
      <c r="C29" s="9">
        <f t="shared" si="40"/>
        <v>0</v>
      </c>
      <c r="D29" s="15"/>
      <c r="E29" s="30">
        <f t="shared" si="40"/>
        <v>0</v>
      </c>
      <c r="F29" s="30">
        <f t="shared" si="40"/>
        <v>0</v>
      </c>
      <c r="G29" s="30">
        <f t="shared" si="40"/>
        <v>0</v>
      </c>
      <c r="H29" s="30">
        <f t="shared" si="40"/>
        <v>0</v>
      </c>
      <c r="I29" s="30">
        <f t="shared" si="40"/>
        <v>0</v>
      </c>
      <c r="J29" s="30">
        <f t="shared" si="40"/>
        <v>0</v>
      </c>
      <c r="K29" s="30">
        <f t="shared" si="40"/>
        <v>0</v>
      </c>
      <c r="L29" s="30">
        <f t="shared" si="40"/>
        <v>0</v>
      </c>
      <c r="M29" s="30">
        <f t="shared" si="40"/>
        <v>0</v>
      </c>
      <c r="N29" s="30">
        <f t="shared" si="40"/>
        <v>0</v>
      </c>
      <c r="O29" s="30">
        <f t="shared" si="40"/>
        <v>0</v>
      </c>
      <c r="P29" s="30">
        <f t="shared" si="40"/>
        <v>0</v>
      </c>
      <c r="Q29" s="30">
        <f t="shared" si="40"/>
        <v>0</v>
      </c>
      <c r="R29" s="30">
        <f t="shared" si="40"/>
        <v>0</v>
      </c>
      <c r="S29" s="30">
        <f t="shared" si="40"/>
        <v>0</v>
      </c>
      <c r="T29" s="30">
        <f t="shared" si="40"/>
        <v>0</v>
      </c>
      <c r="U29" s="30">
        <f t="shared" si="40"/>
        <v>0</v>
      </c>
      <c r="V29" s="30">
        <f t="shared" si="40"/>
        <v>0</v>
      </c>
      <c r="W29" s="30">
        <f t="shared" si="40"/>
        <v>0</v>
      </c>
      <c r="X29" s="30">
        <f t="shared" si="40"/>
        <v>0</v>
      </c>
      <c r="Y29" s="30">
        <f t="shared" si="40"/>
        <v>0</v>
      </c>
    </row>
    <row r="30" spans="1:26" s="12" customFormat="1" ht="30" customHeight="1" x14ac:dyDescent="0.2">
      <c r="A30" s="11" t="s">
        <v>201</v>
      </c>
      <c r="B30" s="23">
        <v>100430</v>
      </c>
      <c r="C30" s="23">
        <f>SUM(E30:Y30)</f>
        <v>111691</v>
      </c>
      <c r="D30" s="15">
        <f t="shared" si="0"/>
        <v>1.1121278502439511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1">B31/B30</f>
        <v>0</v>
      </c>
      <c r="C32" s="30">
        <f t="shared" si="41"/>
        <v>0</v>
      </c>
      <c r="D32" s="15" t="e">
        <f t="shared" si="0"/>
        <v>#DIV/0!</v>
      </c>
      <c r="E32" s="30">
        <f>E31/E30</f>
        <v>0</v>
      </c>
      <c r="F32" s="30">
        <f t="shared" ref="F32:Y32" si="42">F31/F30</f>
        <v>0</v>
      </c>
      <c r="G32" s="30">
        <f t="shared" si="42"/>
        <v>0</v>
      </c>
      <c r="H32" s="30">
        <f t="shared" si="42"/>
        <v>0</v>
      </c>
      <c r="I32" s="30">
        <f t="shared" si="42"/>
        <v>0</v>
      </c>
      <c r="J32" s="30">
        <f t="shared" si="42"/>
        <v>0</v>
      </c>
      <c r="K32" s="30">
        <f t="shared" si="42"/>
        <v>0</v>
      </c>
      <c r="L32" s="30">
        <f t="shared" si="42"/>
        <v>0</v>
      </c>
      <c r="M32" s="30">
        <f t="shared" si="42"/>
        <v>0</v>
      </c>
      <c r="N32" s="30">
        <f t="shared" si="42"/>
        <v>0</v>
      </c>
      <c r="O32" s="30">
        <f t="shared" si="42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2"/>
        <v>0</v>
      </c>
      <c r="U32" s="30">
        <f t="shared" si="42"/>
        <v>0</v>
      </c>
      <c r="V32" s="30">
        <f t="shared" si="42"/>
        <v>0</v>
      </c>
      <c r="W32" s="30">
        <f t="shared" si="42"/>
        <v>0</v>
      </c>
      <c r="X32" s="30">
        <f t="shared" si="42"/>
        <v>0</v>
      </c>
      <c r="Y32" s="30">
        <f t="shared" si="42"/>
        <v>0</v>
      </c>
    </row>
    <row r="33" spans="1:29" s="12" customFormat="1" ht="30" customHeight="1" x14ac:dyDescent="0.2">
      <c r="A33" s="13" t="s">
        <v>48</v>
      </c>
      <c r="B33" s="23">
        <v>22147</v>
      </c>
      <c r="C33" s="23">
        <f>SUM(E33:Y33)</f>
        <v>18557</v>
      </c>
      <c r="D33" s="15"/>
      <c r="E33" s="26">
        <v>150</v>
      </c>
      <c r="F33" s="26">
        <v>150</v>
      </c>
      <c r="G33" s="26">
        <v>5207</v>
      </c>
      <c r="H33" s="26">
        <v>158</v>
      </c>
      <c r="I33" s="26">
        <v>635</v>
      </c>
      <c r="J33" s="26">
        <v>843</v>
      </c>
      <c r="K33" s="26">
        <v>1738</v>
      </c>
      <c r="L33" s="26">
        <v>557</v>
      </c>
      <c r="M33" s="26"/>
      <c r="N33" s="26">
        <v>750</v>
      </c>
      <c r="O33" s="26">
        <v>646</v>
      </c>
      <c r="P33" s="26">
        <v>130</v>
      </c>
      <c r="Q33" s="26">
        <v>657</v>
      </c>
      <c r="R33" s="26">
        <v>85</v>
      </c>
      <c r="S33" s="26">
        <v>183</v>
      </c>
      <c r="T33" s="26">
        <v>1538</v>
      </c>
      <c r="U33" s="26">
        <v>927</v>
      </c>
      <c r="V33" s="26"/>
      <c r="W33" s="26">
        <v>60</v>
      </c>
      <c r="X33" s="26">
        <v>3347</v>
      </c>
      <c r="Y33" s="26">
        <v>796</v>
      </c>
    </row>
    <row r="34" spans="1:29" s="12" customFormat="1" ht="30" customHeight="1" x14ac:dyDescent="0.2">
      <c r="A34" s="13" t="s">
        <v>45</v>
      </c>
      <c r="B34" s="28">
        <f t="shared" ref="B34:Y34" si="43">B33/B30</f>
        <v>0.2205217564472767</v>
      </c>
      <c r="C34" s="28">
        <f t="shared" si="43"/>
        <v>0.16614588462812582</v>
      </c>
      <c r="D34" s="15"/>
      <c r="E34" s="29">
        <f t="shared" si="43"/>
        <v>0.11424219345011424</v>
      </c>
      <c r="F34" s="29">
        <f t="shared" si="43"/>
        <v>5.6518462697814617E-2</v>
      </c>
      <c r="G34" s="29">
        <f t="shared" si="43"/>
        <v>0.43193695562007467</v>
      </c>
      <c r="H34" s="29">
        <f t="shared" si="43"/>
        <v>2.0463670509001424E-2</v>
      </c>
      <c r="I34" s="29">
        <f t="shared" si="43"/>
        <v>8.0665650406504072E-2</v>
      </c>
      <c r="J34" s="29">
        <f t="shared" si="43"/>
        <v>0.14883474576271186</v>
      </c>
      <c r="K34" s="29">
        <f t="shared" si="43"/>
        <v>0.45402298850574713</v>
      </c>
      <c r="L34" s="29">
        <f t="shared" si="43"/>
        <v>0.11691855583543241</v>
      </c>
      <c r="M34" s="29">
        <f t="shared" si="43"/>
        <v>0</v>
      </c>
      <c r="N34" s="29">
        <f t="shared" si="43"/>
        <v>0.17985611510791366</v>
      </c>
      <c r="O34" s="29">
        <f t="shared" si="43"/>
        <v>0.14595571622232265</v>
      </c>
      <c r="P34" s="29">
        <f>P33/Q30</f>
        <v>2.1409749670619236E-2</v>
      </c>
      <c r="Q34" s="29">
        <f>Q33/R30</f>
        <v>0.16941722537390408</v>
      </c>
      <c r="R34" s="29">
        <f>R33/S30</f>
        <v>1.4185580774365821E-2</v>
      </c>
      <c r="S34" s="29">
        <f>S33/T30</f>
        <v>3.4109972041006527E-2</v>
      </c>
      <c r="T34" s="29">
        <f t="shared" si="43"/>
        <v>0.28667287977632805</v>
      </c>
      <c r="U34" s="29">
        <f t="shared" si="43"/>
        <v>0.5073891625615764</v>
      </c>
      <c r="V34" s="29">
        <f t="shared" si="43"/>
        <v>0</v>
      </c>
      <c r="W34" s="29">
        <f t="shared" si="43"/>
        <v>7.0613157585030012E-3</v>
      </c>
      <c r="X34" s="29">
        <f t="shared" si="43"/>
        <v>0.40093435553425971</v>
      </c>
      <c r="Y34" s="29">
        <f t="shared" si="43"/>
        <v>0.12280160444307313</v>
      </c>
    </row>
    <row r="35" spans="1:29" s="12" customFormat="1" ht="30" customHeight="1" x14ac:dyDescent="0.2">
      <c r="A35" s="25" t="s">
        <v>49</v>
      </c>
      <c r="B35" s="23">
        <v>58609</v>
      </c>
      <c r="C35" s="23">
        <f>SUM(E35:Y35)</f>
        <v>55616</v>
      </c>
      <c r="D35" s="15"/>
      <c r="E35" s="26">
        <v>1200</v>
      </c>
      <c r="F35" s="26">
        <v>1522</v>
      </c>
      <c r="G35" s="26">
        <v>8654</v>
      </c>
      <c r="H35" s="26">
        <v>1700</v>
      </c>
      <c r="I35" s="26">
        <v>1302</v>
      </c>
      <c r="J35" s="26">
        <v>3638</v>
      </c>
      <c r="K35" s="26">
        <v>2585</v>
      </c>
      <c r="L35" s="26">
        <v>3290</v>
      </c>
      <c r="M35" s="26">
        <v>190</v>
      </c>
      <c r="N35" s="26">
        <v>275</v>
      </c>
      <c r="O35" s="26">
        <v>2317</v>
      </c>
      <c r="P35" s="26">
        <v>1975</v>
      </c>
      <c r="Q35" s="26">
        <v>1457</v>
      </c>
      <c r="R35" s="26">
        <v>11235</v>
      </c>
      <c r="S35" s="26">
        <v>1583</v>
      </c>
      <c r="T35" s="26">
        <v>1720</v>
      </c>
      <c r="U35" s="26">
        <v>927</v>
      </c>
      <c r="V35" s="26"/>
      <c r="W35" s="26">
        <v>413</v>
      </c>
      <c r="X35" s="26">
        <v>6973</v>
      </c>
      <c r="Y35" s="26">
        <v>2660</v>
      </c>
    </row>
    <row r="36" spans="1:29" s="12" customFormat="1" ht="30" hidden="1" customHeight="1" x14ac:dyDescent="0.2">
      <c r="A36" s="18" t="s">
        <v>45</v>
      </c>
      <c r="B36" s="9">
        <f t="shared" ref="B36:Y36" si="44">B35/B30</f>
        <v>0.583580603405357</v>
      </c>
      <c r="C36" s="9">
        <f t="shared" si="44"/>
        <v>0.49794522387658807</v>
      </c>
      <c r="D36" s="15"/>
      <c r="E36" s="105">
        <f t="shared" si="44"/>
        <v>0.91393754760091395</v>
      </c>
      <c r="F36" s="30">
        <f t="shared" si="44"/>
        <v>0.57347400150715899</v>
      </c>
      <c r="G36" s="30">
        <f t="shared" si="44"/>
        <v>0.71787639983409379</v>
      </c>
      <c r="H36" s="30">
        <f t="shared" si="44"/>
        <v>0.22017873332469887</v>
      </c>
      <c r="I36" s="30">
        <f t="shared" si="44"/>
        <v>0.16539634146341464</v>
      </c>
      <c r="J36" s="30">
        <f t="shared" si="44"/>
        <v>0.64230225988700562</v>
      </c>
      <c r="K36" s="30">
        <f t="shared" si="44"/>
        <v>0.67528735632183912</v>
      </c>
      <c r="L36" s="30">
        <f t="shared" si="44"/>
        <v>0.6905961376994123</v>
      </c>
      <c r="M36" s="30">
        <f t="shared" si="44"/>
        <v>5.8933002481389579E-2</v>
      </c>
      <c r="N36" s="30">
        <f t="shared" si="44"/>
        <v>6.5947242206235018E-2</v>
      </c>
      <c r="O36" s="30">
        <f t="shared" si="44"/>
        <v>0.52349751468594663</v>
      </c>
      <c r="P36" s="30">
        <f>P35/Q30</f>
        <v>0.32526350461133069</v>
      </c>
      <c r="Q36" s="30">
        <f>Q35/R30</f>
        <v>0.37570912841670967</v>
      </c>
      <c r="R36" s="30">
        <f>R35/S30</f>
        <v>1.875</v>
      </c>
      <c r="S36" s="30">
        <f>S35/T30</f>
        <v>0.29506057781919853</v>
      </c>
      <c r="T36" s="30">
        <f t="shared" si="44"/>
        <v>0.32059645852749302</v>
      </c>
      <c r="U36" s="30">
        <f t="shared" si="44"/>
        <v>0.5073891625615764</v>
      </c>
      <c r="V36" s="30">
        <f t="shared" si="44"/>
        <v>0</v>
      </c>
      <c r="W36" s="30">
        <f t="shared" si="44"/>
        <v>4.8605390137695659E-2</v>
      </c>
      <c r="X36" s="30">
        <f t="shared" si="44"/>
        <v>0.83528988979396268</v>
      </c>
      <c r="Y36" s="30">
        <f t="shared" si="44"/>
        <v>0.41036717062634992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customHeight="1" x14ac:dyDescent="0.2">
      <c r="A38" s="25" t="s">
        <v>51</v>
      </c>
      <c r="B38" s="23">
        <v>116625</v>
      </c>
      <c r="C38" s="23">
        <f>SUM(E38:Y38)</f>
        <v>56921</v>
      </c>
      <c r="D38" s="15"/>
      <c r="E38" s="26">
        <v>300</v>
      </c>
      <c r="F38" s="26">
        <v>790</v>
      </c>
      <c r="G38" s="26">
        <v>10685</v>
      </c>
      <c r="H38" s="26">
        <v>1387</v>
      </c>
      <c r="I38" s="26">
        <v>295</v>
      </c>
      <c r="J38" s="26">
        <v>10137</v>
      </c>
      <c r="K38" s="26">
        <v>2149</v>
      </c>
      <c r="L38" s="26">
        <v>4166</v>
      </c>
      <c r="M38" s="26">
        <v>400</v>
      </c>
      <c r="N38" s="26">
        <v>320</v>
      </c>
      <c r="O38" s="26">
        <v>811</v>
      </c>
      <c r="P38" s="26">
        <v>1550</v>
      </c>
      <c r="Q38" s="26">
        <v>3812</v>
      </c>
      <c r="R38" s="26">
        <v>580</v>
      </c>
      <c r="S38" s="26">
        <v>2060</v>
      </c>
      <c r="T38" s="26">
        <v>1626</v>
      </c>
      <c r="U38" s="26">
        <v>1520</v>
      </c>
      <c r="V38" s="26">
        <v>438</v>
      </c>
      <c r="W38" s="26">
        <v>450</v>
      </c>
      <c r="X38" s="26">
        <v>12145</v>
      </c>
      <c r="Y38" s="26">
        <v>1300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5">F38/F37</f>
        <v>#DIV/0!</v>
      </c>
      <c r="G39" s="30" t="e">
        <f t="shared" si="45"/>
        <v>#DIV/0!</v>
      </c>
      <c r="H39" s="30" t="e">
        <f t="shared" si="45"/>
        <v>#DIV/0!</v>
      </c>
      <c r="I39" s="30" t="e">
        <f t="shared" si="45"/>
        <v>#DIV/0!</v>
      </c>
      <c r="J39" s="30" t="e">
        <f t="shared" si="45"/>
        <v>#DIV/0!</v>
      </c>
      <c r="K39" s="30" t="e">
        <f t="shared" si="45"/>
        <v>#DIV/0!</v>
      </c>
      <c r="L39" s="30" t="e">
        <f t="shared" si="45"/>
        <v>#DIV/0!</v>
      </c>
      <c r="M39" s="30" t="e">
        <f t="shared" si="45"/>
        <v>#DIV/0!</v>
      </c>
      <c r="N39" s="30" t="e">
        <f t="shared" si="45"/>
        <v>#DIV/0!</v>
      </c>
      <c r="O39" s="30" t="e">
        <f t="shared" si="45"/>
        <v>#DIV/0!</v>
      </c>
      <c r="P39" s="30" t="e">
        <f t="shared" si="45"/>
        <v>#DIV/0!</v>
      </c>
      <c r="Q39" s="30" t="e">
        <f t="shared" si="45"/>
        <v>#DIV/0!</v>
      </c>
      <c r="R39" s="30" t="e">
        <f t="shared" si="45"/>
        <v>#DIV/0!</v>
      </c>
      <c r="S39" s="30" t="e">
        <f t="shared" si="45"/>
        <v>#DIV/0!</v>
      </c>
      <c r="T39" s="30" t="e">
        <f t="shared" si="45"/>
        <v>#DIV/0!</v>
      </c>
      <c r="U39" s="30" t="e">
        <f t="shared" si="45"/>
        <v>#DIV/0!</v>
      </c>
      <c r="V39" s="30" t="e">
        <f t="shared" si="45"/>
        <v>#DIV/0!</v>
      </c>
      <c r="W39" s="30" t="e">
        <f t="shared" si="45"/>
        <v>#DIV/0!</v>
      </c>
      <c r="X39" s="30" t="e">
        <f t="shared" si="45"/>
        <v>#DIV/0!</v>
      </c>
      <c r="Y39" s="30" t="e">
        <f t="shared" si="45"/>
        <v>#DIV/0!</v>
      </c>
    </row>
    <row r="40" spans="1:29" s="12" customFormat="1" ht="30" customHeight="1" x14ac:dyDescent="0.2">
      <c r="A40" s="81" t="s">
        <v>53</v>
      </c>
      <c r="B40" s="23">
        <v>33726</v>
      </c>
      <c r="C40" s="23">
        <f>SUM(E40:Y40)</f>
        <v>14751</v>
      </c>
      <c r="D40" s="15"/>
      <c r="E40" s="26">
        <v>1000</v>
      </c>
      <c r="F40" s="26">
        <v>45</v>
      </c>
      <c r="G40" s="26">
        <v>5030</v>
      </c>
      <c r="H40" s="26"/>
      <c r="I40" s="26">
        <v>65</v>
      </c>
      <c r="J40" s="26">
        <v>1330</v>
      </c>
      <c r="K40" s="26">
        <v>449</v>
      </c>
      <c r="L40" s="26">
        <v>1782</v>
      </c>
      <c r="M40" s="26">
        <v>30</v>
      </c>
      <c r="N40" s="26">
        <v>50</v>
      </c>
      <c r="O40" s="26">
        <v>762</v>
      </c>
      <c r="P40" s="26">
        <v>50</v>
      </c>
      <c r="Q40" s="26">
        <v>1007</v>
      </c>
      <c r="R40" s="26">
        <v>155</v>
      </c>
      <c r="S40" s="26">
        <v>732</v>
      </c>
      <c r="T40" s="26">
        <v>68</v>
      </c>
      <c r="U40" s="26"/>
      <c r="V40" s="26">
        <v>95</v>
      </c>
      <c r="W40" s="26"/>
      <c r="X40" s="26">
        <v>2101</v>
      </c>
      <c r="Y40" s="26"/>
    </row>
    <row r="41" spans="1:29" s="2" customFormat="1" ht="30" hidden="1" customHeight="1" x14ac:dyDescent="0.25">
      <c r="A41" s="11" t="s">
        <v>168</v>
      </c>
      <c r="B41" s="23">
        <v>214447</v>
      </c>
      <c r="C41" s="23">
        <f>SUM(E41:Y41)</f>
        <v>185988.6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 x14ac:dyDescent="0.25">
      <c r="A42" s="32" t="s">
        <v>166</v>
      </c>
      <c r="B42" s="23">
        <v>19760</v>
      </c>
      <c r="C42" s="23">
        <f>SUM(E42:Y42)</f>
        <v>8191</v>
      </c>
      <c r="D42" s="15"/>
      <c r="E42" s="10">
        <v>450</v>
      </c>
      <c r="F42" s="10">
        <v>10</v>
      </c>
      <c r="G42" s="10">
        <v>1905</v>
      </c>
      <c r="H42" s="10">
        <v>831</v>
      </c>
      <c r="I42" s="10">
        <v>20</v>
      </c>
      <c r="J42" s="10">
        <v>540</v>
      </c>
      <c r="K42" s="10">
        <v>204</v>
      </c>
      <c r="L42" s="10">
        <v>750</v>
      </c>
      <c r="M42" s="10">
        <v>760</v>
      </c>
      <c r="N42" s="10">
        <v>20</v>
      </c>
      <c r="O42" s="10">
        <v>34</v>
      </c>
      <c r="P42" s="10"/>
      <c r="Q42" s="10">
        <v>480</v>
      </c>
      <c r="R42" s="10">
        <v>120</v>
      </c>
      <c r="S42" s="10">
        <v>434</v>
      </c>
      <c r="T42" s="10">
        <v>123</v>
      </c>
      <c r="U42" s="10">
        <v>125</v>
      </c>
      <c r="V42" s="10">
        <v>44</v>
      </c>
      <c r="W42" s="10"/>
      <c r="X42" s="10">
        <v>1341</v>
      </c>
      <c r="Y42" s="10"/>
      <c r="Z42" s="20"/>
    </row>
    <row r="43" spans="1:29" s="2" customFormat="1" ht="30" hidden="1" customHeight="1" x14ac:dyDescent="0.25">
      <c r="A43" s="17" t="s">
        <v>195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25">
      <c r="A44" s="18" t="s">
        <v>52</v>
      </c>
      <c r="B44" s="33">
        <f>B42/B41</f>
        <v>9.2143979631330822E-2</v>
      </c>
      <c r="C44" s="33">
        <f>C42/C41</f>
        <v>4.4040333654858412E-2</v>
      </c>
      <c r="D44" s="15"/>
      <c r="E44" s="35">
        <f>E42/E41</f>
        <v>5.2742616033755275E-2</v>
      </c>
      <c r="F44" s="35">
        <f t="shared" ref="F44:Y44" si="46">F42/F41</f>
        <v>1.665001665001665E-3</v>
      </c>
      <c r="G44" s="35">
        <f t="shared" si="46"/>
        <v>0.13616869192280201</v>
      </c>
      <c r="H44" s="35">
        <f t="shared" si="46"/>
        <v>7.3685890615024466E-2</v>
      </c>
      <c r="I44" s="35">
        <f t="shared" si="46"/>
        <v>3.4934497816593887E-3</v>
      </c>
      <c r="J44" s="35">
        <f t="shared" si="46"/>
        <v>4.5229918753664458E-2</v>
      </c>
      <c r="K44" s="35">
        <f t="shared" si="46"/>
        <v>2.4008473578910203E-2</v>
      </c>
      <c r="L44" s="35">
        <f t="shared" si="46"/>
        <v>7.4641719745222934E-2</v>
      </c>
      <c r="M44" s="35">
        <f t="shared" si="46"/>
        <v>7.4153575958630105E-2</v>
      </c>
      <c r="N44" s="35">
        <f t="shared" si="46"/>
        <v>6.6666666666666671E-3</v>
      </c>
      <c r="O44" s="35">
        <f t="shared" si="46"/>
        <v>5.475040257648953E-3</v>
      </c>
      <c r="P44" s="35">
        <f t="shared" si="46"/>
        <v>0</v>
      </c>
      <c r="Q44" s="35">
        <f t="shared" si="46"/>
        <v>4.8014404321296389E-2</v>
      </c>
      <c r="R44" s="35">
        <f t="shared" si="46"/>
        <v>1.1002108737508022E-2</v>
      </c>
      <c r="S44" s="35">
        <f t="shared" si="46"/>
        <v>3.5847030643429423E-2</v>
      </c>
      <c r="T44" s="35">
        <f t="shared" si="46"/>
        <v>1.2521632902371984E-2</v>
      </c>
      <c r="U44" s="35">
        <f t="shared" si="46"/>
        <v>1.6202203499675955E-2</v>
      </c>
      <c r="V44" s="35">
        <f t="shared" si="46"/>
        <v>2.0389249304911955E-2</v>
      </c>
      <c r="W44" s="35"/>
      <c r="X44" s="35">
        <f t="shared" si="46"/>
        <v>9.6725331794575875E-2</v>
      </c>
      <c r="Y44" s="35">
        <f t="shared" si="46"/>
        <v>0</v>
      </c>
      <c r="Z44" s="21"/>
    </row>
    <row r="45" spans="1:29" s="2" customFormat="1" ht="30" customHeight="1" x14ac:dyDescent="0.25">
      <c r="A45" s="18" t="s">
        <v>167</v>
      </c>
      <c r="B45" s="23">
        <v>4069</v>
      </c>
      <c r="C45" s="23">
        <f>SUM(E45:Y45)</f>
        <v>1804</v>
      </c>
      <c r="D45" s="15"/>
      <c r="E45" s="34"/>
      <c r="F45" s="34"/>
      <c r="G45" s="34">
        <v>420</v>
      </c>
      <c r="H45" s="34">
        <v>140</v>
      </c>
      <c r="I45" s="34">
        <v>20</v>
      </c>
      <c r="J45" s="34">
        <v>180</v>
      </c>
      <c r="K45" s="34"/>
      <c r="L45" s="34">
        <v>231</v>
      </c>
      <c r="M45" s="34">
        <v>200</v>
      </c>
      <c r="N45" s="34"/>
      <c r="O45" s="34"/>
      <c r="P45" s="34"/>
      <c r="Q45" s="34"/>
      <c r="R45" s="34"/>
      <c r="S45" s="34">
        <v>212</v>
      </c>
      <c r="T45" s="34"/>
      <c r="U45" s="34">
        <v>65</v>
      </c>
      <c r="V45" s="34">
        <v>44</v>
      </c>
      <c r="W45" s="34"/>
      <c r="X45" s="34">
        <v>292</v>
      </c>
      <c r="Y45" s="34"/>
      <c r="Z45" s="21"/>
    </row>
    <row r="46" spans="1:29" s="2" customFormat="1" ht="30" customHeight="1" x14ac:dyDescent="0.25">
      <c r="A46" s="18" t="s">
        <v>54</v>
      </c>
      <c r="B46" s="23">
        <v>12297</v>
      </c>
      <c r="C46" s="23">
        <f>SUM(E46:Y46)</f>
        <v>5053</v>
      </c>
      <c r="D46" s="15"/>
      <c r="E46" s="26"/>
      <c r="F46" s="26">
        <v>10</v>
      </c>
      <c r="G46" s="26">
        <v>1450</v>
      </c>
      <c r="H46" s="26">
        <v>571</v>
      </c>
      <c r="I46" s="26"/>
      <c r="J46" s="26">
        <v>290</v>
      </c>
      <c r="K46" s="26">
        <v>94</v>
      </c>
      <c r="L46" s="26">
        <v>499</v>
      </c>
      <c r="M46" s="26">
        <v>445</v>
      </c>
      <c r="N46" s="26"/>
      <c r="O46" s="26">
        <v>34</v>
      </c>
      <c r="P46" s="26"/>
      <c r="Q46" s="26">
        <v>480</v>
      </c>
      <c r="R46" s="26">
        <v>120</v>
      </c>
      <c r="S46" s="26">
        <v>222</v>
      </c>
      <c r="T46" s="26">
        <v>14</v>
      </c>
      <c r="U46" s="26">
        <v>30</v>
      </c>
      <c r="V46" s="26"/>
      <c r="W46" s="26"/>
      <c r="X46" s="26">
        <v>794</v>
      </c>
      <c r="Y46" s="26"/>
      <c r="Z46" s="21"/>
    </row>
    <row r="47" spans="1:29" s="2" customFormat="1" ht="30" hidden="1" customHeight="1" x14ac:dyDescent="0.25">
      <c r="A47" s="18" t="s">
        <v>55</v>
      </c>
      <c r="B47" s="23"/>
      <c r="C47" s="23">
        <f t="shared" ref="C47:C49" si="47"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25">
      <c r="A48" s="18" t="s">
        <v>56</v>
      </c>
      <c r="B48" s="23"/>
      <c r="C48" s="23">
        <f t="shared" si="47"/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 x14ac:dyDescent="0.25">
      <c r="A49" s="18" t="s">
        <v>57</v>
      </c>
      <c r="B49" s="23">
        <v>1293</v>
      </c>
      <c r="C49" s="23">
        <f t="shared" si="47"/>
        <v>370</v>
      </c>
      <c r="D49" s="15"/>
      <c r="E49" s="26"/>
      <c r="F49" s="26"/>
      <c r="G49" s="26"/>
      <c r="H49" s="26">
        <v>40</v>
      </c>
      <c r="I49" s="26"/>
      <c r="J49" s="26">
        <v>10</v>
      </c>
      <c r="K49" s="26"/>
      <c r="L49" s="26">
        <v>10</v>
      </c>
      <c r="M49" s="26">
        <v>115</v>
      </c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>
        <v>195</v>
      </c>
      <c r="Y49" s="26"/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169</v>
      </c>
      <c r="B51" s="23"/>
      <c r="C51" s="23">
        <f t="shared" si="48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25">
      <c r="A52" s="17" t="s">
        <v>170</v>
      </c>
      <c r="B52" s="23"/>
      <c r="C52" s="23">
        <f t="shared" si="48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25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customHeight="1" x14ac:dyDescent="0.25">
      <c r="A54" s="32" t="s">
        <v>60</v>
      </c>
      <c r="B54" s="23"/>
      <c r="C54" s="23">
        <f t="shared" si="48"/>
        <v>1</v>
      </c>
      <c r="D54" s="15"/>
      <c r="E54" s="34"/>
      <c r="F54" s="34"/>
      <c r="G54" s="34"/>
      <c r="H54" s="34">
        <v>1</v>
      </c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20"/>
    </row>
    <row r="55" spans="1:26" s="2" customFormat="1" ht="30" hidden="1" customHeight="1" x14ac:dyDescent="0.25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5" customHeight="1" x14ac:dyDescent="0.25">
      <c r="A58" s="32" t="s">
        <v>162</v>
      </c>
      <c r="B58" s="27">
        <v>27</v>
      </c>
      <c r="C58" s="27">
        <f t="shared" si="48"/>
        <v>0</v>
      </c>
      <c r="D58" s="9"/>
      <c r="E58" s="26"/>
      <c r="F58" s="26"/>
      <c r="G58" s="26"/>
      <c r="H58" s="26"/>
      <c r="I58" s="26"/>
      <c r="J58" s="26"/>
      <c r="K58" s="26"/>
      <c r="L58" s="26"/>
      <c r="M58" s="26"/>
      <c r="N58" s="54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0"/>
    </row>
    <row r="59" spans="1:26" s="2" customFormat="1" ht="30" customHeight="1" x14ac:dyDescent="0.25">
      <c r="A59" s="13" t="s">
        <v>197</v>
      </c>
      <c r="B59" s="27">
        <v>179</v>
      </c>
      <c r="C59" s="27">
        <f t="shared" si="48"/>
        <v>97</v>
      </c>
      <c r="D59" s="9"/>
      <c r="E59" s="26"/>
      <c r="F59" s="26"/>
      <c r="G59" s="26">
        <v>97</v>
      </c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0"/>
    </row>
    <row r="60" spans="1:26" s="2" customFormat="1" ht="30" hidden="1" customHeight="1" x14ac:dyDescent="0.25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25">
      <c r="A61" s="18" t="s">
        <v>62</v>
      </c>
      <c r="B61" s="23"/>
      <c r="C61" s="27">
        <f t="shared" si="48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25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25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 x14ac:dyDescent="0.25">
      <c r="A64" s="18" t="s">
        <v>65</v>
      </c>
      <c r="B64" s="23">
        <v>50</v>
      </c>
      <c r="C64" s="23">
        <f t="shared" si="51"/>
        <v>80</v>
      </c>
      <c r="D64" s="15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>
        <v>80</v>
      </c>
      <c r="Y64" s="37"/>
      <c r="Z64" s="21"/>
    </row>
    <row r="65" spans="1:26" s="2" customFormat="1" ht="30" customHeight="1" x14ac:dyDescent="0.25">
      <c r="A65" s="18" t="s">
        <v>66</v>
      </c>
      <c r="B65" s="23">
        <v>800</v>
      </c>
      <c r="C65" s="23">
        <f t="shared" si="51"/>
        <v>430</v>
      </c>
      <c r="D65" s="15"/>
      <c r="E65" s="37"/>
      <c r="F65" s="37"/>
      <c r="G65" s="37"/>
      <c r="H65" s="37">
        <v>50</v>
      </c>
      <c r="I65" s="37"/>
      <c r="J65" s="37"/>
      <c r="K65" s="37"/>
      <c r="L65" s="37"/>
      <c r="M65" s="37">
        <v>240</v>
      </c>
      <c r="N65" s="37"/>
      <c r="O65" s="37"/>
      <c r="P65" s="37"/>
      <c r="Q65" s="37">
        <v>140</v>
      </c>
      <c r="R65" s="37"/>
      <c r="S65" s="37"/>
      <c r="T65" s="37"/>
      <c r="U65" s="37"/>
      <c r="V65" s="37"/>
      <c r="W65" s="37"/>
      <c r="X65" s="37"/>
      <c r="Y65" s="37"/>
      <c r="Z65" s="21"/>
    </row>
    <row r="66" spans="1:26" s="2" customFormat="1" ht="30" hidden="1" customHeight="1" x14ac:dyDescent="0.25">
      <c r="A66" s="18" t="s">
        <v>67</v>
      </c>
      <c r="B66" s="23"/>
      <c r="C66" s="23">
        <f t="shared" si="51"/>
        <v>0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25">
      <c r="A67" s="18" t="s">
        <v>68</v>
      </c>
      <c r="B67" s="23"/>
      <c r="C67" s="23">
        <f t="shared" si="51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customHeight="1" x14ac:dyDescent="0.25">
      <c r="A68" s="18" t="s">
        <v>69</v>
      </c>
      <c r="B68" s="23">
        <v>2358</v>
      </c>
      <c r="C68" s="23">
        <f t="shared" si="51"/>
        <v>337</v>
      </c>
      <c r="D68" s="15"/>
      <c r="E68" s="37"/>
      <c r="F68" s="37">
        <v>23</v>
      </c>
      <c r="G68" s="37"/>
      <c r="H68" s="37"/>
      <c r="I68" s="37"/>
      <c r="J68" s="37">
        <v>50</v>
      </c>
      <c r="K68" s="37"/>
      <c r="L68" s="37"/>
      <c r="M68" s="37"/>
      <c r="N68" s="37"/>
      <c r="O68" s="37"/>
      <c r="P68" s="37"/>
      <c r="Q68" s="37"/>
      <c r="R68" s="37"/>
      <c r="S68" s="37">
        <v>20</v>
      </c>
      <c r="T68" s="37"/>
      <c r="U68" s="37"/>
      <c r="V68" s="37"/>
      <c r="W68" s="37"/>
      <c r="X68" s="37">
        <v>244</v>
      </c>
      <c r="Y68" s="37"/>
      <c r="Z68" s="21"/>
    </row>
    <row r="69" spans="1:26" s="2" customFormat="1" ht="30" hidden="1" customHeight="1" x14ac:dyDescent="0.25">
      <c r="A69" s="18" t="s">
        <v>70</v>
      </c>
      <c r="B69" s="23"/>
      <c r="C69" s="23">
        <f t="shared" si="51"/>
        <v>0</v>
      </c>
      <c r="D69" s="1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 x14ac:dyDescent="0.25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25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25">
      <c r="A72" s="18" t="s">
        <v>73</v>
      </c>
      <c r="B72" s="23"/>
      <c r="C72" s="23">
        <f t="shared" si="51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25">
      <c r="A73" s="18" t="s">
        <v>74</v>
      </c>
      <c r="B73" s="23"/>
      <c r="C73" s="23">
        <f t="shared" si="51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75</v>
      </c>
      <c r="B74" s="23"/>
      <c r="C74" s="19">
        <f t="shared" si="51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25">
      <c r="A75" s="11" t="s">
        <v>76</v>
      </c>
      <c r="B75" s="23"/>
      <c r="C75" s="23">
        <f t="shared" si="51"/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25">
      <c r="A76" s="32" t="s">
        <v>77</v>
      </c>
      <c r="B76" s="23"/>
      <c r="C76" s="23">
        <f>SUM(E76:Y76)</f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25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25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25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25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25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9" hidden="1" customHeight="1" x14ac:dyDescent="0.25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25">
      <c r="A83" s="13" t="s">
        <v>80</v>
      </c>
      <c r="B83" s="42"/>
      <c r="C83" s="42">
        <f>SUM(E83:Y83)</f>
        <v>-53738</v>
      </c>
      <c r="D83" s="15"/>
      <c r="E83" s="100">
        <f>(E42-E84)</f>
        <v>-2475</v>
      </c>
      <c r="F83" s="100">
        <f t="shared" ref="F83:Y83" si="52">(F42-F84)</f>
        <v>-2243</v>
      </c>
      <c r="G83" s="100">
        <f t="shared" si="52"/>
        <v>-6645</v>
      </c>
      <c r="H83" s="100">
        <f t="shared" si="52"/>
        <v>-2857</v>
      </c>
      <c r="I83" s="100">
        <f t="shared" si="52"/>
        <v>-2280</v>
      </c>
      <c r="J83" s="100">
        <f t="shared" si="52"/>
        <v>-3260</v>
      </c>
      <c r="K83" s="100">
        <f t="shared" si="52"/>
        <v>-2388</v>
      </c>
      <c r="L83" s="100">
        <f t="shared" si="52"/>
        <v>-4371</v>
      </c>
      <c r="M83" s="100">
        <f t="shared" si="52"/>
        <v>-2020</v>
      </c>
      <c r="N83" s="100">
        <f t="shared" si="52"/>
        <v>-1075</v>
      </c>
      <c r="O83" s="100">
        <f t="shared" si="52"/>
        <v>-626</v>
      </c>
      <c r="P83" s="100">
        <f t="shared" si="52"/>
        <v>-708</v>
      </c>
      <c r="Q83" s="100">
        <f t="shared" si="52"/>
        <v>-3395</v>
      </c>
      <c r="R83" s="100">
        <f t="shared" si="52"/>
        <v>-2210</v>
      </c>
      <c r="S83" s="100">
        <f t="shared" si="52"/>
        <v>-2771</v>
      </c>
      <c r="T83" s="100">
        <f t="shared" si="52"/>
        <v>-951</v>
      </c>
      <c r="U83" s="100">
        <f t="shared" si="52"/>
        <v>-2085</v>
      </c>
      <c r="V83" s="100">
        <f t="shared" si="52"/>
        <v>-754</v>
      </c>
      <c r="W83" s="100">
        <f t="shared" si="52"/>
        <v>-1755</v>
      </c>
      <c r="X83" s="100">
        <f t="shared" si="52"/>
        <v>-7659</v>
      </c>
      <c r="Y83" s="100">
        <f t="shared" si="52"/>
        <v>-1210</v>
      </c>
    </row>
    <row r="84" spans="1:26" ht="30.6" hidden="1" customHeight="1" x14ac:dyDescent="0.25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25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25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25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25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25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" hidden="1" customHeight="1" outlineLevel="1" x14ac:dyDescent="0.2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15" hidden="1" customHeight="1" outlineLevel="1" x14ac:dyDescent="0.2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9" hidden="1" customHeight="1" x14ac:dyDescent="0.2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 x14ac:dyDescent="0.2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15" hidden="1" customHeight="1" x14ac:dyDescent="0.2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 x14ac:dyDescent="0.2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">
      <c r="A112" s="13" t="s">
        <v>193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">
      <c r="A113" s="32" t="s">
        <v>194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 x14ac:dyDescent="0.2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15" hidden="1" customHeight="1" x14ac:dyDescent="0.2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15" hidden="1" customHeight="1" x14ac:dyDescent="0.2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 x14ac:dyDescent="0.2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 x14ac:dyDescent="0.2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" hidden="1" customHeight="1" outlineLevel="1" x14ac:dyDescent="0.2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149999999999999" hidden="1" customHeight="1" x14ac:dyDescent="0.2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 x14ac:dyDescent="0.2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9" hidden="1" customHeight="1" x14ac:dyDescent="0.2">
      <c r="A136" s="13" t="s">
        <v>191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15" hidden="1" customHeight="1" x14ac:dyDescent="0.2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 x14ac:dyDescent="0.2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">
      <c r="A143" s="55" t="s">
        <v>179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15" hidden="1" customHeight="1" x14ac:dyDescent="0.2">
      <c r="A145" s="13" t="s">
        <v>192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 x14ac:dyDescent="0.2">
      <c r="A149" s="55" t="s">
        <v>180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181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 x14ac:dyDescent="0.2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183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collapsed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 x14ac:dyDescent="0.2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">
      <c r="A185" s="11" t="s">
        <v>172</v>
      </c>
      <c r="B185" s="27"/>
      <c r="C185" s="27">
        <f>SUM(E185:Y185)</f>
        <v>101088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">
      <c r="A186" s="32" t="s">
        <v>129</v>
      </c>
      <c r="B186" s="27"/>
      <c r="C186" s="27">
        <f>SUM(E186:Y186)</f>
        <v>99561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">
      <c r="A187" s="11" t="s">
        <v>130</v>
      </c>
      <c r="B187" s="52"/>
      <c r="C187" s="52">
        <f>C186/C185</f>
        <v>0.98489434947768284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0.96502057613168724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hidden="1" customHeight="1" outlineLevel="1" x14ac:dyDescent="0.2">
      <c r="A188" s="11" t="s">
        <v>131</v>
      </c>
      <c r="B188" s="27"/>
      <c r="C188" s="27">
        <f>SUM(E188:Y188)</f>
        <v>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">
      <c r="A189" s="32" t="s">
        <v>132</v>
      </c>
      <c r="B189" s="23"/>
      <c r="C189" s="27">
        <f>SUM(E189:Y189)</f>
        <v>15599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">
      <c r="A190" s="11" t="s">
        <v>133</v>
      </c>
      <c r="B190" s="15"/>
      <c r="C190" s="15" t="e">
        <f>C189/C188</f>
        <v>#DIV/0!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hidden="1" customHeight="1" outlineLevel="1" x14ac:dyDescent="0.2">
      <c r="A196" s="55" t="s">
        <v>139</v>
      </c>
      <c r="B196" s="23"/>
      <c r="C196" s="27">
        <f>SUM(E196:Y196)</f>
        <v>0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15" hidden="1" customHeight="1" outlineLevel="1" x14ac:dyDescent="0.2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">
      <c r="A198" s="13" t="s">
        <v>137</v>
      </c>
      <c r="B198" s="27">
        <f>B196*0.3</f>
        <v>0</v>
      </c>
      <c r="C198" s="27">
        <f>C196*0.3</f>
        <v>0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hidden="1" customHeight="1" outlineLevel="1" x14ac:dyDescent="0.2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hidden="1" customHeight="1" x14ac:dyDescent="0.2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hidden="1" customHeight="1" x14ac:dyDescent="0.2">
      <c r="A210" s="13" t="s">
        <v>171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25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25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35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35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35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3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35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899999999999999" hidden="1" customHeight="1" x14ac:dyDescent="0.25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5" hidden="1" customHeight="1" x14ac:dyDescent="0.3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</row>
    <row r="222" spans="1:25" ht="20.45" hidden="1" customHeight="1" x14ac:dyDescent="0.25">
      <c r="A222" s="115"/>
      <c r="B222" s="116"/>
      <c r="C222" s="116"/>
      <c r="D222" s="116"/>
      <c r="E222" s="116"/>
      <c r="F222" s="116"/>
      <c r="G222" s="116"/>
      <c r="H222" s="116"/>
      <c r="I222" s="116"/>
      <c r="J222" s="11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899999999999999" hidden="1" customHeight="1" x14ac:dyDescent="0.25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25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15" hidden="1" customHeight="1" x14ac:dyDescent="0.2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25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25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500000000000002" hidden="1" customHeight="1" x14ac:dyDescent="0.25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25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25"/>
    <row r="231" spans="1:25" s="65" customFormat="1" hidden="1" x14ac:dyDescent="0.25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25"/>
    <row r="233" spans="1:25" ht="21.6" hidden="1" customHeight="1" x14ac:dyDescent="0.25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idden="1" x14ac:dyDescent="0.25"/>
    <row r="239" spans="1:25" ht="22.5" hidden="1" x14ac:dyDescent="0.25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2021-04-26T06:14:31Z</cp:lastPrinted>
  <dcterms:created xsi:type="dcterms:W3CDTF">2017-06-08T05:54:08Z</dcterms:created>
  <dcterms:modified xsi:type="dcterms:W3CDTF">2021-04-26T07:38:13Z</dcterms:modified>
</cp:coreProperties>
</file>