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Z_44592924_B8BB_421E_B227_64C1C630AE7D_.wvu.PrintArea" localSheetId="0" hidden="1">'Лист1'!$A$1:$AG$27</definedName>
    <definedName name="Z_9DE3F66B_D807_42AB_84EA_05D5A05AA19C_.wvu.Cols" localSheetId="0" hidden="1">'Лист1'!$E:$F,'Лист1'!$J:$K</definedName>
    <definedName name="Z_9DE3F66B_D807_42AB_84EA_05D5A05AA19C_.wvu.PrintArea" localSheetId="0" hidden="1">'Лист1'!$A$1:$AG$27</definedName>
    <definedName name="Z_9DE3F66B_D807_42AB_84EA_05D5A05AA19C_.wvu.PrintTitles" localSheetId="0" hidden="1">'Лист1'!$A:$B,'Лист1'!$4:$6</definedName>
    <definedName name="_xlnm.Print_Titles" localSheetId="0">'Лист1'!$A:$B,'Лист1'!$4:$6</definedName>
    <definedName name="_xlnm.Print_Area" localSheetId="0">'Лист1'!$A$1:$CR$24</definedName>
  </definedNames>
  <calcPr fullCalcOnLoad="1"/>
</workbook>
</file>

<file path=xl/sharedStrings.xml><?xml version="1.0" encoding="utf-8"?>
<sst xmlns="http://schemas.openxmlformats.org/spreadsheetml/2006/main" count="149" uniqueCount="57">
  <si>
    <t>ИТОГО</t>
  </si>
  <si>
    <t>Наименование сельского поселения</t>
  </si>
  <si>
    <t>Исполнено</t>
  </si>
  <si>
    <t>№ пп</t>
  </si>
  <si>
    <t>Александровское</t>
  </si>
  <si>
    <t>Б.Сундырское</t>
  </si>
  <si>
    <t>Ильинское</t>
  </si>
  <si>
    <t>Кадикасинское</t>
  </si>
  <si>
    <t>Моргаушское</t>
  </si>
  <si>
    <t>Москакасинское</t>
  </si>
  <si>
    <t>Орининское</t>
  </si>
  <si>
    <t>Сятракасинское</t>
  </si>
  <si>
    <t>Тораевское</t>
  </si>
  <si>
    <t>Хорнойское</t>
  </si>
  <si>
    <t>Чуманкасинское</t>
  </si>
  <si>
    <t>Шатьмапосинское</t>
  </si>
  <si>
    <t>Юнгинское</t>
  </si>
  <si>
    <t>Юськасинское</t>
  </si>
  <si>
    <t>Ярабайкасинское</t>
  </si>
  <si>
    <t>Ярославское</t>
  </si>
  <si>
    <t xml:space="preserve">План </t>
  </si>
  <si>
    <t xml:space="preserve">(Таблица 2) </t>
  </si>
  <si>
    <t>% испол.</t>
  </si>
  <si>
    <t xml:space="preserve">Всего межбюджетных трансфертов на 2020 год </t>
  </si>
  <si>
    <t>Укрепление материально-технической базы муниципальных учреждений культурно-досугового типа (республиканский бюджет)</t>
  </si>
  <si>
    <r>
      <t xml:space="preserve"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  </t>
    </r>
    <r>
      <rPr>
        <b/>
        <i/>
        <sz val="16"/>
        <color indexed="10"/>
        <rFont val="Times New Roman"/>
        <family val="1"/>
      </rPr>
      <t>(районный бюджет)</t>
    </r>
  </si>
  <si>
    <r>
      <t xml:space="preserve">Развитие водоснабжения в сельской местности </t>
    </r>
    <r>
      <rPr>
        <b/>
        <i/>
        <sz val="16"/>
        <color indexed="10"/>
        <rFont val="Times New Roman"/>
        <family val="1"/>
      </rPr>
      <t>(районный бюджет)</t>
    </r>
  </si>
  <si>
    <r>
      <t xml:space="preserve">Укрепление материально-технической базы учреждений в сфере культурно-досугового обслуживания населения </t>
    </r>
    <r>
      <rPr>
        <b/>
        <i/>
        <sz val="16"/>
        <color indexed="10"/>
        <rFont val="Times New Roman"/>
        <family val="1"/>
      </rPr>
      <t>(районный бюджет)</t>
    </r>
  </si>
  <si>
    <t>Реализация проектов, направленных на поощрение и популяризацию достижений сельских и городских поселений в сфере развития сельских территорий, в том числе приобретение автотранспортных средств (республиканский бюджет)</t>
  </si>
  <si>
    <t>Реализация проектов, направленных на благоустройство и развитие территорий населенных пунктов Чувашской Республики   ( республиканский бюджет)</t>
  </si>
  <si>
    <t>Поощрение победителей регионального этапа Всероссийского конкурса "Лучшая муниципальная практика" (республиканский бюджет)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</si>
  <si>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</si>
  <si>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Финансовое обеспечение передаваемых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животных, а также по расчету и предоставлению субвенций бюджетам поселений на осуществление указанных полномочий</t>
  </si>
  <si>
    <r>
      <t xml:space="preserve">Реализация проектов развития общественной инфраструктуры, основанных на местных инициативах (республиканский бюджет)                                                                       </t>
    </r>
    <r>
      <rPr>
        <b/>
        <u val="single"/>
        <sz val="16"/>
        <rFont val="Times New Roman"/>
        <family val="1"/>
      </rPr>
      <t>по разделу 0409</t>
    </r>
  </si>
  <si>
    <t>Капитальный ремонт и ремонт автомобильных дорог общего пользования местного значения в границах населенных пунктов поселения (республиканский бюджет)</t>
  </si>
  <si>
    <r>
      <t xml:space="preserve">Содержание автомобильных дорог общего пользования местного значения в границах населенных пунктов поселения </t>
    </r>
    <r>
      <rPr>
        <b/>
        <i/>
        <sz val="16"/>
        <rFont val="Times New Roman"/>
        <family val="1"/>
      </rPr>
      <t>(республиканский бюджет)</t>
    </r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</si>
  <si>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субсидии, предоставляемой из республиканского бюджета Чувашской Республики</t>
  </si>
  <si>
    <t>Капитальный ремонт источников водоснабжения (водонапорных башен и водозаборных скважин) в населенных пунктах</t>
  </si>
  <si>
    <r>
      <t>Реализация комплекса мероприятий по благоустройству дворовых территорий и тротуаров</t>
    </r>
    <r>
      <rPr>
        <b/>
        <i/>
        <sz val="16"/>
        <color indexed="10"/>
        <rFont val="Times New Roman"/>
        <family val="1"/>
      </rPr>
      <t xml:space="preserve"> (республиканский бюджет)</t>
    </r>
  </si>
  <si>
    <t>Реализация комплекса мероприятий по благоустройству дворовых территорий и тротуаров (местный бюджет софинансирование)</t>
  </si>
  <si>
    <t>Реализация программ формирования современной городской среды (федеральный бюджет)</t>
  </si>
  <si>
    <t>Реализация программ формирования современной городской среды (республиканский бюджет)</t>
  </si>
  <si>
    <t>Реализация программ формирования современной городской среды (местный бюджет)</t>
  </si>
  <si>
    <t>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 (республиканский бюджет)</t>
  </si>
  <si>
    <t>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 (местный бюджет)</t>
  </si>
  <si>
    <t>Реализация проектов развития общественной инфраструктуры, основанных на местных инициативах (местный бюджет)</t>
  </si>
  <si>
    <t>Реализация проектов развития общественной инфраструктуры, основанных на местных инициативах (республиканский бюджет)                                  по разделу 1403</t>
  </si>
  <si>
    <t>Реализация мероприятий по благоустройству дворовых территорий и тротуаров (республиканский бюджет)</t>
  </si>
  <si>
    <t>Реализация мероприятий по благоустройству дворовых территорий и тротуаров (местный бюджет)</t>
  </si>
  <si>
    <t>1 789 286,00</t>
  </si>
  <si>
    <t>693 790,09</t>
  </si>
  <si>
    <t>1 339 374,12</t>
  </si>
  <si>
    <t>Обеспечение развития и укрепления материально-технической базы домов культуры в населенных пунктах с числом жителей до 50 тысяч человек                            (федеральный бюджет)</t>
  </si>
  <si>
    <t>Обеспечение развития и укрепления материально-технической базы домов культуры в населенных пунктах с числом жителей до 50 тысяч человек                                                    (республиканский бюджет)</t>
  </si>
  <si>
    <t>Обеспечение развития и укрепления материально-технической базы домов культуры в населенных пунктах с числом жителей до 50 тысяч человек                                                   (районный бюджет)</t>
  </si>
  <si>
    <t>Проверка</t>
  </si>
  <si>
    <t xml:space="preserve">Информация о представлении   межбюджетных трансфертов бюджетам сельских поселений за 2020 год (руб.)     
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</si>
</sst>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"/>
    <numFmt numFmtId="188" formatCode="0.0000"/>
    <numFmt numFmtId="189" formatCode="0.000"/>
    <numFmt numFmtId="190" formatCode="[$-FC19]d\ mmmm\ yyyy\ &quot;г.&quot;"/>
    <numFmt numFmtId="191" formatCode="#,##0.00&quot;р.&quot;"/>
    <numFmt numFmtId="192" formatCode="#,##0.0&quot;р.&quot;"/>
    <numFmt numFmtId="193" formatCode="#,##0&quot;р.&quot;"/>
    <numFmt numFmtId="194" formatCode="0.0000000"/>
    <numFmt numFmtId="195" formatCode="0.000000"/>
    <numFmt numFmtId="196" formatCode="#,##0.00\ &quot;₽&quot;"/>
    <numFmt numFmtId="197" formatCode="[$-F800]dddd\,\ mmmm\ dd\,\ yyyy"/>
  </numFmts>
  <fonts count="6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20"/>
      <name val="Times New Roman"/>
      <family val="1"/>
    </font>
    <font>
      <b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u val="single"/>
      <sz val="16"/>
      <name val="Times New Roman"/>
      <family val="1"/>
    </font>
    <font>
      <b/>
      <sz val="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top" wrapText="1"/>
    </xf>
    <xf numFmtId="0" fontId="7" fillId="0" borderId="10" xfId="52" applyFont="1" applyBorder="1" applyAlignment="1">
      <alignment vertical="center"/>
      <protection/>
    </xf>
    <xf numFmtId="4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7" fillId="0" borderId="10" xfId="52" applyFont="1" applyFill="1" applyBorder="1" applyAlignment="1">
      <alignment vertical="center"/>
      <protection/>
    </xf>
    <xf numFmtId="0" fontId="7" fillId="34" borderId="10" xfId="52" applyFont="1" applyFill="1" applyBorder="1" applyAlignment="1">
      <alignment vertical="center"/>
      <protection/>
    </xf>
    <xf numFmtId="4" fontId="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/>
    </xf>
    <xf numFmtId="180" fontId="55" fillId="0" borderId="11" xfId="0" applyNumberFormat="1" applyFont="1" applyBorder="1" applyAlignment="1">
      <alignment/>
    </xf>
    <xf numFmtId="4" fontId="55" fillId="0" borderId="10" xfId="0" applyNumberFormat="1" applyFont="1" applyFill="1" applyBorder="1" applyAlignment="1">
      <alignment/>
    </xf>
    <xf numFmtId="4" fontId="58" fillId="33" borderId="10" xfId="0" applyNumberFormat="1" applyFont="1" applyFill="1" applyBorder="1" applyAlignment="1">
      <alignment horizontal="center" vertical="center"/>
    </xf>
    <xf numFmtId="4" fontId="59" fillId="33" borderId="10" xfId="0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 vertical="center"/>
    </xf>
    <xf numFmtId="181" fontId="58" fillId="33" borderId="11" xfId="0" applyNumberFormat="1" applyFont="1" applyFill="1" applyBorder="1" applyAlignment="1">
      <alignment horizontal="center" vertical="center"/>
    </xf>
    <xf numFmtId="18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/>
    </xf>
    <xf numFmtId="180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0" xfId="59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55" fillId="35" borderId="10" xfId="0" applyNumberFormat="1" applyFont="1" applyFill="1" applyBorder="1" applyAlignment="1">
      <alignment/>
    </xf>
    <xf numFmtId="4" fontId="55" fillId="35" borderId="10" xfId="0" applyNumberFormat="1" applyFont="1" applyFill="1" applyBorder="1" applyAlignment="1">
      <alignment horizontal="right"/>
    </xf>
    <xf numFmtId="4" fontId="58" fillId="33" borderId="11" xfId="0" applyNumberFormat="1" applyFont="1" applyFill="1" applyBorder="1" applyAlignment="1">
      <alignment horizontal="center" vertical="center"/>
    </xf>
    <xf numFmtId="4" fontId="55" fillId="0" borderId="10" xfId="59" applyNumberFormat="1" applyFont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181" fontId="57" fillId="0" borderId="10" xfId="0" applyNumberFormat="1" applyFont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4" fontId="57" fillId="0" borderId="10" xfId="0" applyNumberFormat="1" applyFont="1" applyBorder="1" applyAlignment="1">
      <alignment horizontal="center"/>
    </xf>
    <xf numFmtId="180" fontId="57" fillId="0" borderId="10" xfId="0" applyNumberFormat="1" applyFont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181" fontId="59" fillId="33" borderId="10" xfId="0" applyNumberFormat="1" applyFont="1" applyFill="1" applyBorder="1" applyAlignment="1">
      <alignment horizontal="center" vertical="center"/>
    </xf>
    <xf numFmtId="181" fontId="57" fillId="0" borderId="11" xfId="0" applyNumberFormat="1" applyFont="1" applyBorder="1" applyAlignment="1">
      <alignment horizontal="center"/>
    </xf>
    <xf numFmtId="181" fontId="59" fillId="33" borderId="11" xfId="0" applyNumberFormat="1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180" fontId="8" fillId="35" borderId="10" xfId="0" applyNumberFormat="1" applyFont="1" applyFill="1" applyBorder="1" applyAlignment="1">
      <alignment horizontal="center"/>
    </xf>
    <xf numFmtId="181" fontId="6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181" fontId="8" fillId="35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8" fillId="35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8"/>
  <sheetViews>
    <sheetView tabSelected="1" view="pageBreakPreview" zoomScale="59" zoomScaleSheetLayoutView="59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10.00390625" style="1" customWidth="1"/>
    <col min="2" max="2" width="35.125" style="1" customWidth="1"/>
    <col min="3" max="3" width="45.25390625" style="1" customWidth="1"/>
    <col min="4" max="4" width="36.625" style="1" customWidth="1"/>
    <col min="5" max="5" width="11.25390625" style="1" hidden="1" customWidth="1"/>
    <col min="6" max="6" width="9.00390625" style="1" hidden="1" customWidth="1"/>
    <col min="7" max="7" width="22.625" style="1" customWidth="1"/>
    <col min="8" max="8" width="22.625" style="23" customWidth="1"/>
    <col min="9" max="9" width="19.625" style="23" bestFit="1" customWidth="1"/>
    <col min="10" max="10" width="0.12890625" style="23" hidden="1" customWidth="1"/>
    <col min="11" max="11" width="12.625" style="23" hidden="1" customWidth="1"/>
    <col min="12" max="12" width="16.125" style="23" customWidth="1"/>
    <col min="13" max="13" width="20.875" style="24" customWidth="1"/>
    <col min="14" max="14" width="19.375" style="24" customWidth="1"/>
    <col min="15" max="15" width="14.00390625" style="24" customWidth="1"/>
    <col min="16" max="16" width="25.375" style="23" customWidth="1"/>
    <col min="17" max="17" width="26.375" style="23" customWidth="1"/>
    <col min="18" max="18" width="17.00390625" style="23" customWidth="1"/>
    <col min="19" max="19" width="22.25390625" style="23" customWidth="1"/>
    <col min="20" max="21" width="17.00390625" style="23" customWidth="1"/>
    <col min="22" max="22" width="19.00390625" style="1" customWidth="1"/>
    <col min="23" max="23" width="21.125" style="1" customWidth="1"/>
    <col min="24" max="24" width="20.625" style="1" customWidth="1"/>
    <col min="25" max="27" width="14.375" style="1" customWidth="1"/>
    <col min="28" max="28" width="22.875" style="23" customWidth="1"/>
    <col min="29" max="29" width="22.75390625" style="23" customWidth="1"/>
    <col min="30" max="30" width="18.125" style="23" customWidth="1"/>
    <col min="31" max="31" width="19.875" style="1" customWidth="1"/>
    <col min="32" max="32" width="20.00390625" style="1" customWidth="1"/>
    <col min="33" max="33" width="15.875" style="1" customWidth="1"/>
    <col min="34" max="34" width="18.875" style="1" customWidth="1"/>
    <col min="35" max="35" width="20.375" style="1" customWidth="1"/>
    <col min="36" max="36" width="12.625" style="1" customWidth="1"/>
    <col min="37" max="37" width="16.75390625" style="1" customWidth="1"/>
    <col min="38" max="38" width="11.125" style="1" customWidth="1"/>
    <col min="39" max="39" width="20.00390625" style="1" customWidth="1"/>
    <col min="40" max="40" width="19.625" style="1" bestFit="1" customWidth="1"/>
    <col min="41" max="41" width="27.75390625" style="1" customWidth="1"/>
    <col min="42" max="42" width="14.875" style="1" bestFit="1" customWidth="1"/>
    <col min="43" max="43" width="21.375" style="1" customWidth="1"/>
    <col min="44" max="44" width="22.75390625" style="1" customWidth="1"/>
    <col min="45" max="45" width="15.375" style="1" customWidth="1"/>
    <col min="46" max="46" width="19.625" style="1" customWidth="1"/>
    <col min="47" max="47" width="19.00390625" style="1" customWidth="1"/>
    <col min="48" max="48" width="13.75390625" style="1" customWidth="1"/>
    <col min="49" max="49" width="21.25390625" style="1" customWidth="1"/>
    <col min="50" max="50" width="20.00390625" style="1" customWidth="1"/>
    <col min="51" max="51" width="15.75390625" style="1" customWidth="1"/>
    <col min="52" max="52" width="25.00390625" style="1" customWidth="1"/>
    <col min="53" max="53" width="23.875" style="1" customWidth="1"/>
    <col min="54" max="54" width="13.875" style="1" customWidth="1"/>
    <col min="55" max="56" width="19.625" style="1" bestFit="1" customWidth="1"/>
    <col min="57" max="57" width="15.125" style="1" customWidth="1"/>
    <col min="58" max="58" width="19.625" style="1" bestFit="1" customWidth="1"/>
    <col min="59" max="59" width="16.875" style="1" bestFit="1" customWidth="1"/>
    <col min="60" max="60" width="14.875" style="1" bestFit="1" customWidth="1"/>
    <col min="61" max="61" width="19.625" style="1" bestFit="1" customWidth="1"/>
    <col min="62" max="62" width="21.875" style="1" customWidth="1"/>
    <col min="63" max="63" width="14.875" style="1" bestFit="1" customWidth="1"/>
    <col min="64" max="64" width="15.125" style="1" bestFit="1" customWidth="1"/>
    <col min="65" max="65" width="22.625" style="1" customWidth="1"/>
    <col min="66" max="66" width="14.875" style="1" bestFit="1" customWidth="1"/>
    <col min="67" max="67" width="15.125" style="1" bestFit="1" customWidth="1"/>
    <col min="68" max="68" width="20.75390625" style="1" customWidth="1"/>
    <col min="69" max="69" width="14.875" style="1" bestFit="1" customWidth="1"/>
    <col min="70" max="70" width="19.625" style="1" bestFit="1" customWidth="1"/>
    <col min="71" max="71" width="20.375" style="1" customWidth="1"/>
    <col min="72" max="72" width="14.875" style="1" bestFit="1" customWidth="1"/>
    <col min="73" max="73" width="16.875" style="1" bestFit="1" customWidth="1"/>
    <col min="74" max="74" width="20.00390625" style="1" customWidth="1"/>
    <col min="75" max="75" width="18.00390625" style="1" customWidth="1"/>
    <col min="76" max="76" width="19.625" style="1" bestFit="1" customWidth="1"/>
    <col min="77" max="77" width="21.375" style="1" customWidth="1"/>
    <col min="78" max="78" width="14.875" style="1" bestFit="1" customWidth="1"/>
    <col min="79" max="80" width="19.625" style="1" bestFit="1" customWidth="1"/>
    <col min="81" max="81" width="14.875" style="1" bestFit="1" customWidth="1"/>
    <col min="82" max="82" width="25.75390625" style="1" customWidth="1"/>
    <col min="83" max="83" width="21.375" style="1" customWidth="1"/>
    <col min="84" max="84" width="16.375" style="1" customWidth="1"/>
    <col min="85" max="85" width="23.00390625" style="1" customWidth="1"/>
    <col min="86" max="86" width="15.125" style="1" customWidth="1"/>
    <col min="87" max="87" width="13.00390625" style="1" customWidth="1"/>
    <col min="88" max="89" width="19.625" style="1" bestFit="1" customWidth="1"/>
    <col min="90" max="90" width="14.875" style="1" bestFit="1" customWidth="1"/>
    <col min="91" max="91" width="15.125" style="1" bestFit="1" customWidth="1"/>
    <col min="92" max="92" width="16.875" style="1" bestFit="1" customWidth="1"/>
    <col min="93" max="93" width="14.875" style="1" bestFit="1" customWidth="1"/>
    <col min="94" max="94" width="15.125" style="1" bestFit="1" customWidth="1"/>
    <col min="95" max="95" width="16.875" style="1" bestFit="1" customWidth="1"/>
    <col min="96" max="96" width="14.125" style="1" customWidth="1"/>
    <col min="97" max="16384" width="9.125" style="1" customWidth="1"/>
  </cols>
  <sheetData>
    <row r="1" spans="3:12" ht="12.75">
      <c r="C1" s="96"/>
      <c r="D1" s="96"/>
      <c r="E1" s="96"/>
      <c r="F1" s="96"/>
      <c r="G1" s="96"/>
      <c r="H1" s="96"/>
      <c r="I1" s="96"/>
      <c r="J1" s="96"/>
      <c r="K1" s="96"/>
      <c r="L1" s="21"/>
    </row>
    <row r="2" spans="1:27" ht="75.75" customHeight="1">
      <c r="A2" s="9"/>
      <c r="B2" s="99" t="s">
        <v>56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22"/>
      <c r="T2" s="22"/>
      <c r="U2" s="22"/>
      <c r="V2" s="9"/>
      <c r="W2" s="9"/>
      <c r="X2" s="9"/>
      <c r="Y2" s="9"/>
      <c r="Z2" s="9"/>
      <c r="AA2" s="9"/>
    </row>
    <row r="3" spans="1:30" ht="32.25" customHeight="1">
      <c r="A3" s="9"/>
      <c r="B3" s="9"/>
      <c r="C3" s="9"/>
      <c r="D3" s="9"/>
      <c r="E3" s="9"/>
      <c r="F3" s="9"/>
      <c r="G3" s="9"/>
      <c r="H3" s="97" t="s">
        <v>21</v>
      </c>
      <c r="I3" s="97"/>
      <c r="J3" s="27"/>
      <c r="K3" s="27"/>
      <c r="L3" s="27"/>
      <c r="M3" s="28"/>
      <c r="N3" s="28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30"/>
      <c r="AC3" s="30"/>
      <c r="AD3" s="30"/>
    </row>
    <row r="4" spans="1:33" s="2" customFormat="1" ht="24" customHeight="1">
      <c r="A4" s="87" t="s">
        <v>3</v>
      </c>
      <c r="B4" s="88" t="s">
        <v>1</v>
      </c>
      <c r="C4" s="81" t="s">
        <v>23</v>
      </c>
      <c r="D4" s="81"/>
      <c r="E4" s="81"/>
      <c r="F4" s="81"/>
      <c r="G4" s="81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96" s="4" customFormat="1" ht="227.25" customHeight="1">
      <c r="A5" s="87"/>
      <c r="B5" s="88"/>
      <c r="C5" s="81"/>
      <c r="D5" s="81"/>
      <c r="E5" s="81"/>
      <c r="F5" s="81"/>
      <c r="G5" s="81"/>
      <c r="H5" s="98" t="s">
        <v>25</v>
      </c>
      <c r="I5" s="98"/>
      <c r="J5" s="98"/>
      <c r="K5" s="98"/>
      <c r="L5" s="98"/>
      <c r="M5" s="95" t="s">
        <v>26</v>
      </c>
      <c r="N5" s="95"/>
      <c r="O5" s="95"/>
      <c r="P5" s="92" t="s">
        <v>24</v>
      </c>
      <c r="Q5" s="93"/>
      <c r="R5" s="94"/>
      <c r="S5" s="89" t="s">
        <v>27</v>
      </c>
      <c r="T5" s="90"/>
      <c r="U5" s="91"/>
      <c r="V5" s="89" t="s">
        <v>27</v>
      </c>
      <c r="W5" s="90"/>
      <c r="X5" s="91"/>
      <c r="Y5" s="89" t="s">
        <v>30</v>
      </c>
      <c r="Z5" s="90"/>
      <c r="AA5" s="91"/>
      <c r="AB5" s="89" t="s">
        <v>29</v>
      </c>
      <c r="AC5" s="90"/>
      <c r="AD5" s="91"/>
      <c r="AE5" s="83" t="s">
        <v>28</v>
      </c>
      <c r="AF5" s="84"/>
      <c r="AG5" s="85"/>
      <c r="AH5" s="81" t="s">
        <v>31</v>
      </c>
      <c r="AI5" s="81"/>
      <c r="AJ5" s="81"/>
      <c r="AK5" s="81" t="s">
        <v>32</v>
      </c>
      <c r="AL5" s="81"/>
      <c r="AM5" s="81"/>
      <c r="AN5" s="81" t="s">
        <v>33</v>
      </c>
      <c r="AO5" s="81"/>
      <c r="AP5" s="81"/>
      <c r="AQ5" s="82" t="s">
        <v>34</v>
      </c>
      <c r="AR5" s="82"/>
      <c r="AS5" s="82"/>
      <c r="AT5" s="81" t="s">
        <v>35</v>
      </c>
      <c r="AU5" s="81"/>
      <c r="AV5" s="81"/>
      <c r="AW5" s="81" t="s">
        <v>36</v>
      </c>
      <c r="AX5" s="81"/>
      <c r="AY5" s="81"/>
      <c r="AZ5" s="81" t="s">
        <v>37</v>
      </c>
      <c r="BA5" s="81"/>
      <c r="BB5" s="81"/>
      <c r="BC5" s="100" t="s">
        <v>38</v>
      </c>
      <c r="BD5" s="100"/>
      <c r="BE5" s="100"/>
      <c r="BF5" s="101" t="s">
        <v>39</v>
      </c>
      <c r="BG5" s="102"/>
      <c r="BH5" s="103"/>
      <c r="BI5" s="81" t="s">
        <v>40</v>
      </c>
      <c r="BJ5" s="81"/>
      <c r="BK5" s="81"/>
      <c r="BL5" s="81" t="s">
        <v>41</v>
      </c>
      <c r="BM5" s="81"/>
      <c r="BN5" s="81"/>
      <c r="BO5" s="81" t="s">
        <v>42</v>
      </c>
      <c r="BP5" s="81"/>
      <c r="BQ5" s="81"/>
      <c r="BR5" s="83" t="s">
        <v>43</v>
      </c>
      <c r="BS5" s="84"/>
      <c r="BT5" s="85"/>
      <c r="BU5" s="83" t="s">
        <v>44</v>
      </c>
      <c r="BV5" s="84"/>
      <c r="BW5" s="85"/>
      <c r="BX5" s="81" t="s">
        <v>45</v>
      </c>
      <c r="BY5" s="81"/>
      <c r="BZ5" s="81"/>
      <c r="CA5" s="81" t="s">
        <v>46</v>
      </c>
      <c r="CB5" s="81"/>
      <c r="CC5" s="81"/>
      <c r="CD5" s="83" t="s">
        <v>47</v>
      </c>
      <c r="CE5" s="84"/>
      <c r="CF5" s="85"/>
      <c r="CG5" s="83" t="s">
        <v>48</v>
      </c>
      <c r="CH5" s="84"/>
      <c r="CI5" s="85"/>
      <c r="CJ5" s="81" t="s">
        <v>52</v>
      </c>
      <c r="CK5" s="81"/>
      <c r="CL5" s="81"/>
      <c r="CM5" s="81" t="s">
        <v>53</v>
      </c>
      <c r="CN5" s="81"/>
      <c r="CO5" s="81"/>
      <c r="CP5" s="82" t="s">
        <v>54</v>
      </c>
      <c r="CQ5" s="82"/>
      <c r="CR5" s="82"/>
    </row>
    <row r="6" spans="1:96" s="5" customFormat="1" ht="27.75" customHeight="1">
      <c r="A6" s="10"/>
      <c r="B6" s="10"/>
      <c r="C6" s="10" t="s">
        <v>20</v>
      </c>
      <c r="D6" s="10" t="s">
        <v>2</v>
      </c>
      <c r="E6" s="10" t="s">
        <v>20</v>
      </c>
      <c r="F6" s="10" t="s">
        <v>2</v>
      </c>
      <c r="G6" s="11" t="s">
        <v>22</v>
      </c>
      <c r="H6" s="31" t="s">
        <v>20</v>
      </c>
      <c r="I6" s="31" t="s">
        <v>2</v>
      </c>
      <c r="J6" s="31" t="s">
        <v>20</v>
      </c>
      <c r="K6" s="31" t="s">
        <v>2</v>
      </c>
      <c r="L6" s="32" t="s">
        <v>22</v>
      </c>
      <c r="M6" s="31" t="s">
        <v>20</v>
      </c>
      <c r="N6" s="31" t="s">
        <v>2</v>
      </c>
      <c r="O6" s="32" t="s">
        <v>22</v>
      </c>
      <c r="P6" s="31" t="s">
        <v>20</v>
      </c>
      <c r="Q6" s="31" t="s">
        <v>2</v>
      </c>
      <c r="R6" s="32" t="s">
        <v>22</v>
      </c>
      <c r="S6" s="31" t="s">
        <v>20</v>
      </c>
      <c r="T6" s="31" t="s">
        <v>2</v>
      </c>
      <c r="U6" s="32" t="s">
        <v>22</v>
      </c>
      <c r="V6" s="31" t="s">
        <v>20</v>
      </c>
      <c r="W6" s="31" t="s">
        <v>2</v>
      </c>
      <c r="X6" s="32" t="s">
        <v>22</v>
      </c>
      <c r="Y6" s="31" t="s">
        <v>20</v>
      </c>
      <c r="Z6" s="31" t="s">
        <v>2</v>
      </c>
      <c r="AA6" s="32" t="s">
        <v>22</v>
      </c>
      <c r="AB6" s="31" t="s">
        <v>20</v>
      </c>
      <c r="AC6" s="31" t="s">
        <v>2</v>
      </c>
      <c r="AD6" s="32" t="s">
        <v>22</v>
      </c>
      <c r="AE6" s="31" t="s">
        <v>20</v>
      </c>
      <c r="AF6" s="31" t="s">
        <v>2</v>
      </c>
      <c r="AG6" s="32" t="s">
        <v>22</v>
      </c>
      <c r="AH6" s="10" t="s">
        <v>20</v>
      </c>
      <c r="AI6" s="10" t="s">
        <v>2</v>
      </c>
      <c r="AJ6" s="11" t="s">
        <v>22</v>
      </c>
      <c r="AK6" s="10" t="s">
        <v>20</v>
      </c>
      <c r="AL6" s="10" t="s">
        <v>2</v>
      </c>
      <c r="AM6" s="11" t="s">
        <v>22</v>
      </c>
      <c r="AN6" s="10" t="s">
        <v>20</v>
      </c>
      <c r="AO6" s="31" t="s">
        <v>2</v>
      </c>
      <c r="AP6" s="11" t="s">
        <v>22</v>
      </c>
      <c r="AQ6" s="46" t="s">
        <v>20</v>
      </c>
      <c r="AR6" s="46" t="s">
        <v>2</v>
      </c>
      <c r="AS6" s="46" t="s">
        <v>22</v>
      </c>
      <c r="AT6" s="10" t="s">
        <v>20</v>
      </c>
      <c r="AU6" s="10" t="s">
        <v>2</v>
      </c>
      <c r="AV6" s="11" t="s">
        <v>22</v>
      </c>
      <c r="AW6" s="46" t="s">
        <v>20</v>
      </c>
      <c r="AX6" s="46" t="s">
        <v>2</v>
      </c>
      <c r="AY6" s="11" t="s">
        <v>22</v>
      </c>
      <c r="AZ6" s="10" t="s">
        <v>20</v>
      </c>
      <c r="BA6" s="10" t="s">
        <v>2</v>
      </c>
      <c r="BB6" s="11" t="s">
        <v>22</v>
      </c>
      <c r="BC6" s="10" t="s">
        <v>20</v>
      </c>
      <c r="BD6" s="10" t="s">
        <v>2</v>
      </c>
      <c r="BE6" s="11" t="s">
        <v>22</v>
      </c>
      <c r="BF6" s="10" t="s">
        <v>20</v>
      </c>
      <c r="BG6" s="10" t="s">
        <v>2</v>
      </c>
      <c r="BH6" s="11" t="s">
        <v>22</v>
      </c>
      <c r="BI6" s="10" t="s">
        <v>20</v>
      </c>
      <c r="BJ6" s="10" t="s">
        <v>2</v>
      </c>
      <c r="BK6" s="11" t="s">
        <v>22</v>
      </c>
      <c r="BL6" s="10" t="s">
        <v>20</v>
      </c>
      <c r="BM6" s="10" t="s">
        <v>2</v>
      </c>
      <c r="BN6" s="11" t="s">
        <v>22</v>
      </c>
      <c r="BO6" s="10" t="s">
        <v>20</v>
      </c>
      <c r="BP6" s="10" t="s">
        <v>2</v>
      </c>
      <c r="BQ6" s="11" t="s">
        <v>22</v>
      </c>
      <c r="BR6" s="10" t="s">
        <v>20</v>
      </c>
      <c r="BS6" s="10" t="s">
        <v>2</v>
      </c>
      <c r="BT6" s="11" t="s">
        <v>22</v>
      </c>
      <c r="BU6" s="10" t="s">
        <v>20</v>
      </c>
      <c r="BV6" s="10" t="s">
        <v>2</v>
      </c>
      <c r="BW6" s="11" t="s">
        <v>22</v>
      </c>
      <c r="BX6" s="10" t="s">
        <v>20</v>
      </c>
      <c r="BY6" s="10" t="s">
        <v>2</v>
      </c>
      <c r="BZ6" s="11" t="s">
        <v>22</v>
      </c>
      <c r="CA6" s="10" t="s">
        <v>20</v>
      </c>
      <c r="CB6" s="10" t="s">
        <v>2</v>
      </c>
      <c r="CC6" s="11" t="s">
        <v>22</v>
      </c>
      <c r="CD6" s="10" t="s">
        <v>20</v>
      </c>
      <c r="CE6" s="10" t="s">
        <v>2</v>
      </c>
      <c r="CF6" s="11" t="s">
        <v>22</v>
      </c>
      <c r="CG6" s="10" t="s">
        <v>20</v>
      </c>
      <c r="CH6" s="10" t="s">
        <v>2</v>
      </c>
      <c r="CI6" s="11" t="s">
        <v>22</v>
      </c>
      <c r="CJ6" s="10" t="s">
        <v>20</v>
      </c>
      <c r="CK6" s="10" t="s">
        <v>2</v>
      </c>
      <c r="CL6" s="11" t="s">
        <v>22</v>
      </c>
      <c r="CM6" s="10" t="s">
        <v>20</v>
      </c>
      <c r="CN6" s="10" t="s">
        <v>2</v>
      </c>
      <c r="CO6" s="11" t="s">
        <v>22</v>
      </c>
      <c r="CP6" s="46" t="s">
        <v>20</v>
      </c>
      <c r="CQ6" s="46" t="s">
        <v>2</v>
      </c>
      <c r="CR6" s="56" t="s">
        <v>22</v>
      </c>
    </row>
    <row r="7" spans="1:96" s="3" customFormat="1" ht="43.5" customHeight="1">
      <c r="A7" s="12">
        <v>1</v>
      </c>
      <c r="B7" s="13" t="s">
        <v>4</v>
      </c>
      <c r="C7" s="79">
        <f aca="true" t="shared" si="0" ref="C7:D23">H7+M7+P7+S7+V7+Y7+AB7+AE7+AH7+AK7+AN7+AQ7+AT7+AW7+AZ7+BC7+BF7+BI7+BL7+BO7+BR7+BU7+BX7+CA7+CD7+CG7+CJ7+CM7+CP7</f>
        <v>2151114</v>
      </c>
      <c r="D7" s="79">
        <f aca="true" t="shared" si="1" ref="D7:D22">I7+N7+Q7+T7+W7+Z7+AC7+AF7+AI7+AL7+AO7+AR7+AU7+AX7+BA7+BD7+BG7+BJ7+BM7+BP7+BS7+BV7+BY7+CB7+CE7+CH7+CK7+CN7+CQ7</f>
        <v>2151114</v>
      </c>
      <c r="E7" s="14"/>
      <c r="F7" s="14"/>
      <c r="G7" s="58">
        <f>D7/C7*100</f>
        <v>100</v>
      </c>
      <c r="H7" s="33">
        <v>0</v>
      </c>
      <c r="I7" s="33">
        <v>0</v>
      </c>
      <c r="J7" s="33"/>
      <c r="K7" s="33"/>
      <c r="L7" s="60" t="e">
        <f>I7/H7*100</f>
        <v>#DIV/0!</v>
      </c>
      <c r="M7" s="33">
        <v>0</v>
      </c>
      <c r="N7" s="33">
        <v>0</v>
      </c>
      <c r="O7" s="57" t="e">
        <f>N7/M7</f>
        <v>#DIV/0!</v>
      </c>
      <c r="P7" s="33">
        <v>0</v>
      </c>
      <c r="Q7" s="33">
        <v>0</v>
      </c>
      <c r="R7" s="57" t="e">
        <f aca="true" t="shared" si="2" ref="R7:R23">Q7/P7*100</f>
        <v>#DIV/0!</v>
      </c>
      <c r="S7" s="33">
        <v>0</v>
      </c>
      <c r="T7" s="33">
        <v>0</v>
      </c>
      <c r="U7" s="61" t="e">
        <f aca="true" t="shared" si="3" ref="U7:U23">T7/S7*100</f>
        <v>#DIV/0!</v>
      </c>
      <c r="V7" s="33">
        <v>0</v>
      </c>
      <c r="W7" s="33">
        <v>0</v>
      </c>
      <c r="X7" s="57" t="e">
        <f>W7/V7*100</f>
        <v>#DIV/0!</v>
      </c>
      <c r="Y7" s="34">
        <v>0</v>
      </c>
      <c r="Z7" s="34">
        <v>0</v>
      </c>
      <c r="AA7" s="63" t="e">
        <f>Z7/Y7*100</f>
        <v>#DIV/0!</v>
      </c>
      <c r="AB7" s="33">
        <v>700000</v>
      </c>
      <c r="AC7" s="33">
        <v>700000</v>
      </c>
      <c r="AD7" s="61">
        <f>AC7/AB7*100</f>
        <v>100</v>
      </c>
      <c r="AE7" s="26">
        <v>600000</v>
      </c>
      <c r="AF7" s="26">
        <v>600000</v>
      </c>
      <c r="AG7" s="66">
        <f aca="true" t="shared" si="4" ref="AG7:AG23">AF7/AE7*100</f>
        <v>100</v>
      </c>
      <c r="AH7" s="26">
        <v>99184</v>
      </c>
      <c r="AI7" s="26">
        <v>99184</v>
      </c>
      <c r="AJ7" s="70">
        <f>AI7/AH7*100</f>
        <v>100</v>
      </c>
      <c r="AK7" s="26">
        <v>0</v>
      </c>
      <c r="AL7" s="26">
        <v>0</v>
      </c>
      <c r="AM7" s="71" t="e">
        <f>AL7/AK7*100</f>
        <v>#DIV/0!</v>
      </c>
      <c r="AN7" s="43">
        <v>365400</v>
      </c>
      <c r="AO7" s="52">
        <v>365400</v>
      </c>
      <c r="AP7" s="66">
        <f>AO7/AN7*100</f>
        <v>100</v>
      </c>
      <c r="AQ7" s="43">
        <v>226780</v>
      </c>
      <c r="AR7" s="43">
        <v>226780</v>
      </c>
      <c r="AS7" s="73">
        <f>AR7/AQ7*100</f>
        <v>100</v>
      </c>
      <c r="AT7" s="14">
        <v>159750</v>
      </c>
      <c r="AU7" s="14">
        <v>159750</v>
      </c>
      <c r="AV7" s="58">
        <f>AU7/AT7*100</f>
        <v>100</v>
      </c>
      <c r="AW7" s="43">
        <v>0</v>
      </c>
      <c r="AX7" s="43">
        <v>0</v>
      </c>
      <c r="AY7" s="58" t="e">
        <f aca="true" t="shared" si="5" ref="AY7:AY17">BK7/BJ7*100</f>
        <v>#DIV/0!</v>
      </c>
      <c r="AZ7" s="47">
        <v>0</v>
      </c>
      <c r="BA7" s="33">
        <v>0</v>
      </c>
      <c r="BB7" s="70" t="e">
        <f>BA7/AZ7*100</f>
        <v>#DIV/0!</v>
      </c>
      <c r="BC7" s="33">
        <v>0</v>
      </c>
      <c r="BD7" s="33">
        <v>0</v>
      </c>
      <c r="BE7" s="59" t="e">
        <f>BD7/BC7</f>
        <v>#DIV/0!</v>
      </c>
      <c r="BF7" s="33">
        <v>0</v>
      </c>
      <c r="BG7" s="33">
        <v>0</v>
      </c>
      <c r="BH7" s="61" t="e">
        <f>BG7/BF7*100</f>
        <v>#DIV/0!</v>
      </c>
      <c r="BI7" s="16">
        <v>0</v>
      </c>
      <c r="BJ7" s="16">
        <v>0</v>
      </c>
      <c r="BK7" s="67" t="e">
        <f>BJ7/BI7*100</f>
        <v>#DIV/0!</v>
      </c>
      <c r="BL7" s="16">
        <v>0</v>
      </c>
      <c r="BM7" s="16">
        <v>0</v>
      </c>
      <c r="BN7" s="67" t="e">
        <f>BM7/BL7*100</f>
        <v>#DIV/0!</v>
      </c>
      <c r="BO7" s="49">
        <v>0</v>
      </c>
      <c r="BP7" s="16">
        <v>0</v>
      </c>
      <c r="BQ7" s="66" t="e">
        <f>BP7/BO7*100</f>
        <v>#DIV/0!</v>
      </c>
      <c r="BR7" s="55">
        <v>0</v>
      </c>
      <c r="BS7" s="50">
        <v>0</v>
      </c>
      <c r="BT7" s="70" t="e">
        <f>BS7/BR7*100</f>
        <v>#DIV/0!</v>
      </c>
      <c r="BU7" s="55">
        <v>0</v>
      </c>
      <c r="BV7" s="55">
        <v>0</v>
      </c>
      <c r="BW7" s="70" t="e">
        <f>BV7/BU7*100</f>
        <v>#DIV/0!</v>
      </c>
      <c r="BX7" s="26">
        <v>0</v>
      </c>
      <c r="BY7" s="33">
        <v>0</v>
      </c>
      <c r="BZ7" s="67" t="e">
        <f>BY7/BX7*100</f>
        <v>#DIV/0!</v>
      </c>
      <c r="CA7" s="43">
        <v>0</v>
      </c>
      <c r="CB7" s="52">
        <v>0</v>
      </c>
      <c r="CC7" s="66" t="e">
        <f>CB7/CA7*100</f>
        <v>#DIV/0!</v>
      </c>
      <c r="CD7" s="43">
        <v>0</v>
      </c>
      <c r="CE7" s="43">
        <v>0</v>
      </c>
      <c r="CF7" s="66" t="e">
        <f>CE7/CD7*100</f>
        <v>#DIV/0!</v>
      </c>
      <c r="CG7" s="43">
        <v>0</v>
      </c>
      <c r="CH7" s="43">
        <v>0</v>
      </c>
      <c r="CI7" s="66" t="e">
        <f aca="true" t="shared" si="6" ref="CI7:CI23">CH7/CG7*100</f>
        <v>#DIV/0!</v>
      </c>
      <c r="CJ7" s="26">
        <v>0</v>
      </c>
      <c r="CK7" s="26">
        <v>0</v>
      </c>
      <c r="CL7" s="41" t="e">
        <f>CK7/CJ7*100</f>
        <v>#DIV/0!</v>
      </c>
      <c r="CM7" s="26">
        <v>0</v>
      </c>
      <c r="CN7" s="26">
        <v>0</v>
      </c>
      <c r="CO7" s="71" t="e">
        <f>CN7/CM7*100</f>
        <v>#DIV/0!</v>
      </c>
      <c r="CP7" s="26">
        <v>0</v>
      </c>
      <c r="CQ7" s="26">
        <v>0</v>
      </c>
      <c r="CR7" s="76" t="e">
        <f>CQ7/CP7*100</f>
        <v>#DIV/0!</v>
      </c>
    </row>
    <row r="8" spans="1:96" s="3" customFormat="1" ht="36" customHeight="1">
      <c r="A8" s="12">
        <v>2</v>
      </c>
      <c r="B8" s="13" t="s">
        <v>5</v>
      </c>
      <c r="C8" s="79">
        <f t="shared" si="0"/>
        <v>7338388.36</v>
      </c>
      <c r="D8" s="79">
        <f t="shared" si="1"/>
        <v>7285906.21</v>
      </c>
      <c r="E8" s="17"/>
      <c r="F8" s="17"/>
      <c r="G8" s="58">
        <f aca="true" t="shared" si="7" ref="G8:G23">D8/C8*100</f>
        <v>99.28482730232608</v>
      </c>
      <c r="H8" s="33">
        <v>120000</v>
      </c>
      <c r="I8" s="33">
        <v>106500</v>
      </c>
      <c r="J8" s="33"/>
      <c r="K8" s="33"/>
      <c r="L8" s="60">
        <f aca="true" t="shared" si="8" ref="L8:L22">I8/H8*100</f>
        <v>88.75</v>
      </c>
      <c r="M8" s="33">
        <v>65040</v>
      </c>
      <c r="N8" s="33">
        <v>65040</v>
      </c>
      <c r="O8" s="57">
        <f>N8/M8</f>
        <v>1</v>
      </c>
      <c r="P8" s="33">
        <v>0</v>
      </c>
      <c r="Q8" s="33">
        <v>0</v>
      </c>
      <c r="R8" s="57" t="e">
        <f t="shared" si="2"/>
        <v>#DIV/0!</v>
      </c>
      <c r="S8" s="33">
        <v>0</v>
      </c>
      <c r="T8" s="33">
        <v>0</v>
      </c>
      <c r="U8" s="61" t="e">
        <f t="shared" si="3"/>
        <v>#DIV/0!</v>
      </c>
      <c r="V8" s="33">
        <v>170000</v>
      </c>
      <c r="W8" s="33">
        <v>170000</v>
      </c>
      <c r="X8" s="57">
        <f aca="true" t="shared" si="9" ref="X8:X22">W8/V8*100</f>
        <v>100</v>
      </c>
      <c r="Y8" s="34">
        <v>0</v>
      </c>
      <c r="Z8" s="34">
        <v>0</v>
      </c>
      <c r="AA8" s="63" t="e">
        <f aca="true" t="shared" si="10" ref="AA8:AA22">Z8/Y8*100</f>
        <v>#DIV/0!</v>
      </c>
      <c r="AB8" s="33">
        <v>1900000</v>
      </c>
      <c r="AC8" s="33">
        <v>1900000</v>
      </c>
      <c r="AD8" s="61">
        <f aca="true" t="shared" si="11" ref="AD8:AD22">AC8/AB8*100</f>
        <v>100</v>
      </c>
      <c r="AE8" s="26">
        <v>0</v>
      </c>
      <c r="AF8" s="26">
        <v>0</v>
      </c>
      <c r="AG8" s="67" t="e">
        <f t="shared" si="4"/>
        <v>#DIV/0!</v>
      </c>
      <c r="AH8" s="26">
        <v>198366</v>
      </c>
      <c r="AI8" s="26">
        <v>198366</v>
      </c>
      <c r="AJ8" s="70">
        <f aca="true" t="shared" si="12" ref="AJ8:AJ23">AI8/AH8*100</f>
        <v>100</v>
      </c>
      <c r="AK8" s="26">
        <v>0</v>
      </c>
      <c r="AL8" s="26">
        <v>0</v>
      </c>
      <c r="AM8" s="71" t="e">
        <f aca="true" t="shared" si="13" ref="AM8:AM23">AL8/AK8*100</f>
        <v>#DIV/0!</v>
      </c>
      <c r="AN8" s="43">
        <v>897528.96</v>
      </c>
      <c r="AO8" s="52">
        <v>897528.96</v>
      </c>
      <c r="AP8" s="66">
        <f aca="true" t="shared" si="14" ref="AP8:AP22">AO8/AN8*100</f>
        <v>100</v>
      </c>
      <c r="AQ8" s="43">
        <v>609460</v>
      </c>
      <c r="AR8" s="43">
        <v>609460</v>
      </c>
      <c r="AS8" s="73">
        <f>AR8/AQ8*100</f>
        <v>100</v>
      </c>
      <c r="AT8" s="26">
        <v>458540</v>
      </c>
      <c r="AU8" s="26">
        <v>458540</v>
      </c>
      <c r="AV8" s="58">
        <f aca="true" t="shared" si="15" ref="AV8:AV23">AU8/AT8*100</f>
        <v>100</v>
      </c>
      <c r="AW8" s="43">
        <v>969600</v>
      </c>
      <c r="AX8" s="43">
        <v>969600</v>
      </c>
      <c r="AY8" s="58">
        <f>AX8/AW8*100</f>
        <v>100</v>
      </c>
      <c r="AZ8" s="47">
        <v>851290</v>
      </c>
      <c r="BA8" s="33">
        <v>830882.23</v>
      </c>
      <c r="BB8" s="70">
        <f aca="true" t="shared" si="16" ref="BB8:BB22">BA8/AZ8*100</f>
        <v>97.60272410107014</v>
      </c>
      <c r="BC8" s="33">
        <v>1043080.4</v>
      </c>
      <c r="BD8" s="33">
        <v>1025444.12</v>
      </c>
      <c r="BE8" s="59">
        <f>BD8/BC8*100</f>
        <v>98.30921183065082</v>
      </c>
      <c r="BF8" s="33">
        <v>55483</v>
      </c>
      <c r="BG8" s="33">
        <v>54544.9</v>
      </c>
      <c r="BH8" s="61">
        <f aca="true" t="shared" si="17" ref="BH8:BH22">BG8/BF8*100</f>
        <v>98.30921183065084</v>
      </c>
      <c r="BI8" s="16">
        <v>0</v>
      </c>
      <c r="BJ8" s="16">
        <v>0</v>
      </c>
      <c r="BK8" s="66" t="e">
        <f aca="true" t="shared" si="18" ref="BK8:BK23">BJ8/BI8*100</f>
        <v>#DIV/0!</v>
      </c>
      <c r="BL8" s="16">
        <v>0</v>
      </c>
      <c r="BM8" s="16">
        <v>0</v>
      </c>
      <c r="BN8" s="66" t="e">
        <f aca="true" t="shared" si="19" ref="BN8:BN23">BM8/BL8*100</f>
        <v>#DIV/0!</v>
      </c>
      <c r="BO8" s="49">
        <v>0</v>
      </c>
      <c r="BP8" s="16">
        <v>0</v>
      </c>
      <c r="BQ8" s="66" t="e">
        <f aca="true" t="shared" si="20" ref="BQ8:BQ23">BP8/BO8*100</f>
        <v>#DIV/0!</v>
      </c>
      <c r="BR8" s="55">
        <v>0</v>
      </c>
      <c r="BS8" s="50">
        <v>0</v>
      </c>
      <c r="BT8" s="70" t="e">
        <f aca="true" t="shared" si="21" ref="BT8:BT23">BS8/BR8*100</f>
        <v>#DIV/0!</v>
      </c>
      <c r="BU8" s="55">
        <v>0</v>
      </c>
      <c r="BV8" s="55">
        <v>0</v>
      </c>
      <c r="BW8" s="70" t="e">
        <f aca="true" t="shared" si="22" ref="BW8:BW23">BV8/BU8*100</f>
        <v>#DIV/0!</v>
      </c>
      <c r="BX8" s="26">
        <v>0</v>
      </c>
      <c r="BY8" s="33">
        <v>0</v>
      </c>
      <c r="BZ8" s="67" t="e">
        <f aca="true" t="shared" si="23" ref="BZ8:BZ23">BY8/BX8*100</f>
        <v>#DIV/0!</v>
      </c>
      <c r="CA8" s="43">
        <v>0</v>
      </c>
      <c r="CB8" s="52">
        <v>0</v>
      </c>
      <c r="CC8" s="66" t="e">
        <f aca="true" t="shared" si="24" ref="CC8:CC23">CB8/CA8*100</f>
        <v>#DIV/0!</v>
      </c>
      <c r="CD8" s="43">
        <v>0</v>
      </c>
      <c r="CE8" s="43">
        <v>0</v>
      </c>
      <c r="CF8" s="66" t="e">
        <f aca="true" t="shared" si="25" ref="CF8:CF23">CE8/CD8*100</f>
        <v>#DIV/0!</v>
      </c>
      <c r="CG8" s="43">
        <v>0</v>
      </c>
      <c r="CH8" s="43">
        <v>0</v>
      </c>
      <c r="CI8" s="66" t="e">
        <f t="shared" si="6"/>
        <v>#DIV/0!</v>
      </c>
      <c r="CJ8" s="26">
        <v>0</v>
      </c>
      <c r="CK8" s="26">
        <v>0</v>
      </c>
      <c r="CL8" s="41" t="e">
        <f aca="true" t="shared" si="26" ref="CL8:CL23">CK8/CJ8*100</f>
        <v>#DIV/0!</v>
      </c>
      <c r="CM8" s="26">
        <v>0</v>
      </c>
      <c r="CN8" s="26">
        <v>0</v>
      </c>
      <c r="CO8" s="71" t="e">
        <f aca="true" t="shared" si="27" ref="CO8:CO23">CN8/CM8*100</f>
        <v>#DIV/0!</v>
      </c>
      <c r="CP8" s="26">
        <v>0</v>
      </c>
      <c r="CQ8" s="26">
        <v>0</v>
      </c>
      <c r="CR8" s="76" t="e">
        <f aca="true" t="shared" si="28" ref="CR8:CR23">CQ8/CP8*100</f>
        <v>#DIV/0!</v>
      </c>
    </row>
    <row r="9" spans="1:96" s="3" customFormat="1" ht="33.75" customHeight="1">
      <c r="A9" s="12">
        <v>3</v>
      </c>
      <c r="B9" s="13" t="s">
        <v>6</v>
      </c>
      <c r="C9" s="79">
        <f t="shared" si="0"/>
        <v>22226196.430000003</v>
      </c>
      <c r="D9" s="79">
        <f t="shared" si="1"/>
        <v>16842543.67</v>
      </c>
      <c r="E9" s="17"/>
      <c r="F9" s="17"/>
      <c r="G9" s="58">
        <f t="shared" si="7"/>
        <v>75.77789444561297</v>
      </c>
      <c r="H9" s="33">
        <v>100000</v>
      </c>
      <c r="I9" s="33">
        <v>55500</v>
      </c>
      <c r="J9" s="35"/>
      <c r="K9" s="33"/>
      <c r="L9" s="60">
        <f t="shared" si="8"/>
        <v>55.50000000000001</v>
      </c>
      <c r="M9" s="33">
        <v>442000</v>
      </c>
      <c r="N9" s="33">
        <v>442000</v>
      </c>
      <c r="O9" s="57">
        <f>N9/M9*100</f>
        <v>100</v>
      </c>
      <c r="P9" s="33">
        <v>10918897.5</v>
      </c>
      <c r="Q9" s="33">
        <v>6873000</v>
      </c>
      <c r="R9" s="57">
        <f t="shared" si="2"/>
        <v>62.94591555603485</v>
      </c>
      <c r="S9" s="33">
        <v>821852.71</v>
      </c>
      <c r="T9" s="33">
        <v>517322.64</v>
      </c>
      <c r="U9" s="57">
        <f t="shared" si="3"/>
        <v>62.94590669415692</v>
      </c>
      <c r="V9" s="33">
        <v>282600</v>
      </c>
      <c r="W9" s="33">
        <v>92600</v>
      </c>
      <c r="X9" s="57">
        <f t="shared" si="9"/>
        <v>32.767162066525124</v>
      </c>
      <c r="Y9" s="34">
        <v>80000</v>
      </c>
      <c r="Z9" s="34">
        <v>80000</v>
      </c>
      <c r="AA9" s="63">
        <f t="shared" si="10"/>
        <v>100</v>
      </c>
      <c r="AB9" s="33">
        <v>1700000</v>
      </c>
      <c r="AC9" s="33">
        <v>1700000</v>
      </c>
      <c r="AD9" s="61">
        <f t="shared" si="11"/>
        <v>100</v>
      </c>
      <c r="AE9" s="26">
        <v>600000</v>
      </c>
      <c r="AF9" s="26">
        <v>599950</v>
      </c>
      <c r="AG9" s="66">
        <f t="shared" si="4"/>
        <v>99.99166666666667</v>
      </c>
      <c r="AH9" s="26">
        <v>198366</v>
      </c>
      <c r="AI9" s="26">
        <v>198366</v>
      </c>
      <c r="AJ9" s="70">
        <f t="shared" si="12"/>
        <v>100</v>
      </c>
      <c r="AK9" s="26">
        <v>0</v>
      </c>
      <c r="AL9" s="26">
        <v>0</v>
      </c>
      <c r="AM9" s="71" t="e">
        <f t="shared" si="13"/>
        <v>#DIV/0!</v>
      </c>
      <c r="AN9" s="43">
        <v>1386900</v>
      </c>
      <c r="AO9" s="52">
        <v>886501.36</v>
      </c>
      <c r="AP9" s="66">
        <f t="shared" si="14"/>
        <v>63.919630831350496</v>
      </c>
      <c r="AQ9" s="43">
        <v>663800</v>
      </c>
      <c r="AR9" s="43">
        <v>663800</v>
      </c>
      <c r="AS9" s="73">
        <f>AR9/AQ9*100</f>
        <v>100</v>
      </c>
      <c r="AT9" s="26">
        <v>433390</v>
      </c>
      <c r="AU9" s="26">
        <v>433390</v>
      </c>
      <c r="AV9" s="58">
        <f t="shared" si="15"/>
        <v>100</v>
      </c>
      <c r="AW9" s="43">
        <v>0</v>
      </c>
      <c r="AX9" s="43">
        <v>0</v>
      </c>
      <c r="AY9" s="58" t="e">
        <f t="shared" si="5"/>
        <v>#DIV/0!</v>
      </c>
      <c r="AZ9" s="47">
        <v>0</v>
      </c>
      <c r="BA9" s="33">
        <v>0</v>
      </c>
      <c r="BB9" s="70" t="e">
        <f t="shared" si="16"/>
        <v>#DIV/0!</v>
      </c>
      <c r="BC9" s="33">
        <v>2157676</v>
      </c>
      <c r="BD9" s="33">
        <v>2157676</v>
      </c>
      <c r="BE9" s="59">
        <f aca="true" t="shared" si="29" ref="BE9:BE22">BD9/BC9*100</f>
        <v>100</v>
      </c>
      <c r="BF9" s="33">
        <v>114770</v>
      </c>
      <c r="BG9" s="33">
        <v>114770</v>
      </c>
      <c r="BH9" s="61">
        <f t="shared" si="17"/>
        <v>100</v>
      </c>
      <c r="BI9" s="16">
        <v>0</v>
      </c>
      <c r="BJ9" s="16">
        <v>0</v>
      </c>
      <c r="BK9" s="67" t="e">
        <f t="shared" si="18"/>
        <v>#DIV/0!</v>
      </c>
      <c r="BL9" s="16">
        <v>0</v>
      </c>
      <c r="BM9" s="16">
        <v>0</v>
      </c>
      <c r="BN9" s="67" t="e">
        <f t="shared" si="19"/>
        <v>#DIV/0!</v>
      </c>
      <c r="BO9" s="49">
        <v>0</v>
      </c>
      <c r="BP9" s="16">
        <v>0</v>
      </c>
      <c r="BQ9" s="66" t="e">
        <f t="shared" si="20"/>
        <v>#DIV/0!</v>
      </c>
      <c r="BR9" s="55">
        <v>1323142.19</v>
      </c>
      <c r="BS9" s="50">
        <v>1045747.8</v>
      </c>
      <c r="BT9" s="70">
        <f t="shared" si="21"/>
        <v>79.03517912916072</v>
      </c>
      <c r="BU9" s="26">
        <v>99594.36</v>
      </c>
      <c r="BV9" s="33">
        <v>78712.2</v>
      </c>
      <c r="BW9" s="70">
        <f t="shared" si="22"/>
        <v>79.03278860369201</v>
      </c>
      <c r="BX9" s="26">
        <v>0</v>
      </c>
      <c r="BY9" s="33">
        <v>0</v>
      </c>
      <c r="BZ9" s="67" t="e">
        <f t="shared" si="23"/>
        <v>#DIV/0!</v>
      </c>
      <c r="CA9" s="43">
        <v>903207.67</v>
      </c>
      <c r="CB9" s="52">
        <v>903207.67</v>
      </c>
      <c r="CC9" s="66">
        <f t="shared" si="24"/>
        <v>100</v>
      </c>
      <c r="CD9" s="43">
        <v>0</v>
      </c>
      <c r="CE9" s="43">
        <v>0</v>
      </c>
      <c r="CF9" s="66" t="e">
        <f t="shared" si="25"/>
        <v>#DIV/0!</v>
      </c>
      <c r="CG9" s="43">
        <v>0</v>
      </c>
      <c r="CH9" s="43">
        <v>0</v>
      </c>
      <c r="CI9" s="66" t="e">
        <f t="shared" si="6"/>
        <v>#DIV/0!</v>
      </c>
      <c r="CJ9" s="26">
        <v>0</v>
      </c>
      <c r="CK9" s="26">
        <v>0</v>
      </c>
      <c r="CL9" s="41" t="e">
        <f t="shared" si="26"/>
        <v>#DIV/0!</v>
      </c>
      <c r="CM9" s="26">
        <v>0</v>
      </c>
      <c r="CN9" s="26">
        <v>0</v>
      </c>
      <c r="CO9" s="71" t="e">
        <f t="shared" si="27"/>
        <v>#DIV/0!</v>
      </c>
      <c r="CP9" s="26">
        <v>0</v>
      </c>
      <c r="CQ9" s="26">
        <v>0</v>
      </c>
      <c r="CR9" s="76" t="e">
        <f t="shared" si="28"/>
        <v>#DIV/0!</v>
      </c>
    </row>
    <row r="10" spans="1:96" s="3" customFormat="1" ht="40.5" customHeight="1">
      <c r="A10" s="12">
        <v>4</v>
      </c>
      <c r="B10" s="13" t="s">
        <v>7</v>
      </c>
      <c r="C10" s="79">
        <f t="shared" si="0"/>
        <v>3916465</v>
      </c>
      <c r="D10" s="79">
        <f t="shared" si="1"/>
        <v>3891830</v>
      </c>
      <c r="E10" s="17"/>
      <c r="F10" s="17"/>
      <c r="G10" s="58">
        <f t="shared" si="7"/>
        <v>99.37098888921516</v>
      </c>
      <c r="H10" s="33">
        <v>0</v>
      </c>
      <c r="I10" s="33">
        <v>0</v>
      </c>
      <c r="J10" s="33"/>
      <c r="K10" s="33"/>
      <c r="L10" s="60" t="e">
        <f t="shared" si="8"/>
        <v>#DIV/0!</v>
      </c>
      <c r="M10" s="33">
        <v>0</v>
      </c>
      <c r="N10" s="33">
        <v>0</v>
      </c>
      <c r="O10" s="57" t="e">
        <f aca="true" t="shared" si="30" ref="O10:O22">N10/M10*100</f>
        <v>#DIV/0!</v>
      </c>
      <c r="P10" s="33">
        <v>0</v>
      </c>
      <c r="Q10" s="33">
        <v>0</v>
      </c>
      <c r="R10" s="57" t="e">
        <f t="shared" si="2"/>
        <v>#DIV/0!</v>
      </c>
      <c r="S10" s="33">
        <v>0</v>
      </c>
      <c r="T10" s="33">
        <v>0</v>
      </c>
      <c r="U10" s="61" t="e">
        <f t="shared" si="3"/>
        <v>#DIV/0!</v>
      </c>
      <c r="V10" s="33">
        <v>0</v>
      </c>
      <c r="W10" s="33">
        <v>0</v>
      </c>
      <c r="X10" s="57" t="e">
        <f t="shared" si="9"/>
        <v>#DIV/0!</v>
      </c>
      <c r="Y10" s="34">
        <v>0</v>
      </c>
      <c r="Z10" s="34">
        <v>0</v>
      </c>
      <c r="AA10" s="63" t="e">
        <f t="shared" si="10"/>
        <v>#DIV/0!</v>
      </c>
      <c r="AB10" s="33">
        <v>1200000</v>
      </c>
      <c r="AC10" s="33">
        <v>1200000</v>
      </c>
      <c r="AD10" s="61">
        <f t="shared" si="11"/>
        <v>100</v>
      </c>
      <c r="AE10" s="26">
        <v>0</v>
      </c>
      <c r="AF10" s="26">
        <v>0</v>
      </c>
      <c r="AG10" s="67" t="e">
        <f t="shared" si="4"/>
        <v>#DIV/0!</v>
      </c>
      <c r="AH10" s="26">
        <v>198366</v>
      </c>
      <c r="AI10" s="26">
        <v>198366</v>
      </c>
      <c r="AJ10" s="70">
        <f t="shared" si="12"/>
        <v>100</v>
      </c>
      <c r="AK10" s="26">
        <v>0</v>
      </c>
      <c r="AL10" s="26">
        <v>0</v>
      </c>
      <c r="AM10" s="71" t="e">
        <f t="shared" si="13"/>
        <v>#DIV/0!</v>
      </c>
      <c r="AN10" s="43">
        <v>592600</v>
      </c>
      <c r="AO10" s="52">
        <v>567965</v>
      </c>
      <c r="AP10" s="66">
        <f t="shared" si="14"/>
        <v>95.84289571380357</v>
      </c>
      <c r="AQ10" s="43">
        <v>734660</v>
      </c>
      <c r="AR10" s="43">
        <v>734660</v>
      </c>
      <c r="AS10" s="73">
        <f aca="true" t="shared" si="31" ref="AS10:AS22">AR10/AQ10*100</f>
        <v>100</v>
      </c>
      <c r="AT10" s="26">
        <v>516220</v>
      </c>
      <c r="AU10" s="26">
        <v>516220</v>
      </c>
      <c r="AV10" s="58">
        <f t="shared" si="15"/>
        <v>100</v>
      </c>
      <c r="AW10" s="43">
        <v>0</v>
      </c>
      <c r="AX10" s="43">
        <v>0</v>
      </c>
      <c r="AY10" s="58" t="e">
        <f t="shared" si="5"/>
        <v>#DIV/0!</v>
      </c>
      <c r="AZ10" s="47">
        <v>0</v>
      </c>
      <c r="BA10" s="33">
        <v>0</v>
      </c>
      <c r="BB10" s="70" t="e">
        <f t="shared" si="16"/>
        <v>#DIV/0!</v>
      </c>
      <c r="BC10" s="33">
        <v>0</v>
      </c>
      <c r="BD10" s="33">
        <v>0</v>
      </c>
      <c r="BE10" s="59" t="e">
        <f t="shared" si="29"/>
        <v>#DIV/0!</v>
      </c>
      <c r="BF10" s="33">
        <v>0</v>
      </c>
      <c r="BG10" s="33">
        <v>0</v>
      </c>
      <c r="BH10" s="61" t="e">
        <f t="shared" si="17"/>
        <v>#DIV/0!</v>
      </c>
      <c r="BI10" s="16">
        <v>0</v>
      </c>
      <c r="BJ10" s="16">
        <v>0</v>
      </c>
      <c r="BK10" s="67" t="e">
        <f t="shared" si="18"/>
        <v>#DIV/0!</v>
      </c>
      <c r="BL10" s="16">
        <v>0</v>
      </c>
      <c r="BM10" s="16">
        <v>0</v>
      </c>
      <c r="BN10" s="67" t="e">
        <f t="shared" si="19"/>
        <v>#DIV/0!</v>
      </c>
      <c r="BO10" s="49">
        <v>0</v>
      </c>
      <c r="BP10" s="16">
        <v>0</v>
      </c>
      <c r="BQ10" s="66" t="e">
        <f t="shared" si="20"/>
        <v>#DIV/0!</v>
      </c>
      <c r="BR10" s="55">
        <v>0</v>
      </c>
      <c r="BS10" s="50">
        <v>0</v>
      </c>
      <c r="BT10" s="70" t="e">
        <f t="shared" si="21"/>
        <v>#DIV/0!</v>
      </c>
      <c r="BU10" s="55">
        <v>0</v>
      </c>
      <c r="BV10" s="55">
        <v>0</v>
      </c>
      <c r="BW10" s="70" t="e">
        <f t="shared" si="22"/>
        <v>#DIV/0!</v>
      </c>
      <c r="BX10" s="26">
        <v>0</v>
      </c>
      <c r="BY10" s="33">
        <v>0</v>
      </c>
      <c r="BZ10" s="67" t="e">
        <f t="shared" si="23"/>
        <v>#DIV/0!</v>
      </c>
      <c r="CA10" s="43">
        <v>674619</v>
      </c>
      <c r="CB10" s="52">
        <v>674619</v>
      </c>
      <c r="CC10" s="66">
        <f t="shared" si="24"/>
        <v>100</v>
      </c>
      <c r="CD10" s="43">
        <v>0</v>
      </c>
      <c r="CE10" s="43">
        <v>0</v>
      </c>
      <c r="CF10" s="66" t="e">
        <f t="shared" si="25"/>
        <v>#DIV/0!</v>
      </c>
      <c r="CG10" s="43">
        <v>0</v>
      </c>
      <c r="CH10" s="43">
        <v>0</v>
      </c>
      <c r="CI10" s="66" t="e">
        <f t="shared" si="6"/>
        <v>#DIV/0!</v>
      </c>
      <c r="CJ10" s="26">
        <v>0</v>
      </c>
      <c r="CK10" s="26">
        <v>0</v>
      </c>
      <c r="CL10" s="41" t="e">
        <f t="shared" si="26"/>
        <v>#DIV/0!</v>
      </c>
      <c r="CM10" s="26">
        <v>0</v>
      </c>
      <c r="CN10" s="26">
        <v>0</v>
      </c>
      <c r="CO10" s="71" t="e">
        <f t="shared" si="27"/>
        <v>#DIV/0!</v>
      </c>
      <c r="CP10" s="26">
        <v>0</v>
      </c>
      <c r="CQ10" s="26">
        <v>0</v>
      </c>
      <c r="CR10" s="76" t="e">
        <f t="shared" si="28"/>
        <v>#DIV/0!</v>
      </c>
    </row>
    <row r="11" spans="1:96" s="3" customFormat="1" ht="33" customHeight="1">
      <c r="A11" s="12">
        <v>5</v>
      </c>
      <c r="B11" s="18" t="s">
        <v>8</v>
      </c>
      <c r="C11" s="79">
        <f t="shared" si="0"/>
        <v>15208020.430000002</v>
      </c>
      <c r="D11" s="79">
        <f t="shared" si="1"/>
        <v>11389588.41</v>
      </c>
      <c r="E11" s="17"/>
      <c r="F11" s="17"/>
      <c r="G11" s="58">
        <f t="shared" si="7"/>
        <v>74.89198520231078</v>
      </c>
      <c r="H11" s="33">
        <v>0</v>
      </c>
      <c r="I11" s="33">
        <v>0</v>
      </c>
      <c r="J11" s="33">
        <v>0</v>
      </c>
      <c r="K11" s="33">
        <v>0</v>
      </c>
      <c r="L11" s="60" t="e">
        <f t="shared" si="8"/>
        <v>#DIV/0!</v>
      </c>
      <c r="M11" s="33">
        <v>0</v>
      </c>
      <c r="N11" s="33">
        <v>0</v>
      </c>
      <c r="O11" s="57" t="e">
        <f t="shared" si="30"/>
        <v>#DIV/0!</v>
      </c>
      <c r="P11" s="33">
        <v>0</v>
      </c>
      <c r="Q11" s="33">
        <v>0</v>
      </c>
      <c r="R11" s="57" t="e">
        <f t="shared" si="2"/>
        <v>#DIV/0!</v>
      </c>
      <c r="S11" s="33">
        <v>0</v>
      </c>
      <c r="T11" s="33">
        <v>0</v>
      </c>
      <c r="U11" s="61" t="e">
        <f t="shared" si="3"/>
        <v>#DIV/0!</v>
      </c>
      <c r="V11" s="33">
        <v>0</v>
      </c>
      <c r="W11" s="33">
        <v>0</v>
      </c>
      <c r="X11" s="57" t="e">
        <f t="shared" si="9"/>
        <v>#DIV/0!</v>
      </c>
      <c r="Y11" s="34">
        <v>0</v>
      </c>
      <c r="Z11" s="34">
        <v>0</v>
      </c>
      <c r="AA11" s="63" t="e">
        <f t="shared" si="10"/>
        <v>#DIV/0!</v>
      </c>
      <c r="AB11" s="33">
        <v>500000</v>
      </c>
      <c r="AC11" s="33">
        <v>500000</v>
      </c>
      <c r="AD11" s="61">
        <f t="shared" si="11"/>
        <v>100</v>
      </c>
      <c r="AE11" s="26">
        <v>0</v>
      </c>
      <c r="AF11" s="26">
        <v>0</v>
      </c>
      <c r="AG11" s="67" t="e">
        <f t="shared" si="4"/>
        <v>#DIV/0!</v>
      </c>
      <c r="AH11" s="26">
        <v>0</v>
      </c>
      <c r="AI11" s="26">
        <v>0</v>
      </c>
      <c r="AJ11" s="70">
        <v>0</v>
      </c>
      <c r="AK11" s="26">
        <v>69000</v>
      </c>
      <c r="AL11" s="26">
        <v>0</v>
      </c>
      <c r="AM11" s="71">
        <f t="shared" si="13"/>
        <v>0</v>
      </c>
      <c r="AN11" s="43">
        <v>2087238.63</v>
      </c>
      <c r="AO11" s="52">
        <v>2075943.09</v>
      </c>
      <c r="AP11" s="66">
        <f t="shared" si="14"/>
        <v>99.45882852886831</v>
      </c>
      <c r="AQ11" s="43">
        <v>333080</v>
      </c>
      <c r="AR11" s="43">
        <v>333080</v>
      </c>
      <c r="AS11" s="73">
        <f t="shared" si="31"/>
        <v>100</v>
      </c>
      <c r="AT11" s="26">
        <v>254410</v>
      </c>
      <c r="AU11" s="26">
        <v>254410</v>
      </c>
      <c r="AV11" s="58">
        <f t="shared" si="15"/>
        <v>100</v>
      </c>
      <c r="AW11" s="43">
        <v>0</v>
      </c>
      <c r="AX11" s="43">
        <v>0</v>
      </c>
      <c r="AY11" s="58">
        <f t="shared" si="5"/>
        <v>0.0013398642802431508</v>
      </c>
      <c r="AZ11" s="47">
        <v>0</v>
      </c>
      <c r="BA11" s="33">
        <v>0</v>
      </c>
      <c r="BB11" s="70" t="e">
        <f t="shared" si="16"/>
        <v>#DIV/0!</v>
      </c>
      <c r="BC11" s="33">
        <v>0</v>
      </c>
      <c r="BD11" s="33">
        <v>0</v>
      </c>
      <c r="BE11" s="59" t="e">
        <f t="shared" si="29"/>
        <v>#DIV/0!</v>
      </c>
      <c r="BF11" s="33">
        <v>0</v>
      </c>
      <c r="BG11" s="33">
        <v>0</v>
      </c>
      <c r="BH11" s="61" t="e">
        <f t="shared" si="17"/>
        <v>#DIV/0!</v>
      </c>
      <c r="BI11" s="26">
        <v>7463442.49</v>
      </c>
      <c r="BJ11" s="26">
        <v>7463442.49</v>
      </c>
      <c r="BK11" s="71">
        <f t="shared" si="18"/>
        <v>100</v>
      </c>
      <c r="BL11" s="26">
        <v>52771.82</v>
      </c>
      <c r="BM11" s="26">
        <v>52771.82</v>
      </c>
      <c r="BN11" s="67">
        <f t="shared" si="19"/>
        <v>100</v>
      </c>
      <c r="BO11" s="49">
        <v>22616.49</v>
      </c>
      <c r="BP11" s="16">
        <v>22616.49</v>
      </c>
      <c r="BQ11" s="66">
        <f t="shared" si="20"/>
        <v>100</v>
      </c>
      <c r="BR11" s="55">
        <v>0</v>
      </c>
      <c r="BS11" s="50">
        <v>0</v>
      </c>
      <c r="BT11" s="70" t="e">
        <f t="shared" si="21"/>
        <v>#DIV/0!</v>
      </c>
      <c r="BU11" s="55">
        <v>0</v>
      </c>
      <c r="BV11" s="55">
        <v>0</v>
      </c>
      <c r="BW11" s="70" t="e">
        <f t="shared" si="22"/>
        <v>#DIV/0!</v>
      </c>
      <c r="BX11" s="26">
        <v>690331</v>
      </c>
      <c r="BY11" s="33">
        <v>687324.52</v>
      </c>
      <c r="BZ11" s="68">
        <f t="shared" si="23"/>
        <v>99.56448718078718</v>
      </c>
      <c r="CA11" s="43">
        <v>0</v>
      </c>
      <c r="CB11" s="52">
        <v>0</v>
      </c>
      <c r="CC11" s="66" t="e">
        <f t="shared" si="24"/>
        <v>#DIV/0!</v>
      </c>
      <c r="CD11" s="43">
        <v>3546490</v>
      </c>
      <c r="CE11" s="43">
        <v>0</v>
      </c>
      <c r="CF11" s="66">
        <f t="shared" si="25"/>
        <v>0</v>
      </c>
      <c r="CG11" s="43">
        <v>188640</v>
      </c>
      <c r="CH11" s="43">
        <v>0</v>
      </c>
      <c r="CI11" s="66">
        <f t="shared" si="6"/>
        <v>0</v>
      </c>
      <c r="CJ11" s="26">
        <v>0</v>
      </c>
      <c r="CK11" s="26">
        <v>0</v>
      </c>
      <c r="CL11" s="41" t="e">
        <f t="shared" si="26"/>
        <v>#DIV/0!</v>
      </c>
      <c r="CM11" s="26">
        <v>0</v>
      </c>
      <c r="CN11" s="26">
        <v>0</v>
      </c>
      <c r="CO11" s="71" t="e">
        <f t="shared" si="27"/>
        <v>#DIV/0!</v>
      </c>
      <c r="CP11" s="26">
        <v>0</v>
      </c>
      <c r="CQ11" s="26">
        <v>0</v>
      </c>
      <c r="CR11" s="76" t="e">
        <f t="shared" si="28"/>
        <v>#DIV/0!</v>
      </c>
    </row>
    <row r="12" spans="1:96" s="3" customFormat="1" ht="35.25" customHeight="1">
      <c r="A12" s="12">
        <v>6</v>
      </c>
      <c r="B12" s="13" t="s">
        <v>9</v>
      </c>
      <c r="C12" s="79">
        <f t="shared" si="0"/>
        <v>8826056.45</v>
      </c>
      <c r="D12" s="79">
        <f t="shared" si="1"/>
        <v>8171766.71</v>
      </c>
      <c r="E12" s="17"/>
      <c r="F12" s="17"/>
      <c r="G12" s="58">
        <f t="shared" si="7"/>
        <v>92.58683939190078</v>
      </c>
      <c r="H12" s="33">
        <v>0</v>
      </c>
      <c r="I12" s="33">
        <v>0</v>
      </c>
      <c r="J12" s="33"/>
      <c r="K12" s="33"/>
      <c r="L12" s="60" t="e">
        <f t="shared" si="8"/>
        <v>#DIV/0!</v>
      </c>
      <c r="M12" s="33">
        <v>1200000</v>
      </c>
      <c r="N12" s="33">
        <v>1036331.71</v>
      </c>
      <c r="O12" s="57">
        <f t="shared" si="30"/>
        <v>86.36097583333333</v>
      </c>
      <c r="P12" s="33">
        <v>0</v>
      </c>
      <c r="Q12" s="33">
        <v>0</v>
      </c>
      <c r="R12" s="57" t="e">
        <f t="shared" si="2"/>
        <v>#DIV/0!</v>
      </c>
      <c r="S12" s="33">
        <v>0</v>
      </c>
      <c r="T12" s="33">
        <v>0</v>
      </c>
      <c r="U12" s="61" t="e">
        <f t="shared" si="3"/>
        <v>#DIV/0!</v>
      </c>
      <c r="V12" s="33">
        <v>0</v>
      </c>
      <c r="W12" s="33">
        <v>0</v>
      </c>
      <c r="X12" s="57" t="e">
        <f t="shared" si="9"/>
        <v>#DIV/0!</v>
      </c>
      <c r="Y12" s="34">
        <v>0</v>
      </c>
      <c r="Z12" s="34">
        <v>0</v>
      </c>
      <c r="AA12" s="63" t="e">
        <f t="shared" si="10"/>
        <v>#DIV/0!</v>
      </c>
      <c r="AB12" s="33">
        <v>1600000</v>
      </c>
      <c r="AC12" s="33">
        <v>1600000</v>
      </c>
      <c r="AD12" s="61">
        <f t="shared" si="11"/>
        <v>100</v>
      </c>
      <c r="AE12" s="26">
        <v>0</v>
      </c>
      <c r="AF12" s="26">
        <v>0</v>
      </c>
      <c r="AG12" s="67" t="e">
        <f t="shared" si="4"/>
        <v>#DIV/0!</v>
      </c>
      <c r="AH12" s="26">
        <v>198366</v>
      </c>
      <c r="AI12" s="26">
        <v>198366</v>
      </c>
      <c r="AJ12" s="70">
        <f t="shared" si="12"/>
        <v>100</v>
      </c>
      <c r="AK12" s="26">
        <v>0</v>
      </c>
      <c r="AL12" s="26">
        <v>0</v>
      </c>
      <c r="AM12" s="71" t="e">
        <f t="shared" si="13"/>
        <v>#DIV/0!</v>
      </c>
      <c r="AN12" s="43">
        <v>0</v>
      </c>
      <c r="AO12" s="52">
        <v>0</v>
      </c>
      <c r="AP12" s="66" t="e">
        <f t="shared" si="14"/>
        <v>#DIV/0!</v>
      </c>
      <c r="AQ12" s="43">
        <v>644900</v>
      </c>
      <c r="AR12" s="43">
        <v>644900</v>
      </c>
      <c r="AS12" s="73">
        <f t="shared" si="31"/>
        <v>100</v>
      </c>
      <c r="AT12" s="26">
        <v>479240</v>
      </c>
      <c r="AU12" s="26">
        <v>479240</v>
      </c>
      <c r="AV12" s="58">
        <f t="shared" si="15"/>
        <v>100</v>
      </c>
      <c r="AW12" s="43">
        <v>0</v>
      </c>
      <c r="AX12" s="43">
        <v>0</v>
      </c>
      <c r="AY12" s="58" t="e">
        <f t="shared" si="5"/>
        <v>#DIV/0!</v>
      </c>
      <c r="AZ12" s="47">
        <v>0</v>
      </c>
      <c r="BA12" s="33">
        <v>0</v>
      </c>
      <c r="BB12" s="70" t="e">
        <f t="shared" si="16"/>
        <v>#DIV/0!</v>
      </c>
      <c r="BC12" s="33">
        <v>0</v>
      </c>
      <c r="BD12" s="33">
        <v>0</v>
      </c>
      <c r="BE12" s="59" t="e">
        <f t="shared" si="29"/>
        <v>#DIV/0!</v>
      </c>
      <c r="BF12" s="33">
        <v>0</v>
      </c>
      <c r="BG12" s="33">
        <v>0</v>
      </c>
      <c r="BH12" s="61" t="e">
        <f t="shared" si="17"/>
        <v>#DIV/0!</v>
      </c>
      <c r="BI12" s="16">
        <v>0</v>
      </c>
      <c r="BJ12" s="16">
        <v>0</v>
      </c>
      <c r="BK12" s="67" t="e">
        <f t="shared" si="18"/>
        <v>#DIV/0!</v>
      </c>
      <c r="BL12" s="16">
        <v>0</v>
      </c>
      <c r="BM12" s="16">
        <v>0</v>
      </c>
      <c r="BN12" s="67" t="e">
        <f t="shared" si="19"/>
        <v>#DIV/0!</v>
      </c>
      <c r="BO12" s="49">
        <v>0</v>
      </c>
      <c r="BP12" s="16">
        <v>0</v>
      </c>
      <c r="BQ12" s="66" t="e">
        <f t="shared" si="20"/>
        <v>#DIV/0!</v>
      </c>
      <c r="BR12" s="55">
        <v>0</v>
      </c>
      <c r="BS12" s="50">
        <v>0</v>
      </c>
      <c r="BT12" s="70" t="e">
        <f t="shared" si="21"/>
        <v>#DIV/0!</v>
      </c>
      <c r="BU12" s="26">
        <v>98923.63</v>
      </c>
      <c r="BV12" s="33">
        <v>0</v>
      </c>
      <c r="BW12" s="70">
        <f t="shared" si="22"/>
        <v>0</v>
      </c>
      <c r="BX12" s="26">
        <v>0</v>
      </c>
      <c r="BY12" s="33">
        <v>0</v>
      </c>
      <c r="BZ12" s="68" t="e">
        <f t="shared" si="23"/>
        <v>#DIV/0!</v>
      </c>
      <c r="CA12" s="43">
        <v>4604626.82</v>
      </c>
      <c r="CB12" s="52">
        <v>4212929</v>
      </c>
      <c r="CC12" s="66">
        <f t="shared" si="24"/>
        <v>91.49338621104587</v>
      </c>
      <c r="CD12" s="43">
        <v>0</v>
      </c>
      <c r="CE12" s="43">
        <v>0</v>
      </c>
      <c r="CF12" s="66" t="e">
        <f t="shared" si="25"/>
        <v>#DIV/0!</v>
      </c>
      <c r="CG12" s="43">
        <v>0</v>
      </c>
      <c r="CH12" s="43">
        <v>0</v>
      </c>
      <c r="CI12" s="66" t="e">
        <f t="shared" si="6"/>
        <v>#DIV/0!</v>
      </c>
      <c r="CJ12" s="26">
        <v>0</v>
      </c>
      <c r="CK12" s="26">
        <v>0</v>
      </c>
      <c r="CL12" s="41" t="e">
        <f t="shared" si="26"/>
        <v>#DIV/0!</v>
      </c>
      <c r="CM12" s="26">
        <v>0</v>
      </c>
      <c r="CN12" s="26">
        <v>0</v>
      </c>
      <c r="CO12" s="71" t="e">
        <f t="shared" si="27"/>
        <v>#DIV/0!</v>
      </c>
      <c r="CP12" s="26">
        <v>0</v>
      </c>
      <c r="CQ12" s="26">
        <v>0</v>
      </c>
      <c r="CR12" s="76" t="e">
        <f t="shared" si="28"/>
        <v>#DIV/0!</v>
      </c>
    </row>
    <row r="13" spans="1:96" s="3" customFormat="1" ht="31.5" customHeight="1">
      <c r="A13" s="12">
        <v>7</v>
      </c>
      <c r="B13" s="13" t="s">
        <v>10</v>
      </c>
      <c r="C13" s="79">
        <f t="shared" si="0"/>
        <v>15585153.21</v>
      </c>
      <c r="D13" s="79">
        <f t="shared" si="1"/>
        <v>7654812.7</v>
      </c>
      <c r="E13" s="14"/>
      <c r="F13" s="14"/>
      <c r="G13" s="58">
        <f t="shared" si="7"/>
        <v>49.11605678081107</v>
      </c>
      <c r="H13" s="33">
        <v>98356</v>
      </c>
      <c r="I13" s="33">
        <v>98356</v>
      </c>
      <c r="J13" s="33"/>
      <c r="K13" s="33"/>
      <c r="L13" s="60">
        <f t="shared" si="8"/>
        <v>100</v>
      </c>
      <c r="M13" s="33">
        <v>138960</v>
      </c>
      <c r="N13" s="33">
        <v>136892.9</v>
      </c>
      <c r="O13" s="57">
        <f t="shared" si="30"/>
        <v>98.51244962579159</v>
      </c>
      <c r="P13" s="33">
        <v>0</v>
      </c>
      <c r="Q13" s="33">
        <v>0</v>
      </c>
      <c r="R13" s="57" t="e">
        <f t="shared" si="2"/>
        <v>#DIV/0!</v>
      </c>
      <c r="S13" s="33">
        <v>0</v>
      </c>
      <c r="T13" s="33">
        <v>0</v>
      </c>
      <c r="U13" s="61" t="e">
        <f t="shared" si="3"/>
        <v>#DIV/0!</v>
      </c>
      <c r="V13" s="33">
        <v>0</v>
      </c>
      <c r="W13" s="33">
        <v>0</v>
      </c>
      <c r="X13" s="57" t="e">
        <f t="shared" si="9"/>
        <v>#DIV/0!</v>
      </c>
      <c r="Y13" s="34">
        <v>0</v>
      </c>
      <c r="Z13" s="34">
        <v>0</v>
      </c>
      <c r="AA13" s="63" t="e">
        <f t="shared" si="10"/>
        <v>#DIV/0!</v>
      </c>
      <c r="AB13" s="33">
        <v>1400000</v>
      </c>
      <c r="AC13" s="33">
        <v>1400000</v>
      </c>
      <c r="AD13" s="61">
        <f t="shared" si="11"/>
        <v>100</v>
      </c>
      <c r="AE13" s="26">
        <v>836700</v>
      </c>
      <c r="AF13" s="26">
        <v>599900</v>
      </c>
      <c r="AG13" s="68">
        <f t="shared" si="4"/>
        <v>71.69833871160512</v>
      </c>
      <c r="AH13" s="26">
        <v>198366</v>
      </c>
      <c r="AI13" s="26">
        <v>198366</v>
      </c>
      <c r="AJ13" s="70">
        <f t="shared" si="12"/>
        <v>100</v>
      </c>
      <c r="AK13" s="26">
        <v>0</v>
      </c>
      <c r="AL13" s="26">
        <v>0</v>
      </c>
      <c r="AM13" s="71" t="e">
        <f t="shared" si="13"/>
        <v>#DIV/0!</v>
      </c>
      <c r="AN13" s="43">
        <v>957822.81</v>
      </c>
      <c r="AO13" s="52">
        <v>957822.81</v>
      </c>
      <c r="AP13" s="66">
        <f t="shared" si="14"/>
        <v>100</v>
      </c>
      <c r="AQ13" s="43">
        <v>375600</v>
      </c>
      <c r="AR13" s="43">
        <v>375600</v>
      </c>
      <c r="AS13" s="73">
        <f t="shared" si="31"/>
        <v>100</v>
      </c>
      <c r="AT13" s="26">
        <v>306180</v>
      </c>
      <c r="AU13" s="26">
        <v>306180</v>
      </c>
      <c r="AV13" s="58">
        <f t="shared" si="15"/>
        <v>100</v>
      </c>
      <c r="AW13" s="43">
        <v>0</v>
      </c>
      <c r="AX13" s="43">
        <v>0</v>
      </c>
      <c r="AY13" s="58" t="e">
        <f t="shared" si="5"/>
        <v>#DIV/0!</v>
      </c>
      <c r="AZ13" s="47">
        <v>1818720</v>
      </c>
      <c r="BA13" s="33">
        <v>1818720</v>
      </c>
      <c r="BB13" s="70">
        <f t="shared" si="16"/>
        <v>100</v>
      </c>
      <c r="BC13" s="33">
        <v>0</v>
      </c>
      <c r="BD13" s="33">
        <v>0</v>
      </c>
      <c r="BE13" s="59" t="e">
        <f t="shared" si="29"/>
        <v>#DIV/0!</v>
      </c>
      <c r="BF13" s="33">
        <v>0</v>
      </c>
      <c r="BG13" s="33">
        <v>0</v>
      </c>
      <c r="BH13" s="61" t="e">
        <f t="shared" si="17"/>
        <v>#DIV/0!</v>
      </c>
      <c r="BI13" s="16">
        <v>0</v>
      </c>
      <c r="BJ13" s="16">
        <v>0</v>
      </c>
      <c r="BK13" s="67" t="e">
        <f t="shared" si="18"/>
        <v>#DIV/0!</v>
      </c>
      <c r="BL13" s="16">
        <v>0</v>
      </c>
      <c r="BM13" s="16">
        <v>0</v>
      </c>
      <c r="BN13" s="67" t="e">
        <f t="shared" si="19"/>
        <v>#DIV/0!</v>
      </c>
      <c r="BO13" s="49">
        <v>0</v>
      </c>
      <c r="BP13" s="16">
        <v>0</v>
      </c>
      <c r="BQ13" s="66" t="e">
        <f t="shared" si="20"/>
        <v>#DIV/0!</v>
      </c>
      <c r="BR13" s="55">
        <v>0</v>
      </c>
      <c r="BS13" s="50">
        <v>0</v>
      </c>
      <c r="BT13" s="70" t="e">
        <f t="shared" si="21"/>
        <v>#DIV/0!</v>
      </c>
      <c r="BU13" s="55">
        <v>0</v>
      </c>
      <c r="BV13" s="55">
        <v>0</v>
      </c>
      <c r="BW13" s="70" t="e">
        <f t="shared" si="22"/>
        <v>#DIV/0!</v>
      </c>
      <c r="BX13" s="26">
        <v>61623.41</v>
      </c>
      <c r="BY13" s="33">
        <v>0</v>
      </c>
      <c r="BZ13" s="68">
        <f t="shared" si="23"/>
        <v>0</v>
      </c>
      <c r="CA13" s="43">
        <v>429000</v>
      </c>
      <c r="CB13" s="52">
        <v>429000</v>
      </c>
      <c r="CC13" s="66">
        <f t="shared" si="24"/>
        <v>100</v>
      </c>
      <c r="CD13" s="43">
        <v>7244500</v>
      </c>
      <c r="CE13" s="43">
        <v>0</v>
      </c>
      <c r="CF13" s="66">
        <f t="shared" si="25"/>
        <v>0</v>
      </c>
      <c r="CG13" s="43">
        <v>385350</v>
      </c>
      <c r="CH13" s="43">
        <v>0</v>
      </c>
      <c r="CI13" s="66">
        <f t="shared" si="6"/>
        <v>0</v>
      </c>
      <c r="CJ13" s="26">
        <v>1307559.36</v>
      </c>
      <c r="CK13" s="26">
        <v>1307559.36</v>
      </c>
      <c r="CL13" s="41">
        <f t="shared" si="26"/>
        <v>100</v>
      </c>
      <c r="CM13" s="26">
        <v>13207.96</v>
      </c>
      <c r="CN13" s="26">
        <v>13207.96</v>
      </c>
      <c r="CO13" s="71">
        <f t="shared" si="27"/>
        <v>100</v>
      </c>
      <c r="CP13" s="26">
        <v>13207.67</v>
      </c>
      <c r="CQ13" s="26">
        <v>13207.67</v>
      </c>
      <c r="CR13" s="77">
        <f t="shared" si="28"/>
        <v>100</v>
      </c>
    </row>
    <row r="14" spans="1:96" s="3" customFormat="1" ht="32.25" customHeight="1">
      <c r="A14" s="12">
        <v>8</v>
      </c>
      <c r="B14" s="13" t="s">
        <v>11</v>
      </c>
      <c r="C14" s="79">
        <f t="shared" si="0"/>
        <v>9258733.25</v>
      </c>
      <c r="D14" s="79">
        <f t="shared" si="0"/>
        <v>5259595.08</v>
      </c>
      <c r="E14" s="17"/>
      <c r="F14" s="17"/>
      <c r="G14" s="58">
        <f t="shared" si="7"/>
        <v>56.80685400456915</v>
      </c>
      <c r="H14" s="33">
        <v>359272</v>
      </c>
      <c r="I14" s="33">
        <v>359272</v>
      </c>
      <c r="J14" s="33"/>
      <c r="K14" s="33"/>
      <c r="L14" s="60">
        <f t="shared" si="8"/>
        <v>100</v>
      </c>
      <c r="M14" s="33">
        <v>40000</v>
      </c>
      <c r="N14" s="33">
        <v>40000</v>
      </c>
      <c r="O14" s="57">
        <f t="shared" si="30"/>
        <v>100</v>
      </c>
      <c r="P14" s="33">
        <v>0</v>
      </c>
      <c r="Q14" s="33">
        <v>0</v>
      </c>
      <c r="R14" s="57" t="e">
        <f t="shared" si="2"/>
        <v>#DIV/0!</v>
      </c>
      <c r="S14" s="33">
        <v>0</v>
      </c>
      <c r="T14" s="33">
        <v>0</v>
      </c>
      <c r="U14" s="61" t="e">
        <f t="shared" si="3"/>
        <v>#DIV/0!</v>
      </c>
      <c r="V14" s="33">
        <v>0</v>
      </c>
      <c r="W14" s="33">
        <v>0</v>
      </c>
      <c r="X14" s="57" t="e">
        <f t="shared" si="9"/>
        <v>#DIV/0!</v>
      </c>
      <c r="Y14" s="34">
        <v>0</v>
      </c>
      <c r="Z14" s="34">
        <v>0</v>
      </c>
      <c r="AA14" s="63" t="e">
        <f t="shared" si="10"/>
        <v>#DIV/0!</v>
      </c>
      <c r="AB14" s="33">
        <v>1100000</v>
      </c>
      <c r="AC14" s="33">
        <v>1100000</v>
      </c>
      <c r="AD14" s="61">
        <f t="shared" si="11"/>
        <v>100</v>
      </c>
      <c r="AE14" s="26">
        <v>0</v>
      </c>
      <c r="AF14" s="26">
        <v>0</v>
      </c>
      <c r="AG14" s="67" t="e">
        <f t="shared" si="4"/>
        <v>#DIV/0!</v>
      </c>
      <c r="AH14" s="26">
        <v>198366</v>
      </c>
      <c r="AI14" s="26">
        <v>198366</v>
      </c>
      <c r="AJ14" s="70">
        <f t="shared" si="12"/>
        <v>100</v>
      </c>
      <c r="AK14" s="26">
        <v>0</v>
      </c>
      <c r="AL14" s="26">
        <v>0</v>
      </c>
      <c r="AM14" s="71" t="e">
        <f t="shared" si="13"/>
        <v>#DIV/0!</v>
      </c>
      <c r="AN14" s="43">
        <v>2203643.66</v>
      </c>
      <c r="AO14" s="53">
        <v>2203643.66</v>
      </c>
      <c r="AP14" s="66">
        <f t="shared" si="14"/>
        <v>100</v>
      </c>
      <c r="AQ14" s="43">
        <v>505520</v>
      </c>
      <c r="AR14" s="43">
        <v>505520</v>
      </c>
      <c r="AS14" s="73">
        <f t="shared" si="31"/>
        <v>100</v>
      </c>
      <c r="AT14" s="26">
        <v>377180</v>
      </c>
      <c r="AU14" s="26">
        <v>377180</v>
      </c>
      <c r="AV14" s="58">
        <f t="shared" si="15"/>
        <v>100</v>
      </c>
      <c r="AW14" s="43">
        <v>0</v>
      </c>
      <c r="AX14" s="43">
        <v>0</v>
      </c>
      <c r="AY14" s="58" t="e">
        <f t="shared" si="5"/>
        <v>#DIV/0!</v>
      </c>
      <c r="AZ14" s="47">
        <v>0</v>
      </c>
      <c r="BA14" s="33">
        <v>0</v>
      </c>
      <c r="BB14" s="70" t="e">
        <f t="shared" si="16"/>
        <v>#DIV/0!</v>
      </c>
      <c r="BC14" s="33">
        <v>0</v>
      </c>
      <c r="BD14" s="33">
        <v>0</v>
      </c>
      <c r="BE14" s="59" t="e">
        <f t="shared" si="29"/>
        <v>#DIV/0!</v>
      </c>
      <c r="BF14" s="33">
        <v>0</v>
      </c>
      <c r="BG14" s="33">
        <v>0</v>
      </c>
      <c r="BH14" s="61" t="e">
        <f t="shared" si="17"/>
        <v>#DIV/0!</v>
      </c>
      <c r="BI14" s="16">
        <v>0</v>
      </c>
      <c r="BJ14" s="16">
        <v>0</v>
      </c>
      <c r="BK14" s="67" t="e">
        <f t="shared" si="18"/>
        <v>#DIV/0!</v>
      </c>
      <c r="BL14" s="16">
        <v>0</v>
      </c>
      <c r="BM14" s="16">
        <v>0</v>
      </c>
      <c r="BN14" s="67" t="e">
        <f t="shared" si="19"/>
        <v>#DIV/0!</v>
      </c>
      <c r="BO14" s="49">
        <v>0</v>
      </c>
      <c r="BP14" s="16">
        <v>0</v>
      </c>
      <c r="BQ14" s="66" t="e">
        <f t="shared" si="20"/>
        <v>#DIV/0!</v>
      </c>
      <c r="BR14" s="55">
        <v>1313302.66</v>
      </c>
      <c r="BS14" s="50">
        <v>108810</v>
      </c>
      <c r="BT14" s="70">
        <f t="shared" si="21"/>
        <v>8.285218884731416</v>
      </c>
      <c r="BU14" s="26">
        <v>98853.72</v>
      </c>
      <c r="BV14" s="33">
        <v>8190</v>
      </c>
      <c r="BW14" s="70">
        <f t="shared" si="22"/>
        <v>8.284968941988224</v>
      </c>
      <c r="BX14" s="26">
        <v>190138</v>
      </c>
      <c r="BY14" s="33">
        <v>180216.21</v>
      </c>
      <c r="BZ14" s="68">
        <f t="shared" si="23"/>
        <v>94.78179532760416</v>
      </c>
      <c r="CA14" s="43">
        <v>178397.21</v>
      </c>
      <c r="CB14" s="52">
        <v>178397.21</v>
      </c>
      <c r="CC14" s="66">
        <f t="shared" si="24"/>
        <v>100</v>
      </c>
      <c r="CD14" s="43">
        <v>2558000</v>
      </c>
      <c r="CE14" s="43">
        <v>0</v>
      </c>
      <c r="CF14" s="66">
        <f t="shared" si="25"/>
        <v>0</v>
      </c>
      <c r="CG14" s="43">
        <v>136060</v>
      </c>
      <c r="CH14" s="43">
        <v>0</v>
      </c>
      <c r="CI14" s="66">
        <f t="shared" si="6"/>
        <v>0</v>
      </c>
      <c r="CJ14" s="26">
        <v>0</v>
      </c>
      <c r="CK14" s="26">
        <v>0</v>
      </c>
      <c r="CL14" s="41" t="e">
        <f t="shared" si="26"/>
        <v>#DIV/0!</v>
      </c>
      <c r="CM14" s="26">
        <v>0</v>
      </c>
      <c r="CN14" s="26">
        <v>0</v>
      </c>
      <c r="CO14" s="71" t="e">
        <f t="shared" si="27"/>
        <v>#DIV/0!</v>
      </c>
      <c r="CP14" s="26">
        <v>0</v>
      </c>
      <c r="CQ14" s="26">
        <v>0</v>
      </c>
      <c r="CR14" s="76" t="e">
        <f t="shared" si="28"/>
        <v>#DIV/0!</v>
      </c>
    </row>
    <row r="15" spans="1:96" s="3" customFormat="1" ht="29.25" customHeight="1">
      <c r="A15" s="12">
        <v>9</v>
      </c>
      <c r="B15" s="13" t="s">
        <v>12</v>
      </c>
      <c r="C15" s="79">
        <f t="shared" si="0"/>
        <v>4431092</v>
      </c>
      <c r="D15" s="79">
        <v>4386092</v>
      </c>
      <c r="E15" s="17"/>
      <c r="F15" s="17"/>
      <c r="G15" s="58">
        <f t="shared" si="7"/>
        <v>98.98444898007082</v>
      </c>
      <c r="H15" s="33">
        <v>45000</v>
      </c>
      <c r="I15" s="33">
        <v>0</v>
      </c>
      <c r="J15" s="33"/>
      <c r="K15" s="33"/>
      <c r="L15" s="60">
        <f t="shared" si="8"/>
        <v>0</v>
      </c>
      <c r="M15" s="33">
        <v>0</v>
      </c>
      <c r="N15" s="33">
        <v>0</v>
      </c>
      <c r="O15" s="57" t="e">
        <f t="shared" si="30"/>
        <v>#DIV/0!</v>
      </c>
      <c r="P15" s="33">
        <v>0</v>
      </c>
      <c r="Q15" s="33">
        <v>0</v>
      </c>
      <c r="R15" s="57" t="e">
        <f t="shared" si="2"/>
        <v>#DIV/0!</v>
      </c>
      <c r="S15" s="33">
        <v>0</v>
      </c>
      <c r="T15" s="33">
        <v>0</v>
      </c>
      <c r="U15" s="61" t="e">
        <f t="shared" si="3"/>
        <v>#DIV/0!</v>
      </c>
      <c r="V15" s="33">
        <v>0</v>
      </c>
      <c r="W15" s="33">
        <v>0</v>
      </c>
      <c r="X15" s="57" t="e">
        <f t="shared" si="9"/>
        <v>#DIV/0!</v>
      </c>
      <c r="Y15" s="34">
        <v>0</v>
      </c>
      <c r="Z15" s="34">
        <v>0</v>
      </c>
      <c r="AA15" s="63" t="e">
        <f t="shared" si="10"/>
        <v>#DIV/0!</v>
      </c>
      <c r="AB15" s="33">
        <v>1100000</v>
      </c>
      <c r="AC15" s="33">
        <v>1100000</v>
      </c>
      <c r="AD15" s="61">
        <f t="shared" si="11"/>
        <v>100</v>
      </c>
      <c r="AE15" s="26">
        <v>0</v>
      </c>
      <c r="AF15" s="26">
        <v>0</v>
      </c>
      <c r="AG15" s="67" t="e">
        <f t="shared" si="4"/>
        <v>#DIV/0!</v>
      </c>
      <c r="AH15" s="26">
        <v>198366</v>
      </c>
      <c r="AI15" s="26">
        <v>198366</v>
      </c>
      <c r="AJ15" s="70">
        <f t="shared" si="12"/>
        <v>100</v>
      </c>
      <c r="AK15" s="26">
        <v>0</v>
      </c>
      <c r="AL15" s="26">
        <v>0</v>
      </c>
      <c r="AM15" s="71" t="e">
        <f t="shared" si="13"/>
        <v>#DIV/0!</v>
      </c>
      <c r="AN15" s="43">
        <v>1789286</v>
      </c>
      <c r="AO15" s="53" t="s">
        <v>49</v>
      </c>
      <c r="AP15" s="66" t="e">
        <f t="shared" si="14"/>
        <v>#VALUE!</v>
      </c>
      <c r="AQ15" s="43">
        <v>774820</v>
      </c>
      <c r="AR15" s="43">
        <v>774820</v>
      </c>
      <c r="AS15" s="73">
        <f t="shared" si="31"/>
        <v>100</v>
      </c>
      <c r="AT15" s="26">
        <v>523620</v>
      </c>
      <c r="AU15" s="26">
        <v>523620</v>
      </c>
      <c r="AV15" s="58">
        <f t="shared" si="15"/>
        <v>100</v>
      </c>
      <c r="AW15" s="43">
        <v>0</v>
      </c>
      <c r="AX15" s="43">
        <v>0</v>
      </c>
      <c r="AY15" s="58" t="e">
        <f t="shared" si="5"/>
        <v>#DIV/0!</v>
      </c>
      <c r="AZ15" s="47">
        <v>0</v>
      </c>
      <c r="BA15" s="33">
        <v>0</v>
      </c>
      <c r="BB15" s="70" t="e">
        <f t="shared" si="16"/>
        <v>#DIV/0!</v>
      </c>
      <c r="BC15" s="33">
        <v>0</v>
      </c>
      <c r="BD15" s="33">
        <v>0</v>
      </c>
      <c r="BE15" s="59" t="e">
        <f t="shared" si="29"/>
        <v>#DIV/0!</v>
      </c>
      <c r="BF15" s="33">
        <v>0</v>
      </c>
      <c r="BG15" s="33">
        <v>0</v>
      </c>
      <c r="BH15" s="61" t="e">
        <f t="shared" si="17"/>
        <v>#DIV/0!</v>
      </c>
      <c r="BI15" s="16">
        <v>0</v>
      </c>
      <c r="BJ15" s="16">
        <v>0</v>
      </c>
      <c r="BK15" s="67" t="e">
        <f t="shared" si="18"/>
        <v>#DIV/0!</v>
      </c>
      <c r="BL15" s="16">
        <v>0</v>
      </c>
      <c r="BM15" s="16">
        <v>0</v>
      </c>
      <c r="BN15" s="67" t="e">
        <f t="shared" si="19"/>
        <v>#DIV/0!</v>
      </c>
      <c r="BO15" s="49">
        <v>0</v>
      </c>
      <c r="BP15" s="16">
        <v>0</v>
      </c>
      <c r="BQ15" s="66" t="e">
        <f t="shared" si="20"/>
        <v>#DIV/0!</v>
      </c>
      <c r="BR15" s="55">
        <v>0</v>
      </c>
      <c r="BS15" s="50">
        <v>0</v>
      </c>
      <c r="BT15" s="70" t="e">
        <f t="shared" si="21"/>
        <v>#DIV/0!</v>
      </c>
      <c r="BU15" s="55">
        <v>0</v>
      </c>
      <c r="BV15" s="55">
        <v>0</v>
      </c>
      <c r="BW15" s="70" t="e">
        <f t="shared" si="22"/>
        <v>#DIV/0!</v>
      </c>
      <c r="BX15" s="26">
        <v>0</v>
      </c>
      <c r="BY15" s="33">
        <v>0</v>
      </c>
      <c r="BZ15" s="68" t="e">
        <f t="shared" si="23"/>
        <v>#DIV/0!</v>
      </c>
      <c r="CA15" s="43">
        <v>0</v>
      </c>
      <c r="CB15" s="52">
        <v>0</v>
      </c>
      <c r="CC15" s="66" t="e">
        <f t="shared" si="24"/>
        <v>#DIV/0!</v>
      </c>
      <c r="CD15" s="43">
        <v>0</v>
      </c>
      <c r="CE15" s="43">
        <v>0</v>
      </c>
      <c r="CF15" s="66" t="e">
        <f t="shared" si="25"/>
        <v>#DIV/0!</v>
      </c>
      <c r="CG15" s="43">
        <v>0</v>
      </c>
      <c r="CH15" s="43">
        <v>0</v>
      </c>
      <c r="CI15" s="66" t="e">
        <f t="shared" si="6"/>
        <v>#DIV/0!</v>
      </c>
      <c r="CJ15" s="26">
        <v>0</v>
      </c>
      <c r="CK15" s="26">
        <v>0</v>
      </c>
      <c r="CL15" s="41" t="e">
        <f t="shared" si="26"/>
        <v>#DIV/0!</v>
      </c>
      <c r="CM15" s="26">
        <v>0</v>
      </c>
      <c r="CN15" s="26">
        <v>0</v>
      </c>
      <c r="CO15" s="71" t="e">
        <f t="shared" si="27"/>
        <v>#DIV/0!</v>
      </c>
      <c r="CP15" s="26">
        <v>0</v>
      </c>
      <c r="CQ15" s="26">
        <v>0</v>
      </c>
      <c r="CR15" s="76" t="e">
        <f t="shared" si="28"/>
        <v>#DIV/0!</v>
      </c>
    </row>
    <row r="16" spans="1:96" s="3" customFormat="1" ht="41.25" customHeight="1">
      <c r="A16" s="12">
        <v>10</v>
      </c>
      <c r="B16" s="13" t="s">
        <v>13</v>
      </c>
      <c r="C16" s="79">
        <f t="shared" si="0"/>
        <v>2404593.3899999997</v>
      </c>
      <c r="D16" s="79">
        <v>2404593.39</v>
      </c>
      <c r="E16" s="17"/>
      <c r="F16" s="17"/>
      <c r="G16" s="58">
        <f t="shared" si="7"/>
        <v>100.00000000000003</v>
      </c>
      <c r="H16" s="33">
        <v>0</v>
      </c>
      <c r="I16" s="33">
        <v>0</v>
      </c>
      <c r="J16" s="33"/>
      <c r="K16" s="33"/>
      <c r="L16" s="60" t="e">
        <f t="shared" si="8"/>
        <v>#DIV/0!</v>
      </c>
      <c r="M16" s="33">
        <v>0</v>
      </c>
      <c r="N16" s="33">
        <v>0</v>
      </c>
      <c r="O16" s="57" t="e">
        <f t="shared" si="30"/>
        <v>#DIV/0!</v>
      </c>
      <c r="P16" s="33">
        <v>0</v>
      </c>
      <c r="Q16" s="33">
        <v>0</v>
      </c>
      <c r="R16" s="57" t="e">
        <f t="shared" si="2"/>
        <v>#DIV/0!</v>
      </c>
      <c r="S16" s="33">
        <v>0</v>
      </c>
      <c r="T16" s="33">
        <v>0</v>
      </c>
      <c r="U16" s="61" t="e">
        <f t="shared" si="3"/>
        <v>#DIV/0!</v>
      </c>
      <c r="V16" s="33">
        <v>0</v>
      </c>
      <c r="W16" s="33">
        <v>0</v>
      </c>
      <c r="X16" s="57" t="e">
        <f t="shared" si="9"/>
        <v>#DIV/0!</v>
      </c>
      <c r="Y16" s="34">
        <v>0</v>
      </c>
      <c r="Z16" s="34">
        <v>0</v>
      </c>
      <c r="AA16" s="63" t="e">
        <f t="shared" si="10"/>
        <v>#DIV/0!</v>
      </c>
      <c r="AB16" s="33">
        <v>400000</v>
      </c>
      <c r="AC16" s="33">
        <v>400000</v>
      </c>
      <c r="AD16" s="61">
        <f t="shared" si="11"/>
        <v>100</v>
      </c>
      <c r="AE16" s="26">
        <v>0</v>
      </c>
      <c r="AF16" s="26">
        <v>0</v>
      </c>
      <c r="AG16" s="67" t="e">
        <f t="shared" si="4"/>
        <v>#DIV/0!</v>
      </c>
      <c r="AH16" s="26">
        <v>99184</v>
      </c>
      <c r="AI16" s="26">
        <v>99184</v>
      </c>
      <c r="AJ16" s="70">
        <f t="shared" si="12"/>
        <v>100</v>
      </c>
      <c r="AK16" s="26">
        <v>0</v>
      </c>
      <c r="AL16" s="26">
        <v>0</v>
      </c>
      <c r="AM16" s="71" t="e">
        <f t="shared" si="13"/>
        <v>#DIV/0!</v>
      </c>
      <c r="AN16" s="43">
        <v>693790.09</v>
      </c>
      <c r="AO16" s="53" t="s">
        <v>50</v>
      </c>
      <c r="AP16" s="66" t="e">
        <f t="shared" si="14"/>
        <v>#VALUE!</v>
      </c>
      <c r="AQ16" s="43">
        <v>259850</v>
      </c>
      <c r="AR16" s="43">
        <v>259850</v>
      </c>
      <c r="AS16" s="73">
        <f t="shared" si="31"/>
        <v>100</v>
      </c>
      <c r="AT16" s="26">
        <v>239620</v>
      </c>
      <c r="AU16" s="26">
        <v>239620</v>
      </c>
      <c r="AV16" s="58">
        <f t="shared" si="15"/>
        <v>100</v>
      </c>
      <c r="AW16" s="43">
        <v>0</v>
      </c>
      <c r="AX16" s="43">
        <v>0</v>
      </c>
      <c r="AY16" s="58" t="e">
        <f t="shared" si="5"/>
        <v>#DIV/0!</v>
      </c>
      <c r="AZ16" s="47">
        <v>0</v>
      </c>
      <c r="BA16" s="33">
        <v>0</v>
      </c>
      <c r="BB16" s="70" t="e">
        <f t="shared" si="16"/>
        <v>#DIV/0!</v>
      </c>
      <c r="BC16" s="33">
        <v>0</v>
      </c>
      <c r="BD16" s="33">
        <v>0</v>
      </c>
      <c r="BE16" s="59" t="e">
        <f t="shared" si="29"/>
        <v>#DIV/0!</v>
      </c>
      <c r="BF16" s="33">
        <v>0</v>
      </c>
      <c r="BG16" s="33">
        <v>0</v>
      </c>
      <c r="BH16" s="61" t="e">
        <f t="shared" si="17"/>
        <v>#DIV/0!</v>
      </c>
      <c r="BI16" s="16">
        <v>0</v>
      </c>
      <c r="BJ16" s="16">
        <v>0</v>
      </c>
      <c r="BK16" s="67" t="e">
        <f t="shared" si="18"/>
        <v>#DIV/0!</v>
      </c>
      <c r="BL16" s="16">
        <v>0</v>
      </c>
      <c r="BM16" s="16">
        <v>0</v>
      </c>
      <c r="BN16" s="67" t="e">
        <f t="shared" si="19"/>
        <v>#DIV/0!</v>
      </c>
      <c r="BO16" s="49">
        <v>0</v>
      </c>
      <c r="BP16" s="16">
        <v>0</v>
      </c>
      <c r="BQ16" s="66" t="e">
        <f t="shared" si="20"/>
        <v>#DIV/0!</v>
      </c>
      <c r="BR16" s="55">
        <v>0</v>
      </c>
      <c r="BS16" s="50">
        <v>0</v>
      </c>
      <c r="BT16" s="70" t="e">
        <f t="shared" si="21"/>
        <v>#DIV/0!</v>
      </c>
      <c r="BU16" s="55">
        <v>0</v>
      </c>
      <c r="BV16" s="55">
        <v>0</v>
      </c>
      <c r="BW16" s="70" t="e">
        <f t="shared" si="22"/>
        <v>#DIV/0!</v>
      </c>
      <c r="BX16" s="26">
        <v>0</v>
      </c>
      <c r="BY16" s="33">
        <v>0</v>
      </c>
      <c r="BZ16" s="68" t="e">
        <f t="shared" si="23"/>
        <v>#DIV/0!</v>
      </c>
      <c r="CA16" s="43">
        <v>712149.3</v>
      </c>
      <c r="CB16" s="52">
        <v>712149.3</v>
      </c>
      <c r="CC16" s="66">
        <f t="shared" si="24"/>
        <v>100</v>
      </c>
      <c r="CD16" s="43">
        <v>0</v>
      </c>
      <c r="CE16" s="43">
        <v>0</v>
      </c>
      <c r="CF16" s="66" t="e">
        <f t="shared" si="25"/>
        <v>#DIV/0!</v>
      </c>
      <c r="CG16" s="43">
        <v>0</v>
      </c>
      <c r="CH16" s="43">
        <v>0</v>
      </c>
      <c r="CI16" s="66" t="e">
        <f t="shared" si="6"/>
        <v>#DIV/0!</v>
      </c>
      <c r="CJ16" s="26">
        <v>0</v>
      </c>
      <c r="CK16" s="26">
        <v>0</v>
      </c>
      <c r="CL16" s="41" t="e">
        <f t="shared" si="26"/>
        <v>#DIV/0!</v>
      </c>
      <c r="CM16" s="26">
        <v>0</v>
      </c>
      <c r="CN16" s="26">
        <v>0</v>
      </c>
      <c r="CO16" s="71" t="e">
        <f t="shared" si="27"/>
        <v>#DIV/0!</v>
      </c>
      <c r="CP16" s="26">
        <v>0</v>
      </c>
      <c r="CQ16" s="26">
        <v>0</v>
      </c>
      <c r="CR16" s="78" t="e">
        <f t="shared" si="28"/>
        <v>#DIV/0!</v>
      </c>
    </row>
    <row r="17" spans="1:96" s="3" customFormat="1" ht="36.75" customHeight="1">
      <c r="A17" s="12">
        <v>11</v>
      </c>
      <c r="B17" s="13" t="s">
        <v>14</v>
      </c>
      <c r="C17" s="79">
        <f t="shared" si="0"/>
        <v>6380250.12</v>
      </c>
      <c r="D17" s="79">
        <v>3689522.18</v>
      </c>
      <c r="E17" s="14"/>
      <c r="F17" s="14"/>
      <c r="G17" s="58">
        <f t="shared" si="7"/>
        <v>57.8272342088056</v>
      </c>
      <c r="H17" s="33">
        <v>0</v>
      </c>
      <c r="I17" s="33">
        <v>0</v>
      </c>
      <c r="J17" s="33"/>
      <c r="K17" s="33"/>
      <c r="L17" s="60" t="e">
        <f t="shared" si="8"/>
        <v>#DIV/0!</v>
      </c>
      <c r="M17" s="33">
        <v>0</v>
      </c>
      <c r="N17" s="33">
        <v>0</v>
      </c>
      <c r="O17" s="57" t="e">
        <f t="shared" si="30"/>
        <v>#DIV/0!</v>
      </c>
      <c r="P17" s="33">
        <v>0</v>
      </c>
      <c r="Q17" s="33">
        <v>0</v>
      </c>
      <c r="R17" s="57" t="e">
        <f t="shared" si="2"/>
        <v>#DIV/0!</v>
      </c>
      <c r="S17" s="33">
        <v>0</v>
      </c>
      <c r="T17" s="33">
        <v>0</v>
      </c>
      <c r="U17" s="61" t="e">
        <f t="shared" si="3"/>
        <v>#DIV/0!</v>
      </c>
      <c r="V17" s="33">
        <v>0</v>
      </c>
      <c r="W17" s="33">
        <v>0</v>
      </c>
      <c r="X17" s="57" t="e">
        <f t="shared" si="9"/>
        <v>#DIV/0!</v>
      </c>
      <c r="Y17" s="34">
        <v>0</v>
      </c>
      <c r="Z17" s="34">
        <v>0</v>
      </c>
      <c r="AA17" s="63" t="e">
        <f t="shared" si="10"/>
        <v>#DIV/0!</v>
      </c>
      <c r="AB17" s="33">
        <v>700000</v>
      </c>
      <c r="AC17" s="33">
        <v>700000</v>
      </c>
      <c r="AD17" s="61">
        <f t="shared" si="11"/>
        <v>100</v>
      </c>
      <c r="AE17" s="26">
        <v>0</v>
      </c>
      <c r="AF17" s="26">
        <v>0</v>
      </c>
      <c r="AG17" s="67" t="e">
        <f t="shared" si="4"/>
        <v>#DIV/0!</v>
      </c>
      <c r="AH17" s="26">
        <v>99185</v>
      </c>
      <c r="AI17" s="26">
        <v>99185</v>
      </c>
      <c r="AJ17" s="70">
        <f t="shared" si="12"/>
        <v>100</v>
      </c>
      <c r="AK17" s="26">
        <v>0</v>
      </c>
      <c r="AL17" s="26">
        <v>0</v>
      </c>
      <c r="AM17" s="71" t="e">
        <f t="shared" si="13"/>
        <v>#DIV/0!</v>
      </c>
      <c r="AN17" s="43">
        <v>1339374.12</v>
      </c>
      <c r="AO17" s="53" t="s">
        <v>51</v>
      </c>
      <c r="AP17" s="66" t="e">
        <f t="shared" si="14"/>
        <v>#VALUE!</v>
      </c>
      <c r="AQ17" s="43">
        <v>240950</v>
      </c>
      <c r="AR17" s="43">
        <v>240950</v>
      </c>
      <c r="AS17" s="73">
        <f t="shared" si="31"/>
        <v>100</v>
      </c>
      <c r="AT17" s="26">
        <v>227790</v>
      </c>
      <c r="AU17" s="26">
        <v>227790</v>
      </c>
      <c r="AV17" s="58">
        <f t="shared" si="15"/>
        <v>100</v>
      </c>
      <c r="AW17" s="43">
        <v>0</v>
      </c>
      <c r="AX17" s="43">
        <v>0</v>
      </c>
      <c r="AY17" s="58" t="e">
        <f t="shared" si="5"/>
        <v>#DIV/0!</v>
      </c>
      <c r="AZ17" s="47">
        <v>707450</v>
      </c>
      <c r="BA17" s="33">
        <v>707450</v>
      </c>
      <c r="BB17" s="70">
        <f t="shared" si="16"/>
        <v>100</v>
      </c>
      <c r="BC17" s="33">
        <v>0</v>
      </c>
      <c r="BD17" s="33">
        <v>0</v>
      </c>
      <c r="BE17" s="59" t="e">
        <f t="shared" si="29"/>
        <v>#DIV/0!</v>
      </c>
      <c r="BF17" s="33">
        <v>0</v>
      </c>
      <c r="BG17" s="33">
        <v>0</v>
      </c>
      <c r="BH17" s="61" t="e">
        <f t="shared" si="17"/>
        <v>#DIV/0!</v>
      </c>
      <c r="BI17" s="16">
        <v>0</v>
      </c>
      <c r="BJ17" s="16">
        <v>0</v>
      </c>
      <c r="BK17" s="67" t="e">
        <f t="shared" si="18"/>
        <v>#DIV/0!</v>
      </c>
      <c r="BL17" s="16">
        <v>0</v>
      </c>
      <c r="BM17" s="16">
        <v>0</v>
      </c>
      <c r="BN17" s="67" t="e">
        <f t="shared" si="19"/>
        <v>#DIV/0!</v>
      </c>
      <c r="BO17" s="49">
        <v>0</v>
      </c>
      <c r="BP17" s="16">
        <v>0</v>
      </c>
      <c r="BQ17" s="66" t="e">
        <f t="shared" si="20"/>
        <v>#DIV/0!</v>
      </c>
      <c r="BR17" s="55">
        <v>0</v>
      </c>
      <c r="BS17" s="50">
        <v>0</v>
      </c>
      <c r="BT17" s="70" t="e">
        <f t="shared" si="21"/>
        <v>#DIV/0!</v>
      </c>
      <c r="BU17" s="55">
        <v>0</v>
      </c>
      <c r="BV17" s="55">
        <v>0</v>
      </c>
      <c r="BW17" s="70" t="e">
        <f t="shared" si="22"/>
        <v>#DIV/0!</v>
      </c>
      <c r="BX17" s="26">
        <v>378141</v>
      </c>
      <c r="BY17" s="33">
        <v>374773.06</v>
      </c>
      <c r="BZ17" s="68">
        <f t="shared" si="23"/>
        <v>99.10934281127939</v>
      </c>
      <c r="CA17" s="43">
        <v>0</v>
      </c>
      <c r="CB17" s="52">
        <v>0</v>
      </c>
      <c r="CC17" s="66" t="e">
        <f t="shared" si="24"/>
        <v>#DIV/0!</v>
      </c>
      <c r="CD17" s="43">
        <v>2551630</v>
      </c>
      <c r="CE17" s="43">
        <v>0</v>
      </c>
      <c r="CF17" s="66">
        <f t="shared" si="25"/>
        <v>0</v>
      </c>
      <c r="CG17" s="43">
        <v>135730</v>
      </c>
      <c r="CH17" s="43">
        <v>0</v>
      </c>
      <c r="CI17" s="66">
        <f t="shared" si="6"/>
        <v>0</v>
      </c>
      <c r="CJ17" s="26">
        <v>0</v>
      </c>
      <c r="CK17" s="26">
        <v>0</v>
      </c>
      <c r="CL17" s="41" t="e">
        <f t="shared" si="26"/>
        <v>#DIV/0!</v>
      </c>
      <c r="CM17" s="26">
        <v>0</v>
      </c>
      <c r="CN17" s="26">
        <v>0</v>
      </c>
      <c r="CO17" s="71" t="e">
        <f t="shared" si="27"/>
        <v>#DIV/0!</v>
      </c>
      <c r="CP17" s="26">
        <v>0</v>
      </c>
      <c r="CQ17" s="26">
        <v>0</v>
      </c>
      <c r="CR17" s="76" t="e">
        <f t="shared" si="28"/>
        <v>#DIV/0!</v>
      </c>
    </row>
    <row r="18" spans="1:96" s="3" customFormat="1" ht="37.5" customHeight="1">
      <c r="A18" s="12">
        <v>12</v>
      </c>
      <c r="B18" s="13" t="s">
        <v>15</v>
      </c>
      <c r="C18" s="79">
        <f t="shared" si="0"/>
        <v>3672835.9</v>
      </c>
      <c r="D18" s="79">
        <f t="shared" si="1"/>
        <v>2965229.18</v>
      </c>
      <c r="E18" s="17"/>
      <c r="F18" s="17"/>
      <c r="G18" s="58">
        <f t="shared" si="7"/>
        <v>80.73405021988596</v>
      </c>
      <c r="H18" s="33">
        <v>0</v>
      </c>
      <c r="I18" s="33">
        <v>0</v>
      </c>
      <c r="J18" s="33"/>
      <c r="K18" s="33"/>
      <c r="L18" s="60" t="e">
        <f t="shared" si="8"/>
        <v>#DIV/0!</v>
      </c>
      <c r="M18" s="33">
        <v>0</v>
      </c>
      <c r="N18" s="33">
        <v>0</v>
      </c>
      <c r="O18" s="57" t="e">
        <f t="shared" si="30"/>
        <v>#DIV/0!</v>
      </c>
      <c r="P18" s="33">
        <v>0</v>
      </c>
      <c r="Q18" s="33">
        <v>0</v>
      </c>
      <c r="R18" s="57" t="e">
        <f t="shared" si="2"/>
        <v>#DIV/0!</v>
      </c>
      <c r="S18" s="33">
        <v>0</v>
      </c>
      <c r="T18" s="33">
        <v>0</v>
      </c>
      <c r="U18" s="61" t="e">
        <f t="shared" si="3"/>
        <v>#DIV/0!</v>
      </c>
      <c r="V18" s="33">
        <v>0</v>
      </c>
      <c r="W18" s="33">
        <v>0</v>
      </c>
      <c r="X18" s="57" t="e">
        <f t="shared" si="9"/>
        <v>#DIV/0!</v>
      </c>
      <c r="Y18" s="34">
        <v>0</v>
      </c>
      <c r="Z18" s="34">
        <v>0</v>
      </c>
      <c r="AA18" s="63" t="e">
        <f t="shared" si="10"/>
        <v>#DIV/0!</v>
      </c>
      <c r="AB18" s="33">
        <v>800000</v>
      </c>
      <c r="AC18" s="33">
        <v>800000</v>
      </c>
      <c r="AD18" s="61">
        <f t="shared" si="11"/>
        <v>100</v>
      </c>
      <c r="AE18" s="26">
        <v>600000</v>
      </c>
      <c r="AF18" s="26">
        <v>599500</v>
      </c>
      <c r="AG18" s="68">
        <f t="shared" si="4"/>
        <v>99.91666666666667</v>
      </c>
      <c r="AH18" s="26">
        <v>99185</v>
      </c>
      <c r="AI18" s="26">
        <v>99185</v>
      </c>
      <c r="AJ18" s="70">
        <f t="shared" si="12"/>
        <v>100</v>
      </c>
      <c r="AK18" s="26">
        <v>0</v>
      </c>
      <c r="AL18" s="26">
        <v>0</v>
      </c>
      <c r="AM18" s="71" t="e">
        <f t="shared" si="13"/>
        <v>#DIV/0!</v>
      </c>
      <c r="AN18" s="43">
        <v>1313902.6</v>
      </c>
      <c r="AO18" s="52">
        <v>911564.18</v>
      </c>
      <c r="AP18" s="66">
        <f t="shared" si="14"/>
        <v>69.37836792468482</v>
      </c>
      <c r="AQ18" s="43">
        <v>321270</v>
      </c>
      <c r="AR18" s="43">
        <v>321270</v>
      </c>
      <c r="AS18" s="73">
        <f t="shared" si="31"/>
        <v>100</v>
      </c>
      <c r="AT18" s="26">
        <v>233710</v>
      </c>
      <c r="AU18" s="26">
        <v>233710</v>
      </c>
      <c r="AV18" s="58">
        <f t="shared" si="15"/>
        <v>100</v>
      </c>
      <c r="AW18" s="43">
        <v>0</v>
      </c>
      <c r="AX18" s="43">
        <v>0</v>
      </c>
      <c r="AY18" s="58" t="e">
        <f>AX18/AW18*100</f>
        <v>#DIV/0!</v>
      </c>
      <c r="AZ18" s="47">
        <v>0</v>
      </c>
      <c r="BA18" s="33">
        <v>0</v>
      </c>
      <c r="BB18" s="70" t="e">
        <f t="shared" si="16"/>
        <v>#DIV/0!</v>
      </c>
      <c r="BC18" s="33">
        <v>0</v>
      </c>
      <c r="BD18" s="33">
        <v>0</v>
      </c>
      <c r="BE18" s="59" t="e">
        <f t="shared" si="29"/>
        <v>#DIV/0!</v>
      </c>
      <c r="BF18" s="33">
        <v>0</v>
      </c>
      <c r="BG18" s="33">
        <v>0</v>
      </c>
      <c r="BH18" s="61" t="e">
        <f t="shared" si="17"/>
        <v>#DIV/0!</v>
      </c>
      <c r="BI18" s="16">
        <v>0</v>
      </c>
      <c r="BJ18" s="16">
        <v>0</v>
      </c>
      <c r="BK18" s="67" t="e">
        <f t="shared" si="18"/>
        <v>#DIV/0!</v>
      </c>
      <c r="BL18" s="16">
        <v>0</v>
      </c>
      <c r="BM18" s="16">
        <v>0</v>
      </c>
      <c r="BN18" s="67" t="e">
        <f t="shared" si="19"/>
        <v>#DIV/0!</v>
      </c>
      <c r="BO18" s="49">
        <v>0</v>
      </c>
      <c r="BP18" s="16">
        <v>0</v>
      </c>
      <c r="BQ18" s="66" t="e">
        <f t="shared" si="20"/>
        <v>#DIV/0!</v>
      </c>
      <c r="BR18" s="55">
        <v>0</v>
      </c>
      <c r="BS18" s="50">
        <v>0</v>
      </c>
      <c r="BT18" s="70" t="e">
        <f t="shared" si="21"/>
        <v>#DIV/0!</v>
      </c>
      <c r="BU18" s="55">
        <v>0</v>
      </c>
      <c r="BV18" s="55">
        <v>0</v>
      </c>
      <c r="BW18" s="70" t="e">
        <f t="shared" si="22"/>
        <v>#DIV/0!</v>
      </c>
      <c r="BX18" s="26">
        <v>304768.3</v>
      </c>
      <c r="BY18" s="33">
        <v>0</v>
      </c>
      <c r="BZ18" s="68">
        <f t="shared" si="23"/>
        <v>0</v>
      </c>
      <c r="CA18" s="43">
        <v>0</v>
      </c>
      <c r="CB18" s="52">
        <v>0</v>
      </c>
      <c r="CC18" s="66" t="e">
        <f t="shared" si="24"/>
        <v>#DIV/0!</v>
      </c>
      <c r="CD18" s="43">
        <v>0</v>
      </c>
      <c r="CE18" s="43">
        <v>0</v>
      </c>
      <c r="CF18" s="66" t="e">
        <f t="shared" si="25"/>
        <v>#DIV/0!</v>
      </c>
      <c r="CG18" s="43">
        <v>0</v>
      </c>
      <c r="CH18" s="43">
        <v>0</v>
      </c>
      <c r="CI18" s="66" t="e">
        <f t="shared" si="6"/>
        <v>#DIV/0!</v>
      </c>
      <c r="CJ18" s="26">
        <v>0</v>
      </c>
      <c r="CK18" s="26">
        <v>0</v>
      </c>
      <c r="CL18" s="41" t="e">
        <f t="shared" si="26"/>
        <v>#DIV/0!</v>
      </c>
      <c r="CM18" s="26">
        <v>0</v>
      </c>
      <c r="CN18" s="26">
        <v>0</v>
      </c>
      <c r="CO18" s="71" t="e">
        <f t="shared" si="27"/>
        <v>#DIV/0!</v>
      </c>
      <c r="CP18" s="26">
        <v>0</v>
      </c>
      <c r="CQ18" s="26">
        <v>0</v>
      </c>
      <c r="CR18" s="76" t="e">
        <f t="shared" si="28"/>
        <v>#DIV/0!</v>
      </c>
    </row>
    <row r="19" spans="1:96" s="3" customFormat="1" ht="42.75" customHeight="1">
      <c r="A19" s="12">
        <v>13</v>
      </c>
      <c r="B19" s="19" t="s">
        <v>16</v>
      </c>
      <c r="C19" s="79">
        <f t="shared" si="0"/>
        <v>4792114</v>
      </c>
      <c r="D19" s="79">
        <f t="shared" si="1"/>
        <v>4789693</v>
      </c>
      <c r="E19" s="14"/>
      <c r="F19" s="14"/>
      <c r="G19" s="58">
        <f t="shared" si="7"/>
        <v>99.94947949902694</v>
      </c>
      <c r="H19" s="33">
        <v>0</v>
      </c>
      <c r="I19" s="33">
        <v>0</v>
      </c>
      <c r="J19" s="33"/>
      <c r="K19" s="33"/>
      <c r="L19" s="60" t="e">
        <f t="shared" si="8"/>
        <v>#DIV/0!</v>
      </c>
      <c r="M19" s="33">
        <v>205950</v>
      </c>
      <c r="N19" s="33">
        <v>205950</v>
      </c>
      <c r="O19" s="57">
        <f t="shared" si="30"/>
        <v>100</v>
      </c>
      <c r="P19" s="33">
        <v>0</v>
      </c>
      <c r="Q19" s="33">
        <v>0</v>
      </c>
      <c r="R19" s="57" t="e">
        <f t="shared" si="2"/>
        <v>#DIV/0!</v>
      </c>
      <c r="S19" s="33">
        <v>0</v>
      </c>
      <c r="T19" s="33">
        <v>0</v>
      </c>
      <c r="U19" s="61" t="e">
        <f t="shared" si="3"/>
        <v>#DIV/0!</v>
      </c>
      <c r="V19" s="33">
        <v>0</v>
      </c>
      <c r="W19" s="33">
        <v>0</v>
      </c>
      <c r="X19" s="57" t="e">
        <f t="shared" si="9"/>
        <v>#DIV/0!</v>
      </c>
      <c r="Y19" s="34">
        <v>0</v>
      </c>
      <c r="Z19" s="34">
        <v>0</v>
      </c>
      <c r="AA19" s="63" t="e">
        <f t="shared" si="10"/>
        <v>#DIV/0!</v>
      </c>
      <c r="AB19" s="33">
        <v>800000</v>
      </c>
      <c r="AC19" s="33">
        <v>800000</v>
      </c>
      <c r="AD19" s="61">
        <f t="shared" si="11"/>
        <v>100</v>
      </c>
      <c r="AE19" s="26">
        <v>0</v>
      </c>
      <c r="AF19" s="26">
        <v>0</v>
      </c>
      <c r="AG19" s="67" t="e">
        <f t="shared" si="4"/>
        <v>#DIV/0!</v>
      </c>
      <c r="AH19" s="26">
        <v>99184</v>
      </c>
      <c r="AI19" s="26">
        <v>99184</v>
      </c>
      <c r="AJ19" s="70">
        <f t="shared" si="12"/>
        <v>100</v>
      </c>
      <c r="AK19" s="26">
        <v>0</v>
      </c>
      <c r="AL19" s="26">
        <v>0</v>
      </c>
      <c r="AM19" s="71" t="e">
        <f t="shared" si="13"/>
        <v>#DIV/0!</v>
      </c>
      <c r="AN19" s="40">
        <v>0</v>
      </c>
      <c r="AO19" s="52">
        <v>0</v>
      </c>
      <c r="AP19" s="66" t="e">
        <f t="shared" si="14"/>
        <v>#DIV/0!</v>
      </c>
      <c r="AQ19" s="43">
        <v>484260</v>
      </c>
      <c r="AR19" s="43">
        <v>481839</v>
      </c>
      <c r="AS19" s="73">
        <f t="shared" si="31"/>
        <v>99.50006195019205</v>
      </c>
      <c r="AT19" s="26">
        <v>377180</v>
      </c>
      <c r="AU19" s="26">
        <v>377180</v>
      </c>
      <c r="AV19" s="58">
        <f t="shared" si="15"/>
        <v>100</v>
      </c>
      <c r="AW19" s="43">
        <v>0</v>
      </c>
      <c r="AX19" s="43">
        <v>0</v>
      </c>
      <c r="AY19" s="58" t="e">
        <f>AX19/AW19*100</f>
        <v>#DIV/0!</v>
      </c>
      <c r="AZ19" s="47">
        <v>2695340</v>
      </c>
      <c r="BA19" s="33">
        <v>2695340</v>
      </c>
      <c r="BB19" s="70">
        <f t="shared" si="16"/>
        <v>100</v>
      </c>
      <c r="BC19" s="33">
        <v>0</v>
      </c>
      <c r="BD19" s="33">
        <v>0</v>
      </c>
      <c r="BE19" s="59" t="e">
        <f t="shared" si="29"/>
        <v>#DIV/0!</v>
      </c>
      <c r="BF19" s="33">
        <v>0</v>
      </c>
      <c r="BG19" s="33">
        <v>0</v>
      </c>
      <c r="BH19" s="61" t="e">
        <f t="shared" si="17"/>
        <v>#DIV/0!</v>
      </c>
      <c r="BI19" s="16">
        <v>0</v>
      </c>
      <c r="BJ19" s="16">
        <v>0</v>
      </c>
      <c r="BK19" s="67" t="e">
        <f t="shared" si="18"/>
        <v>#DIV/0!</v>
      </c>
      <c r="BL19" s="16">
        <v>0</v>
      </c>
      <c r="BM19" s="16">
        <v>0</v>
      </c>
      <c r="BN19" s="67" t="e">
        <f t="shared" si="19"/>
        <v>#DIV/0!</v>
      </c>
      <c r="BO19" s="49">
        <v>0</v>
      </c>
      <c r="BP19" s="16">
        <v>0</v>
      </c>
      <c r="BQ19" s="66" t="e">
        <f t="shared" si="20"/>
        <v>#DIV/0!</v>
      </c>
      <c r="BR19" s="55">
        <v>0</v>
      </c>
      <c r="BS19" s="50">
        <v>0</v>
      </c>
      <c r="BT19" s="70" t="e">
        <f t="shared" si="21"/>
        <v>#DIV/0!</v>
      </c>
      <c r="BU19" s="55">
        <v>0</v>
      </c>
      <c r="BV19" s="55">
        <v>0</v>
      </c>
      <c r="BW19" s="70" t="e">
        <f t="shared" si="22"/>
        <v>#DIV/0!</v>
      </c>
      <c r="BX19" s="26">
        <v>0</v>
      </c>
      <c r="BY19" s="33">
        <v>0</v>
      </c>
      <c r="BZ19" s="68" t="e">
        <f t="shared" si="23"/>
        <v>#DIV/0!</v>
      </c>
      <c r="CA19" s="43">
        <v>130200</v>
      </c>
      <c r="CB19" s="52">
        <v>130200</v>
      </c>
      <c r="CC19" s="66">
        <f t="shared" si="24"/>
        <v>100</v>
      </c>
      <c r="CD19" s="43">
        <v>0</v>
      </c>
      <c r="CE19" s="43">
        <v>0</v>
      </c>
      <c r="CF19" s="66" t="e">
        <f t="shared" si="25"/>
        <v>#DIV/0!</v>
      </c>
      <c r="CG19" s="43">
        <v>0</v>
      </c>
      <c r="CH19" s="43">
        <v>0</v>
      </c>
      <c r="CI19" s="66" t="e">
        <f t="shared" si="6"/>
        <v>#DIV/0!</v>
      </c>
      <c r="CJ19" s="26">
        <v>0</v>
      </c>
      <c r="CK19" s="26">
        <v>0</v>
      </c>
      <c r="CL19" s="41" t="e">
        <f t="shared" si="26"/>
        <v>#DIV/0!</v>
      </c>
      <c r="CM19" s="26">
        <v>0</v>
      </c>
      <c r="CN19" s="26">
        <v>0</v>
      </c>
      <c r="CO19" s="71" t="e">
        <f t="shared" si="27"/>
        <v>#DIV/0!</v>
      </c>
      <c r="CP19" s="26">
        <v>0</v>
      </c>
      <c r="CQ19" s="26">
        <v>0</v>
      </c>
      <c r="CR19" s="76" t="e">
        <f t="shared" si="28"/>
        <v>#DIV/0!</v>
      </c>
    </row>
    <row r="20" spans="1:96" s="3" customFormat="1" ht="33.75" customHeight="1">
      <c r="A20" s="12">
        <v>14</v>
      </c>
      <c r="B20" s="13" t="s">
        <v>17</v>
      </c>
      <c r="C20" s="79">
        <f t="shared" si="0"/>
        <v>6792326.15</v>
      </c>
      <c r="D20" s="79">
        <f t="shared" si="1"/>
        <v>3455405.31</v>
      </c>
      <c r="E20" s="17"/>
      <c r="F20" s="17"/>
      <c r="G20" s="58">
        <f t="shared" si="7"/>
        <v>50.87219361514317</v>
      </c>
      <c r="H20" s="33">
        <v>0</v>
      </c>
      <c r="I20" s="33">
        <v>0</v>
      </c>
      <c r="J20" s="33"/>
      <c r="K20" s="33"/>
      <c r="L20" s="60" t="e">
        <f t="shared" si="8"/>
        <v>#DIV/0!</v>
      </c>
      <c r="M20" s="33">
        <v>0</v>
      </c>
      <c r="N20" s="33">
        <v>0</v>
      </c>
      <c r="O20" s="57" t="e">
        <f t="shared" si="30"/>
        <v>#DIV/0!</v>
      </c>
      <c r="P20" s="33">
        <v>0</v>
      </c>
      <c r="Q20" s="33">
        <v>0</v>
      </c>
      <c r="R20" s="57" t="e">
        <f t="shared" si="2"/>
        <v>#DIV/0!</v>
      </c>
      <c r="S20" s="33">
        <v>0</v>
      </c>
      <c r="T20" s="33">
        <v>0</v>
      </c>
      <c r="U20" s="61" t="e">
        <f t="shared" si="3"/>
        <v>#DIV/0!</v>
      </c>
      <c r="V20" s="33">
        <v>0</v>
      </c>
      <c r="W20" s="33">
        <v>0</v>
      </c>
      <c r="X20" s="57" t="e">
        <f t="shared" si="9"/>
        <v>#DIV/0!</v>
      </c>
      <c r="Y20" s="34">
        <v>0</v>
      </c>
      <c r="Z20" s="34">
        <v>0</v>
      </c>
      <c r="AA20" s="63" t="e">
        <f t="shared" si="10"/>
        <v>#DIV/0!</v>
      </c>
      <c r="AB20" s="33">
        <v>1300000</v>
      </c>
      <c r="AC20" s="33">
        <v>1300000</v>
      </c>
      <c r="AD20" s="61">
        <f t="shared" si="11"/>
        <v>100</v>
      </c>
      <c r="AE20" s="26">
        <v>0</v>
      </c>
      <c r="AF20" s="26">
        <v>0</v>
      </c>
      <c r="AG20" s="67" t="e">
        <f t="shared" si="4"/>
        <v>#DIV/0!</v>
      </c>
      <c r="AH20" s="26">
        <v>198366</v>
      </c>
      <c r="AI20" s="26">
        <v>198366</v>
      </c>
      <c r="AJ20" s="70">
        <f t="shared" si="12"/>
        <v>100</v>
      </c>
      <c r="AK20" s="26">
        <v>0</v>
      </c>
      <c r="AL20" s="26">
        <v>0</v>
      </c>
      <c r="AM20" s="71" t="e">
        <f t="shared" si="13"/>
        <v>#DIV/0!</v>
      </c>
      <c r="AN20" s="43">
        <v>584440.15</v>
      </c>
      <c r="AO20" s="52">
        <v>584440.15</v>
      </c>
      <c r="AP20" s="66">
        <f t="shared" si="14"/>
        <v>100</v>
      </c>
      <c r="AQ20" s="43">
        <v>491350</v>
      </c>
      <c r="AR20" s="43">
        <v>491350</v>
      </c>
      <c r="AS20" s="73">
        <f t="shared" si="31"/>
        <v>100</v>
      </c>
      <c r="AT20" s="26">
        <v>343160</v>
      </c>
      <c r="AU20" s="26">
        <v>343160</v>
      </c>
      <c r="AV20" s="58">
        <f t="shared" si="15"/>
        <v>100</v>
      </c>
      <c r="AW20" s="43">
        <v>0</v>
      </c>
      <c r="AX20" s="43">
        <v>0</v>
      </c>
      <c r="AY20" s="58" t="e">
        <f>BK20/BJ20*100</f>
        <v>#DIV/0!</v>
      </c>
      <c r="AZ20" s="47">
        <v>0</v>
      </c>
      <c r="BA20" s="33">
        <v>0</v>
      </c>
      <c r="BB20" s="70" t="e">
        <f t="shared" si="16"/>
        <v>#DIV/0!</v>
      </c>
      <c r="BC20" s="33">
        <v>0</v>
      </c>
      <c r="BD20" s="33">
        <v>0</v>
      </c>
      <c r="BE20" s="59" t="e">
        <f t="shared" si="29"/>
        <v>#DIV/0!</v>
      </c>
      <c r="BF20" s="33">
        <v>0</v>
      </c>
      <c r="BG20" s="33">
        <v>0</v>
      </c>
      <c r="BH20" s="61" t="e">
        <f t="shared" si="17"/>
        <v>#DIV/0!</v>
      </c>
      <c r="BI20" s="16">
        <v>0</v>
      </c>
      <c r="BJ20" s="16">
        <v>0</v>
      </c>
      <c r="BK20" s="67" t="e">
        <f t="shared" si="18"/>
        <v>#DIV/0!</v>
      </c>
      <c r="BL20" s="16">
        <v>0</v>
      </c>
      <c r="BM20" s="16">
        <v>0</v>
      </c>
      <c r="BN20" s="66" t="e">
        <f t="shared" si="19"/>
        <v>#DIV/0!</v>
      </c>
      <c r="BO20" s="49">
        <v>0</v>
      </c>
      <c r="BP20" s="16">
        <v>0</v>
      </c>
      <c r="BQ20" s="66" t="e">
        <f t="shared" si="20"/>
        <v>#DIV/0!</v>
      </c>
      <c r="BR20" s="55">
        <v>0</v>
      </c>
      <c r="BS20" s="50">
        <v>0</v>
      </c>
      <c r="BT20" s="70" t="e">
        <f t="shared" si="21"/>
        <v>#DIV/0!</v>
      </c>
      <c r="BU20" s="55">
        <v>0</v>
      </c>
      <c r="BV20" s="55">
        <v>0</v>
      </c>
      <c r="BW20" s="70" t="e">
        <f t="shared" si="22"/>
        <v>#DIV/0!</v>
      </c>
      <c r="BX20" s="26">
        <v>0</v>
      </c>
      <c r="BY20" s="33">
        <v>0</v>
      </c>
      <c r="BZ20" s="68" t="e">
        <f t="shared" si="23"/>
        <v>#DIV/0!</v>
      </c>
      <c r="CA20" s="43">
        <v>538100</v>
      </c>
      <c r="CB20" s="52">
        <v>538089.16</v>
      </c>
      <c r="CC20" s="66">
        <f t="shared" si="24"/>
        <v>99.99798550455307</v>
      </c>
      <c r="CD20" s="43">
        <v>3168380</v>
      </c>
      <c r="CE20" s="43">
        <v>0</v>
      </c>
      <c r="CF20" s="66">
        <f t="shared" si="25"/>
        <v>0</v>
      </c>
      <c r="CG20" s="43">
        <v>168530</v>
      </c>
      <c r="CH20" s="43">
        <v>0</v>
      </c>
      <c r="CI20" s="66">
        <f t="shared" si="6"/>
        <v>0</v>
      </c>
      <c r="CJ20" s="26">
        <v>0</v>
      </c>
      <c r="CK20" s="26">
        <v>0</v>
      </c>
      <c r="CL20" s="41" t="e">
        <f t="shared" si="26"/>
        <v>#DIV/0!</v>
      </c>
      <c r="CM20" s="26">
        <v>0</v>
      </c>
      <c r="CN20" s="26">
        <v>0</v>
      </c>
      <c r="CO20" s="71" t="e">
        <f t="shared" si="27"/>
        <v>#DIV/0!</v>
      </c>
      <c r="CP20" s="26">
        <v>0</v>
      </c>
      <c r="CQ20" s="26">
        <v>0</v>
      </c>
      <c r="CR20" s="76" t="e">
        <f t="shared" si="28"/>
        <v>#DIV/0!</v>
      </c>
    </row>
    <row r="21" spans="1:96" s="3" customFormat="1" ht="30.75" customHeight="1">
      <c r="A21" s="15">
        <v>15</v>
      </c>
      <c r="B21" s="13" t="s">
        <v>18</v>
      </c>
      <c r="C21" s="79">
        <f t="shared" si="0"/>
        <v>11317061.47</v>
      </c>
      <c r="D21" s="79">
        <f t="shared" si="1"/>
        <v>9737694.88</v>
      </c>
      <c r="E21" s="17"/>
      <c r="F21" s="17"/>
      <c r="G21" s="58">
        <f t="shared" si="7"/>
        <v>86.04437561652655</v>
      </c>
      <c r="H21" s="33">
        <v>297009</v>
      </c>
      <c r="I21" s="33">
        <v>222610</v>
      </c>
      <c r="J21" s="33"/>
      <c r="K21" s="33"/>
      <c r="L21" s="60">
        <f t="shared" si="8"/>
        <v>74.95059072284005</v>
      </c>
      <c r="M21" s="33">
        <v>0</v>
      </c>
      <c r="N21" s="33">
        <v>0</v>
      </c>
      <c r="O21" s="57" t="e">
        <f t="shared" si="30"/>
        <v>#DIV/0!</v>
      </c>
      <c r="P21" s="33">
        <v>5458352.49</v>
      </c>
      <c r="Q21" s="33">
        <v>4066819.32</v>
      </c>
      <c r="R21" s="57">
        <f t="shared" si="2"/>
        <v>74.50635200732519</v>
      </c>
      <c r="S21" s="33">
        <v>410845</v>
      </c>
      <c r="T21" s="33">
        <v>306104.68</v>
      </c>
      <c r="U21" s="61">
        <f t="shared" si="3"/>
        <v>74.50612274702138</v>
      </c>
      <c r="V21" s="33">
        <v>600000</v>
      </c>
      <c r="W21" s="33">
        <v>591386.4</v>
      </c>
      <c r="X21" s="57">
        <f t="shared" si="9"/>
        <v>98.5644</v>
      </c>
      <c r="Y21" s="34">
        <v>0</v>
      </c>
      <c r="Z21" s="34">
        <v>0</v>
      </c>
      <c r="AA21" s="63" t="e">
        <f t="shared" si="10"/>
        <v>#DIV/0!</v>
      </c>
      <c r="AB21" s="33">
        <v>1600000</v>
      </c>
      <c r="AC21" s="33">
        <v>1600000</v>
      </c>
      <c r="AD21" s="61">
        <f t="shared" si="11"/>
        <v>100</v>
      </c>
      <c r="AE21" s="26">
        <v>0</v>
      </c>
      <c r="AF21" s="26">
        <v>0</v>
      </c>
      <c r="AG21" s="67" t="e">
        <f t="shared" si="4"/>
        <v>#DIV/0!</v>
      </c>
      <c r="AH21" s="26">
        <v>198366</v>
      </c>
      <c r="AI21" s="26">
        <v>198366</v>
      </c>
      <c r="AJ21" s="70">
        <f t="shared" si="12"/>
        <v>100</v>
      </c>
      <c r="AK21" s="26">
        <v>0</v>
      </c>
      <c r="AL21" s="26">
        <v>0</v>
      </c>
      <c r="AM21" s="71" t="e">
        <f t="shared" si="13"/>
        <v>#DIV/0!</v>
      </c>
      <c r="AN21" s="43">
        <v>1345072.98</v>
      </c>
      <c r="AO21" s="52">
        <v>1345000</v>
      </c>
      <c r="AP21" s="66">
        <f t="shared" si="14"/>
        <v>99.99457427209637</v>
      </c>
      <c r="AQ21" s="43">
        <v>788990</v>
      </c>
      <c r="AR21" s="43">
        <v>788990</v>
      </c>
      <c r="AS21" s="73">
        <f t="shared" si="31"/>
        <v>100</v>
      </c>
      <c r="AT21" s="26">
        <v>531010</v>
      </c>
      <c r="AU21" s="26">
        <v>531010</v>
      </c>
      <c r="AV21" s="58">
        <f t="shared" si="15"/>
        <v>100</v>
      </c>
      <c r="AW21" s="43">
        <v>0</v>
      </c>
      <c r="AX21" s="43">
        <v>0</v>
      </c>
      <c r="AY21" s="58" t="e">
        <f>BK21/BJ21*100</f>
        <v>#DIV/0!</v>
      </c>
      <c r="AZ21" s="47">
        <v>0</v>
      </c>
      <c r="BA21" s="33">
        <v>0</v>
      </c>
      <c r="BB21" s="70" t="e">
        <f t="shared" si="16"/>
        <v>#DIV/0!</v>
      </c>
      <c r="BC21" s="33">
        <v>0</v>
      </c>
      <c r="BD21" s="33">
        <v>0</v>
      </c>
      <c r="BE21" s="59" t="e">
        <f t="shared" si="29"/>
        <v>#DIV/0!</v>
      </c>
      <c r="BF21" s="33">
        <v>0</v>
      </c>
      <c r="BG21" s="33">
        <v>0</v>
      </c>
      <c r="BH21" s="61" t="e">
        <f t="shared" si="17"/>
        <v>#DIV/0!</v>
      </c>
      <c r="BI21" s="16">
        <v>0</v>
      </c>
      <c r="BJ21" s="16">
        <v>0</v>
      </c>
      <c r="BK21" s="67" t="e">
        <f t="shared" si="18"/>
        <v>#DIV/0!</v>
      </c>
      <c r="BL21" s="16">
        <v>0</v>
      </c>
      <c r="BM21" s="16">
        <v>0</v>
      </c>
      <c r="BN21" s="67" t="e">
        <f t="shared" si="19"/>
        <v>#DIV/0!</v>
      </c>
      <c r="BO21" s="49">
        <v>0</v>
      </c>
      <c r="BP21" s="16">
        <v>0</v>
      </c>
      <c r="BQ21" s="66" t="e">
        <f t="shared" si="20"/>
        <v>#DIV/0!</v>
      </c>
      <c r="BR21" s="55">
        <v>0</v>
      </c>
      <c r="BS21" s="50">
        <v>0</v>
      </c>
      <c r="BT21" s="70" t="e">
        <f t="shared" si="21"/>
        <v>#DIV/0!</v>
      </c>
      <c r="BU21" s="55">
        <v>0</v>
      </c>
      <c r="BV21" s="55">
        <v>0</v>
      </c>
      <c r="BW21" s="70" t="e">
        <f t="shared" si="22"/>
        <v>#DIV/0!</v>
      </c>
      <c r="BX21" s="26">
        <v>87416</v>
      </c>
      <c r="BY21" s="33">
        <v>87408.48</v>
      </c>
      <c r="BZ21" s="68">
        <f t="shared" si="23"/>
        <v>99.99139745584333</v>
      </c>
      <c r="CA21" s="43">
        <v>0</v>
      </c>
      <c r="CB21" s="52">
        <v>0</v>
      </c>
      <c r="CC21" s="66" t="e">
        <f t="shared" si="24"/>
        <v>#DIV/0!</v>
      </c>
      <c r="CD21" s="43">
        <v>0</v>
      </c>
      <c r="CE21" s="43">
        <v>0</v>
      </c>
      <c r="CF21" s="66" t="e">
        <f t="shared" si="25"/>
        <v>#DIV/0!</v>
      </c>
      <c r="CG21" s="43">
        <v>0</v>
      </c>
      <c r="CH21" s="43">
        <v>0</v>
      </c>
      <c r="CI21" s="66" t="e">
        <f t="shared" si="6"/>
        <v>#DIV/0!</v>
      </c>
      <c r="CJ21" s="26">
        <v>0</v>
      </c>
      <c r="CK21" s="26">
        <v>0</v>
      </c>
      <c r="CL21" s="41" t="e">
        <f t="shared" si="26"/>
        <v>#DIV/0!</v>
      </c>
      <c r="CM21" s="26">
        <v>0</v>
      </c>
      <c r="CN21" s="26">
        <v>0</v>
      </c>
      <c r="CO21" s="71" t="e">
        <f t="shared" si="27"/>
        <v>#DIV/0!</v>
      </c>
      <c r="CP21" s="26">
        <v>0</v>
      </c>
      <c r="CQ21" s="26">
        <v>0</v>
      </c>
      <c r="CR21" s="76" t="e">
        <f t="shared" si="28"/>
        <v>#DIV/0!</v>
      </c>
    </row>
    <row r="22" spans="1:96" s="3" customFormat="1" ht="36" customHeight="1">
      <c r="A22" s="15">
        <v>16</v>
      </c>
      <c r="B22" s="13" t="s">
        <v>19</v>
      </c>
      <c r="C22" s="79">
        <f t="shared" si="0"/>
        <v>4983367.6</v>
      </c>
      <c r="D22" s="79">
        <f t="shared" si="1"/>
        <v>4509903.6</v>
      </c>
      <c r="E22" s="17"/>
      <c r="F22" s="17"/>
      <c r="G22" s="58">
        <f t="shared" si="7"/>
        <v>90.49911549772087</v>
      </c>
      <c r="H22" s="33">
        <v>0</v>
      </c>
      <c r="I22" s="33">
        <v>0</v>
      </c>
      <c r="J22" s="33"/>
      <c r="K22" s="33"/>
      <c r="L22" s="60" t="e">
        <f t="shared" si="8"/>
        <v>#DIV/0!</v>
      </c>
      <c r="M22" s="33">
        <v>125000</v>
      </c>
      <c r="N22" s="33">
        <v>125000</v>
      </c>
      <c r="O22" s="57">
        <f t="shared" si="30"/>
        <v>100</v>
      </c>
      <c r="P22" s="33">
        <v>0</v>
      </c>
      <c r="Q22" s="33">
        <v>0</v>
      </c>
      <c r="R22" s="57" t="e">
        <f t="shared" si="2"/>
        <v>#DIV/0!</v>
      </c>
      <c r="S22" s="33">
        <v>0</v>
      </c>
      <c r="T22" s="33">
        <v>0</v>
      </c>
      <c r="U22" s="61" t="e">
        <f t="shared" si="3"/>
        <v>#DIV/0!</v>
      </c>
      <c r="V22" s="33">
        <v>0</v>
      </c>
      <c r="W22" s="33">
        <v>0</v>
      </c>
      <c r="X22" s="57" t="e">
        <f t="shared" si="9"/>
        <v>#DIV/0!</v>
      </c>
      <c r="Y22" s="34">
        <v>0</v>
      </c>
      <c r="Z22" s="34">
        <v>0</v>
      </c>
      <c r="AA22" s="63" t="e">
        <f t="shared" si="10"/>
        <v>#DIV/0!</v>
      </c>
      <c r="AB22" s="33">
        <v>900000</v>
      </c>
      <c r="AC22" s="33">
        <v>900000</v>
      </c>
      <c r="AD22" s="61">
        <f t="shared" si="11"/>
        <v>100</v>
      </c>
      <c r="AE22" s="26">
        <v>0</v>
      </c>
      <c r="AF22" s="26">
        <v>0</v>
      </c>
      <c r="AG22" s="67" t="e">
        <f t="shared" si="4"/>
        <v>#DIV/0!</v>
      </c>
      <c r="AH22" s="26">
        <v>99184</v>
      </c>
      <c r="AI22" s="26">
        <v>99184</v>
      </c>
      <c r="AJ22" s="70">
        <f t="shared" si="12"/>
        <v>100</v>
      </c>
      <c r="AK22" s="26">
        <v>0</v>
      </c>
      <c r="AL22" s="26">
        <v>0</v>
      </c>
      <c r="AM22" s="71" t="e">
        <f t="shared" si="13"/>
        <v>#DIV/0!</v>
      </c>
      <c r="AN22" s="40">
        <v>1804200</v>
      </c>
      <c r="AO22" s="52">
        <v>1804200</v>
      </c>
      <c r="AP22" s="66">
        <f t="shared" si="14"/>
        <v>100</v>
      </c>
      <c r="AQ22" s="43">
        <v>349610</v>
      </c>
      <c r="AR22" s="52">
        <v>0</v>
      </c>
      <c r="AS22" s="73">
        <f t="shared" si="31"/>
        <v>0</v>
      </c>
      <c r="AT22" s="26">
        <v>304700</v>
      </c>
      <c r="AU22" s="26">
        <v>304700</v>
      </c>
      <c r="AV22" s="58">
        <f t="shared" si="15"/>
        <v>100</v>
      </c>
      <c r="AW22" s="43">
        <v>0</v>
      </c>
      <c r="AX22" s="43">
        <v>0</v>
      </c>
      <c r="AY22" s="58" t="e">
        <f>BK22/BJ22*100</f>
        <v>#DIV/0!</v>
      </c>
      <c r="AZ22" s="47">
        <v>0</v>
      </c>
      <c r="BA22" s="33">
        <v>0</v>
      </c>
      <c r="BB22" s="70" t="e">
        <f t="shared" si="16"/>
        <v>#DIV/0!</v>
      </c>
      <c r="BC22" s="33">
        <v>0</v>
      </c>
      <c r="BD22" s="33">
        <v>0</v>
      </c>
      <c r="BE22" s="59" t="e">
        <f t="shared" si="29"/>
        <v>#DIV/0!</v>
      </c>
      <c r="BF22" s="33">
        <v>0</v>
      </c>
      <c r="BG22" s="33">
        <v>0</v>
      </c>
      <c r="BH22" s="61" t="e">
        <f t="shared" si="17"/>
        <v>#DIV/0!</v>
      </c>
      <c r="BI22" s="16">
        <v>0</v>
      </c>
      <c r="BJ22" s="16">
        <v>0</v>
      </c>
      <c r="BK22" s="67" t="e">
        <f t="shared" si="18"/>
        <v>#DIV/0!</v>
      </c>
      <c r="BL22" s="16">
        <v>0</v>
      </c>
      <c r="BM22" s="16">
        <v>0</v>
      </c>
      <c r="BN22" s="67" t="e">
        <f t="shared" si="19"/>
        <v>#DIV/0!</v>
      </c>
      <c r="BO22" s="49">
        <v>0</v>
      </c>
      <c r="BP22" s="16">
        <v>0</v>
      </c>
      <c r="BQ22" s="66" t="e">
        <f t="shared" si="20"/>
        <v>#DIV/0!</v>
      </c>
      <c r="BR22" s="55">
        <v>0</v>
      </c>
      <c r="BS22" s="50">
        <v>0</v>
      </c>
      <c r="BT22" s="70" t="e">
        <f t="shared" si="21"/>
        <v>#DIV/0!</v>
      </c>
      <c r="BU22" s="55">
        <v>0</v>
      </c>
      <c r="BV22" s="55">
        <v>0</v>
      </c>
      <c r="BW22" s="70" t="e">
        <f t="shared" si="22"/>
        <v>#DIV/0!</v>
      </c>
      <c r="BX22" s="26">
        <v>481773.6</v>
      </c>
      <c r="BY22" s="33">
        <v>481773.6</v>
      </c>
      <c r="BZ22" s="67">
        <f t="shared" si="23"/>
        <v>100</v>
      </c>
      <c r="CA22" s="43">
        <v>918900</v>
      </c>
      <c r="CB22" s="52">
        <v>795046</v>
      </c>
      <c r="CC22" s="66">
        <f t="shared" si="24"/>
        <v>86.5214930895636</v>
      </c>
      <c r="CD22" s="43">
        <v>0</v>
      </c>
      <c r="CE22" s="43">
        <v>0</v>
      </c>
      <c r="CF22" s="66" t="e">
        <f t="shared" si="25"/>
        <v>#DIV/0!</v>
      </c>
      <c r="CG22" s="43">
        <v>0</v>
      </c>
      <c r="CH22" s="43">
        <v>0</v>
      </c>
      <c r="CI22" s="66" t="e">
        <f t="shared" si="6"/>
        <v>#DIV/0!</v>
      </c>
      <c r="CJ22" s="26">
        <v>0</v>
      </c>
      <c r="CK22" s="26">
        <v>0</v>
      </c>
      <c r="CL22" s="41" t="e">
        <f t="shared" si="26"/>
        <v>#DIV/0!</v>
      </c>
      <c r="CM22" s="26">
        <v>0</v>
      </c>
      <c r="CN22" s="26">
        <v>0</v>
      </c>
      <c r="CO22" s="71" t="e">
        <f t="shared" si="27"/>
        <v>#DIV/0!</v>
      </c>
      <c r="CP22" s="26">
        <v>0</v>
      </c>
      <c r="CQ22" s="26">
        <v>0</v>
      </c>
      <c r="CR22" s="76" t="e">
        <f t="shared" si="28"/>
        <v>#DIV/0!</v>
      </c>
    </row>
    <row r="23" spans="2:96" s="6" customFormat="1" ht="36" customHeight="1">
      <c r="B23" s="6" t="s">
        <v>0</v>
      </c>
      <c r="C23" s="7">
        <f t="shared" si="0"/>
        <v>129283767.75999998</v>
      </c>
      <c r="D23" s="7">
        <f>I23+N23+Q23+T23+W23+Z23+AC23+AF23+AI23+AL23+AO23+AR23+AU23+AX23+BA23+BD23+BG23+BJ23+BM23+BP23+BS23+BV23+BY23+CB23+CE23+CH23+CK23+CN23+CQ23</f>
        <v>98585290.32</v>
      </c>
      <c r="E23" s="7">
        <f aca="true" t="shared" si="32" ref="E23:K23">SUM(E7:E22)</f>
        <v>0</v>
      </c>
      <c r="F23" s="7">
        <f t="shared" si="32"/>
        <v>0</v>
      </c>
      <c r="G23" s="8">
        <f t="shared" si="7"/>
        <v>76.25496381186223</v>
      </c>
      <c r="H23" s="36">
        <f t="shared" si="32"/>
        <v>1019637</v>
      </c>
      <c r="I23" s="36">
        <f t="shared" si="32"/>
        <v>842238</v>
      </c>
      <c r="J23" s="36">
        <f t="shared" si="32"/>
        <v>0</v>
      </c>
      <c r="K23" s="36">
        <f t="shared" si="32"/>
        <v>0</v>
      </c>
      <c r="L23" s="37">
        <f>I23/H23*100</f>
        <v>82.60174944612642</v>
      </c>
      <c r="M23" s="36">
        <f>SUM(M7:M22)</f>
        <v>2216950</v>
      </c>
      <c r="N23" s="36">
        <f>SUM(N7:N22)</f>
        <v>2051214.6099999999</v>
      </c>
      <c r="O23" s="38">
        <f>N23/M23*100</f>
        <v>92.52417104580617</v>
      </c>
      <c r="P23" s="36">
        <f>SUM(P7:P22)</f>
        <v>16377249.99</v>
      </c>
      <c r="Q23" s="36">
        <f>Q8+Q9+Q21</f>
        <v>10939819.32</v>
      </c>
      <c r="R23" s="36">
        <f t="shared" si="2"/>
        <v>66.79887848497084</v>
      </c>
      <c r="S23" s="36">
        <f>SUM(S7:S22)</f>
        <v>1232697.71</v>
      </c>
      <c r="T23" s="36">
        <f>T8+T9+T21</f>
        <v>823427.3200000001</v>
      </c>
      <c r="U23" s="37">
        <f t="shared" si="3"/>
        <v>66.79880341466685</v>
      </c>
      <c r="V23" s="36">
        <f>SUM(V7:V22)</f>
        <v>1052600</v>
      </c>
      <c r="W23" s="36">
        <f>W8+W9+W21</f>
        <v>853986.4</v>
      </c>
      <c r="X23" s="62">
        <f>W23/V23*100</f>
        <v>81.13114193425804</v>
      </c>
      <c r="Y23" s="39">
        <f>SUM(Y7:Y22)</f>
        <v>80000</v>
      </c>
      <c r="Z23" s="39">
        <f>SUM(Z7:Z22)</f>
        <v>80000</v>
      </c>
      <c r="AA23" s="64">
        <f>Z23/Y23*100</f>
        <v>100</v>
      </c>
      <c r="AB23" s="36">
        <f>SUM(AB7:AB22)</f>
        <v>17700000</v>
      </c>
      <c r="AC23" s="36">
        <f>SUM(AC7:AC22)</f>
        <v>17700000</v>
      </c>
      <c r="AD23" s="65">
        <f>AC23/AB23*100</f>
        <v>100</v>
      </c>
      <c r="AE23" s="7">
        <f>SUM(AE7:AE22)</f>
        <v>2636700</v>
      </c>
      <c r="AF23" s="7">
        <f>SUM(AF7:AF22)</f>
        <v>2399350</v>
      </c>
      <c r="AG23" s="69">
        <f t="shared" si="4"/>
        <v>90.9982174688057</v>
      </c>
      <c r="AH23" s="7">
        <f>SUM(AH7:AH22)</f>
        <v>2380400</v>
      </c>
      <c r="AI23" s="7">
        <f>SUM(AI7:AI22)</f>
        <v>2380400</v>
      </c>
      <c r="AJ23" s="8">
        <f t="shared" si="12"/>
        <v>100</v>
      </c>
      <c r="AK23" s="7">
        <f>SUM(AK7:AK22)</f>
        <v>69000</v>
      </c>
      <c r="AL23" s="7">
        <f>SUM(AL7:AL22)</f>
        <v>0</v>
      </c>
      <c r="AM23" s="42">
        <f t="shared" si="13"/>
        <v>0</v>
      </c>
      <c r="AN23" s="44">
        <f>SUM(AN7:AN22)</f>
        <v>17361200</v>
      </c>
      <c r="AO23" s="7">
        <v>16422459.42</v>
      </c>
      <c r="AP23" s="72">
        <f>AO23/AN23*100</f>
        <v>94.59288194364444</v>
      </c>
      <c r="AQ23" s="7">
        <f>SUM(AQ7:AQ22)</f>
        <v>7804900</v>
      </c>
      <c r="AR23" s="36">
        <f>SUM(AR7:AR22)</f>
        <v>7452869</v>
      </c>
      <c r="AS23" s="8">
        <f>AR23/AQ23*100</f>
        <v>95.48961549795642</v>
      </c>
      <c r="AT23" s="7">
        <f>SUM(AT7:AT22)</f>
        <v>5765700</v>
      </c>
      <c r="AU23" s="7">
        <f>SUM(AU7:AU22)</f>
        <v>5765700</v>
      </c>
      <c r="AV23" s="8">
        <f t="shared" si="15"/>
        <v>100</v>
      </c>
      <c r="AW23" s="7">
        <f>SUM(AW7:AW22)</f>
        <v>969600</v>
      </c>
      <c r="AX23" s="7">
        <v>969600</v>
      </c>
      <c r="AY23" s="8">
        <v>0</v>
      </c>
      <c r="AZ23" s="48">
        <f>SUM(AZ7:AZ22)</f>
        <v>6072800</v>
      </c>
      <c r="BA23" s="54">
        <f>SUM(BA7:BA22)</f>
        <v>6052392.23</v>
      </c>
      <c r="BB23" s="8">
        <f>BA23/AZ23*100</f>
        <v>99.6639479317613</v>
      </c>
      <c r="BC23" s="36">
        <f>SUM(BC7:BC22)</f>
        <v>3200756.4</v>
      </c>
      <c r="BD23" s="36">
        <f>SUM(BD7:BD22)</f>
        <v>3183120.12</v>
      </c>
      <c r="BE23" s="65">
        <f>BD23/BC23*100</f>
        <v>99.44899649345386</v>
      </c>
      <c r="BF23" s="36">
        <f>SUM(BF7:BF22)</f>
        <v>170253</v>
      </c>
      <c r="BG23" s="36">
        <f>SUM(BG7:BG22)</f>
        <v>169314.9</v>
      </c>
      <c r="BH23" s="37">
        <f>BG23/BF23*100</f>
        <v>99.44899649345386</v>
      </c>
      <c r="BI23" s="7">
        <f>SUM(BI7:BI22)</f>
        <v>7463442.49</v>
      </c>
      <c r="BJ23" s="7">
        <f>SUM(BJ7:BJ22)</f>
        <v>7463442.49</v>
      </c>
      <c r="BK23" s="42">
        <f t="shared" si="18"/>
        <v>100</v>
      </c>
      <c r="BL23" s="7">
        <f>SUM(BL7:BL22)</f>
        <v>52771.82</v>
      </c>
      <c r="BM23" s="7">
        <f>SUM(BM7:BM22)</f>
        <v>52771.82</v>
      </c>
      <c r="BN23" s="74">
        <f t="shared" si="19"/>
        <v>100</v>
      </c>
      <c r="BO23" s="7">
        <f>SUM(BO7:BO22)</f>
        <v>22616.49</v>
      </c>
      <c r="BP23" s="45">
        <f>SUM(BP7:BP22)</f>
        <v>22616.49</v>
      </c>
      <c r="BQ23" s="74">
        <f t="shared" si="20"/>
        <v>100</v>
      </c>
      <c r="BR23" s="36">
        <f>SUM(BR7:BR22)</f>
        <v>2636444.8499999996</v>
      </c>
      <c r="BS23" s="7">
        <f>SUM(BS7:BS22)</f>
        <v>1154557.8</v>
      </c>
      <c r="BT23" s="8">
        <f t="shared" si="21"/>
        <v>43.79222269716737</v>
      </c>
      <c r="BU23" s="7">
        <f>SUM(BU7:BU22)</f>
        <v>297371.70999999996</v>
      </c>
      <c r="BV23" s="36">
        <f>SUM(BV7:BV22)</f>
        <v>86902.2</v>
      </c>
      <c r="BW23" s="8">
        <f t="shared" si="22"/>
        <v>29.22342545630854</v>
      </c>
      <c r="BX23" s="7">
        <f>SUM(BX7:BX22)</f>
        <v>2194191.31</v>
      </c>
      <c r="BY23" s="36">
        <f>SUM(BY7:BY22)</f>
        <v>1811495.87</v>
      </c>
      <c r="BZ23" s="69">
        <f t="shared" si="23"/>
        <v>82.5587022309372</v>
      </c>
      <c r="CA23" s="7">
        <f>SUM(CA7:CA22)</f>
        <v>9089200</v>
      </c>
      <c r="CB23" s="36">
        <f>SUM(CB7:CB22)</f>
        <v>8573637.34</v>
      </c>
      <c r="CC23" s="75">
        <f t="shared" si="24"/>
        <v>94.32774435593892</v>
      </c>
      <c r="CD23" s="7">
        <f>SUM(CD7:CD22)</f>
        <v>19069000</v>
      </c>
      <c r="CE23" s="7">
        <f>SUM(CE7:CE22)</f>
        <v>0</v>
      </c>
      <c r="CF23" s="75">
        <f t="shared" si="25"/>
        <v>0</v>
      </c>
      <c r="CG23" s="7">
        <f>SUM(CG7:CG22)</f>
        <v>1014310</v>
      </c>
      <c r="CH23" s="7">
        <f>SUM(CH7:CH22)</f>
        <v>0</v>
      </c>
      <c r="CI23" s="75">
        <f t="shared" si="6"/>
        <v>0</v>
      </c>
      <c r="CJ23" s="7">
        <f aca="true" t="shared" si="33" ref="CJ23:CQ23">SUM(CJ7:CJ22)</f>
        <v>1307559.36</v>
      </c>
      <c r="CK23" s="7">
        <f t="shared" si="33"/>
        <v>1307559.36</v>
      </c>
      <c r="CL23" s="42">
        <f t="shared" si="26"/>
        <v>100</v>
      </c>
      <c r="CM23" s="7">
        <f t="shared" si="33"/>
        <v>13207.96</v>
      </c>
      <c r="CN23" s="7">
        <f t="shared" si="33"/>
        <v>13207.96</v>
      </c>
      <c r="CO23" s="42">
        <f t="shared" si="27"/>
        <v>100</v>
      </c>
      <c r="CP23" s="7">
        <f t="shared" si="33"/>
        <v>13207.67</v>
      </c>
      <c r="CQ23" s="7">
        <f t="shared" si="33"/>
        <v>13207.67</v>
      </c>
      <c r="CR23" s="45">
        <f t="shared" si="28"/>
        <v>100</v>
      </c>
    </row>
    <row r="24" spans="1:41" ht="20.25">
      <c r="A24" s="9"/>
      <c r="B24" s="9"/>
      <c r="C24" s="9"/>
      <c r="D24" s="9"/>
      <c r="E24" s="9"/>
      <c r="F24" s="9"/>
      <c r="G24" s="9"/>
      <c r="H24" s="22"/>
      <c r="I24" s="22"/>
      <c r="J24" s="22"/>
      <c r="K24" s="22"/>
      <c r="L24" s="22"/>
      <c r="M24" s="25"/>
      <c r="N24" s="25"/>
      <c r="O24" s="25"/>
      <c r="P24" s="22"/>
      <c r="Q24" s="22"/>
      <c r="R24" s="22"/>
      <c r="S24" s="22"/>
      <c r="T24" s="22"/>
      <c r="U24" s="22"/>
      <c r="V24" s="9"/>
      <c r="W24" s="9"/>
      <c r="X24" s="9"/>
      <c r="Y24" s="9"/>
      <c r="Z24" s="9"/>
      <c r="AA24" s="9"/>
      <c r="AG24" s="15"/>
      <c r="AO24" s="51"/>
    </row>
    <row r="25" spans="1:41" ht="20.25">
      <c r="A25" s="9"/>
      <c r="B25" s="9" t="s">
        <v>55</v>
      </c>
      <c r="C25" s="9">
        <v>129283767.76</v>
      </c>
      <c r="D25" s="9">
        <v>98585290.32</v>
      </c>
      <c r="E25" s="9"/>
      <c r="F25" s="9"/>
      <c r="G25" s="9"/>
      <c r="H25" s="22"/>
      <c r="I25" s="22"/>
      <c r="J25" s="22"/>
      <c r="K25" s="22"/>
      <c r="L25" s="22"/>
      <c r="M25" s="25"/>
      <c r="N25" s="25"/>
      <c r="O25" s="25"/>
      <c r="P25" s="22"/>
      <c r="Q25" s="22"/>
      <c r="R25" s="22"/>
      <c r="S25" s="22"/>
      <c r="T25" s="22"/>
      <c r="U25" s="22"/>
      <c r="V25" s="9"/>
      <c r="W25" s="9"/>
      <c r="X25" s="9"/>
      <c r="Y25" s="9"/>
      <c r="Z25" s="9"/>
      <c r="AA25" s="9"/>
      <c r="AO25" s="51"/>
    </row>
    <row r="26" spans="1:40" ht="20.25">
      <c r="A26" s="9"/>
      <c r="B26" s="9"/>
      <c r="C26" s="20">
        <f>C23-C25</f>
        <v>0</v>
      </c>
      <c r="D26" s="20">
        <f>D23-D25</f>
        <v>0</v>
      </c>
      <c r="E26" s="9"/>
      <c r="F26" s="9"/>
      <c r="G26" s="9"/>
      <c r="H26" s="22"/>
      <c r="I26" s="22"/>
      <c r="J26" s="22"/>
      <c r="K26" s="22"/>
      <c r="L26" s="22"/>
      <c r="M26" s="25"/>
      <c r="N26" s="25"/>
      <c r="O26" s="25"/>
      <c r="P26" s="22"/>
      <c r="Q26" s="22"/>
      <c r="R26" s="22"/>
      <c r="S26" s="22"/>
      <c r="T26" s="22"/>
      <c r="U26" s="22"/>
      <c r="V26" s="9"/>
      <c r="W26" s="9"/>
      <c r="X26" s="9"/>
      <c r="Y26" s="9"/>
      <c r="Z26" s="9"/>
      <c r="AA26" s="9"/>
      <c r="AN26" s="51"/>
    </row>
    <row r="27" spans="1:27" ht="20.25">
      <c r="A27" s="9"/>
      <c r="B27" s="9"/>
      <c r="C27" s="20"/>
      <c r="D27" s="9"/>
      <c r="E27" s="9"/>
      <c r="F27" s="9"/>
      <c r="G27" s="9"/>
      <c r="H27" s="22"/>
      <c r="I27" s="22"/>
      <c r="J27" s="22"/>
      <c r="K27" s="22"/>
      <c r="L27" s="22"/>
      <c r="M27" s="25"/>
      <c r="N27" s="25"/>
      <c r="O27" s="25"/>
      <c r="P27" s="22"/>
      <c r="Q27" s="22"/>
      <c r="R27" s="22"/>
      <c r="S27" s="22"/>
      <c r="T27" s="22"/>
      <c r="U27" s="22"/>
      <c r="V27" s="9"/>
      <c r="W27" s="9"/>
      <c r="X27" s="9"/>
      <c r="Y27" s="9"/>
      <c r="Z27" s="9"/>
      <c r="AA27" s="9"/>
    </row>
    <row r="28" ht="26.25">
      <c r="D28" s="80">
        <f>SUM(D7:D22)</f>
        <v>98585290.32000001</v>
      </c>
    </row>
  </sheetData>
  <sheetProtection/>
  <mergeCells count="36">
    <mergeCell ref="BR5:BT5"/>
    <mergeCell ref="BU5:BW5"/>
    <mergeCell ref="BX5:BZ5"/>
    <mergeCell ref="CA5:CC5"/>
    <mergeCell ref="CD5:CF5"/>
    <mergeCell ref="CG5:CI5"/>
    <mergeCell ref="AZ5:BB5"/>
    <mergeCell ref="BC5:BE5"/>
    <mergeCell ref="BF5:BH5"/>
    <mergeCell ref="BI5:BK5"/>
    <mergeCell ref="BL5:BN5"/>
    <mergeCell ref="BO5:BQ5"/>
    <mergeCell ref="AH5:AJ5"/>
    <mergeCell ref="AK5:AM5"/>
    <mergeCell ref="AN5:AP5"/>
    <mergeCell ref="AQ5:AS5"/>
    <mergeCell ref="AT5:AV5"/>
    <mergeCell ref="AW5:AY5"/>
    <mergeCell ref="Y5:AA5"/>
    <mergeCell ref="P5:R5"/>
    <mergeCell ref="S5:U5"/>
    <mergeCell ref="M5:O5"/>
    <mergeCell ref="C1:K1"/>
    <mergeCell ref="H3:I3"/>
    <mergeCell ref="H5:L5"/>
    <mergeCell ref="B2:R2"/>
    <mergeCell ref="CJ5:CL5"/>
    <mergeCell ref="CM5:CO5"/>
    <mergeCell ref="CP5:CR5"/>
    <mergeCell ref="AE5:AG5"/>
    <mergeCell ref="H4:AG4"/>
    <mergeCell ref="A4:A5"/>
    <mergeCell ref="B4:B5"/>
    <mergeCell ref="C4:G5"/>
    <mergeCell ref="AB5:AD5"/>
    <mergeCell ref="V5:X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35" r:id="rId1"/>
  <colBreaks count="3" manualBreakCount="3">
    <brk id="22" max="23" man="1"/>
    <brk id="42" max="23" man="1"/>
    <brk id="6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Romashenko</dc:creator>
  <cp:keywords/>
  <dc:description/>
  <cp:lastModifiedBy>morgau_fin2</cp:lastModifiedBy>
  <cp:lastPrinted>2021-01-29T06:14:08Z</cp:lastPrinted>
  <dcterms:created xsi:type="dcterms:W3CDTF">2006-02-15T09:27:16Z</dcterms:created>
  <dcterms:modified xsi:type="dcterms:W3CDTF">2021-01-29T06:16:19Z</dcterms:modified>
  <cp:category/>
  <cp:version/>
  <cp:contentType/>
  <cp:contentStatus/>
</cp:coreProperties>
</file>