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J5" i="4"/>
  <c r="J6"/>
  <c r="J7"/>
  <c r="J8"/>
  <c r="J9"/>
  <c r="J10"/>
  <c r="J11"/>
  <c r="J12"/>
  <c r="J13"/>
  <c r="J14"/>
  <c r="J15"/>
  <c r="J16"/>
  <c r="J17"/>
  <c r="J18"/>
  <c r="J19"/>
  <c r="J4"/>
  <c r="G5"/>
  <c r="G6"/>
  <c r="G7"/>
  <c r="G8"/>
  <c r="G9"/>
  <c r="G10"/>
  <c r="G11"/>
  <c r="G12"/>
  <c r="G13"/>
  <c r="G14"/>
  <c r="G15"/>
  <c r="G16"/>
  <c r="G17"/>
  <c r="G18"/>
  <c r="G19"/>
  <c r="G4"/>
  <c r="K4"/>
  <c r="K5"/>
  <c r="K6"/>
  <c r="K7"/>
  <c r="K8"/>
  <c r="K9"/>
  <c r="K10"/>
  <c r="K11"/>
  <c r="K12"/>
  <c r="K13"/>
  <c r="K14"/>
  <c r="K15"/>
  <c r="K16"/>
  <c r="K17"/>
  <c r="K18"/>
  <c r="K19"/>
  <c r="I20"/>
  <c r="H5"/>
  <c r="H6"/>
  <c r="H7"/>
  <c r="H8"/>
  <c r="H9"/>
  <c r="H10"/>
  <c r="H11"/>
  <c r="H12"/>
  <c r="H13"/>
  <c r="H14"/>
  <c r="H15"/>
  <c r="H16"/>
  <c r="H17"/>
  <c r="H18"/>
  <c r="H19"/>
  <c r="H4"/>
  <c r="F20"/>
  <c r="E21"/>
  <c r="E5" l="1"/>
  <c r="E6"/>
  <c r="E7"/>
  <c r="E8"/>
  <c r="E9"/>
  <c r="E10"/>
  <c r="E11"/>
  <c r="E12"/>
  <c r="E13"/>
  <c r="E14"/>
  <c r="E15"/>
  <c r="E16"/>
  <c r="E17"/>
  <c r="E18"/>
  <c r="E19"/>
  <c r="E4"/>
  <c r="B20"/>
  <c r="D20"/>
  <c r="C20"/>
  <c r="R3" i="1"/>
  <c r="R4"/>
  <c r="R5"/>
  <c r="R2"/>
  <c r="E20" i="4" l="1"/>
  <c r="E23" s="1"/>
  <c r="B22"/>
  <c r="K20"/>
  <c r="B23"/>
  <c r="D22"/>
  <c r="D23"/>
  <c r="C22"/>
  <c r="C23"/>
  <c r="H20"/>
  <c r="E22" l="1"/>
</calcChain>
</file>

<file path=xl/sharedStrings.xml><?xml version="1.0" encoding="utf-8"?>
<sst xmlns="http://schemas.openxmlformats.org/spreadsheetml/2006/main" count="51" uniqueCount="32">
  <si>
    <t>Александровское СП</t>
  </si>
  <si>
    <t>Большесундырское СП</t>
  </si>
  <si>
    <t>Ильинское СП</t>
  </si>
  <si>
    <t>Кадикасинское СП</t>
  </si>
  <si>
    <t>Моргаушское СП</t>
  </si>
  <si>
    <t>Москакасинское СП</t>
  </si>
  <si>
    <t>Орининское СП</t>
  </si>
  <si>
    <t>Сятракасинское СП</t>
  </si>
  <si>
    <t>Тораевское СП</t>
  </si>
  <si>
    <t>Хорнойское СП</t>
  </si>
  <si>
    <t>Чуманкасинское СП</t>
  </si>
  <si>
    <t>Шатьмапосинское СП</t>
  </si>
  <si>
    <t>Юнгинское СП</t>
  </si>
  <si>
    <t>Юськасинское СП</t>
  </si>
  <si>
    <t>Ярабайкасинское СП</t>
  </si>
  <si>
    <t>Ярославское СП</t>
  </si>
  <si>
    <t>Земельный налог с физических лиц</t>
  </si>
  <si>
    <t>Налог на имущество физических лиц</t>
  </si>
  <si>
    <t>Транспортный налог</t>
  </si>
  <si>
    <t>Общий итог</t>
  </si>
  <si>
    <t>Сельское поселение</t>
  </si>
  <si>
    <t>ВСЕГО</t>
  </si>
  <si>
    <t>Отклонение</t>
  </si>
  <si>
    <t>в %</t>
  </si>
  <si>
    <t>темп роста задолженности по земналогу ФЛ, %</t>
  </si>
  <si>
    <t>темп роста залолженности по НИФЛ,%</t>
  </si>
  <si>
    <t>на 01.01.2020</t>
  </si>
  <si>
    <t>Налог на имущество ФЛ , долг на 01.01.2020</t>
  </si>
  <si>
    <t>земельный налог ФЛ  на 01.01.2020</t>
  </si>
  <si>
    <t>Было на 01.01.2020</t>
  </si>
  <si>
    <t>Задолженность по налогам в местный бюджет  по состоянию на 01.01.2021, рублей</t>
  </si>
  <si>
    <t>Общий итог, долг ФЛ по налогам на 01.01.2021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</si>
</sst>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5"/>
      <color indexed="6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4" fontId="0" fillId="0" borderId="0" xfId="0" applyNumberFormat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/>
    <xf numFmtId="0" fontId="15" fillId="0" borderId="1" xfId="0" applyFont="1" applyBorder="1" applyAlignment="1">
      <alignment wrapText="1"/>
    </xf>
    <xf numFmtId="164" fontId="17" fillId="0" borderId="1" xfId="0" applyNumberFormat="1" applyFont="1" applyBorder="1"/>
    <xf numFmtId="0" fontId="6" fillId="0" borderId="1" xfId="0" applyFont="1" applyBorder="1"/>
    <xf numFmtId="164" fontId="3" fillId="0" borderId="0" xfId="0" applyNumberFormat="1" applyFont="1"/>
    <xf numFmtId="164" fontId="3" fillId="4" borderId="0" xfId="0" applyNumberFormat="1" applyFont="1" applyFill="1"/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4" fontId="23" fillId="4" borderId="1" xfId="0" applyNumberFormat="1" applyFont="1" applyFill="1" applyBorder="1"/>
    <xf numFmtId="4" fontId="16" fillId="2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3" fontId="13" fillId="0" borderId="1" xfId="1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6" fillId="2" borderId="1" xfId="0" applyNumberFormat="1" applyFont="1" applyFill="1" applyBorder="1" applyAlignment="1"/>
    <xf numFmtId="3" fontId="16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/>
    <xf numFmtId="3" fontId="21" fillId="0" borderId="1" xfId="0" applyNumberFormat="1" applyFont="1" applyBorder="1" applyAlignment="1">
      <alignment horizontal="center"/>
    </xf>
    <xf numFmtId="3" fontId="16" fillId="2" borderId="1" xfId="0" applyNumberFormat="1" applyFont="1" applyFill="1" applyBorder="1" applyAlignment="1"/>
    <xf numFmtId="3" fontId="19" fillId="3" borderId="1" xfId="0" applyNumberFormat="1" applyFont="1" applyFill="1" applyBorder="1" applyAlignment="1"/>
    <xf numFmtId="164" fontId="18" fillId="4" borderId="1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24" fillId="0" borderId="1" xfId="0" applyNumberFormat="1" applyFont="1" applyBorder="1" applyAlignment="1"/>
    <xf numFmtId="3" fontId="6" fillId="0" borderId="1" xfId="0" applyNumberFormat="1" applyFont="1" applyBorder="1" applyAlignment="1"/>
    <xf numFmtId="0" fontId="3" fillId="0" borderId="1" xfId="0" applyFont="1" applyBorder="1" applyAlignment="1"/>
    <xf numFmtId="3" fontId="7" fillId="2" borderId="1" xfId="0" applyNumberFormat="1" applyFont="1" applyFill="1" applyBorder="1" applyAlignment="1"/>
    <xf numFmtId="3" fontId="25" fillId="2" borderId="1" xfId="0" applyNumberFormat="1" applyFont="1" applyFill="1" applyBorder="1" applyAlignment="1"/>
    <xf numFmtId="0" fontId="17" fillId="0" borderId="1" xfId="0" applyFont="1" applyBorder="1" applyAlignment="1"/>
    <xf numFmtId="165" fontId="16" fillId="0" borderId="1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Лист1!$A$2</c:f>
              <c:strCache>
                <c:ptCount val="1"/>
                <c:pt idx="0">
                  <c:v>Земельный налог с физических лиц</c:v>
                </c:pt>
              </c:strCache>
            </c:strRef>
          </c:tx>
          <c:cat>
            <c:strRef>
              <c:f>Лист1!$B$1:$Q$1</c:f>
              <c:strCache>
                <c:ptCount val="16"/>
                <c:pt idx="0">
                  <c:v>Александровское СП</c:v>
                </c:pt>
                <c:pt idx="1">
                  <c:v>Большесундырское СП</c:v>
                </c:pt>
                <c:pt idx="2">
                  <c:v>Ильинское СП</c:v>
                </c:pt>
                <c:pt idx="3">
                  <c:v>Кадикасинское СП</c:v>
                </c:pt>
                <c:pt idx="4">
                  <c:v>Моргаушское СП</c:v>
                </c:pt>
                <c:pt idx="5">
                  <c:v>Москакасинское СП</c:v>
                </c:pt>
                <c:pt idx="6">
                  <c:v>Орининское СП</c:v>
                </c:pt>
                <c:pt idx="7">
                  <c:v>Сятракасинское СП</c:v>
                </c:pt>
                <c:pt idx="8">
                  <c:v>Тораевское СП</c:v>
                </c:pt>
                <c:pt idx="9">
                  <c:v>Хорнойское СП</c:v>
                </c:pt>
                <c:pt idx="10">
                  <c:v>Чуманкасинское СП</c:v>
                </c:pt>
                <c:pt idx="11">
                  <c:v>Шатьмапосинское СП</c:v>
                </c:pt>
                <c:pt idx="12">
                  <c:v>Юнгинское СП</c:v>
                </c:pt>
                <c:pt idx="13">
                  <c:v>Юськасинское СП</c:v>
                </c:pt>
                <c:pt idx="14">
                  <c:v>Ярабайкасинское СП</c:v>
                </c:pt>
                <c:pt idx="15">
                  <c:v>Ярославское СП</c:v>
                </c:pt>
              </c:strCache>
            </c:strRef>
          </c:cat>
          <c:val>
            <c:numRef>
              <c:f>Лист1!$B$2:$Q$2</c:f>
              <c:numCache>
                <c:formatCode>#,##0.00</c:formatCode>
                <c:ptCount val="16"/>
                <c:pt idx="0">
                  <c:v>161705.33000000002</c:v>
                </c:pt>
                <c:pt idx="1">
                  <c:v>492647.71999999968</c:v>
                </c:pt>
                <c:pt idx="2">
                  <c:v>341077.07999999984</c:v>
                </c:pt>
                <c:pt idx="3">
                  <c:v>891733.4700000002</c:v>
                </c:pt>
                <c:pt idx="4">
                  <c:v>261863.26999999993</c:v>
                </c:pt>
                <c:pt idx="5">
                  <c:v>568452.6599999998</c:v>
                </c:pt>
                <c:pt idx="6">
                  <c:v>544248.47999999963</c:v>
                </c:pt>
                <c:pt idx="7">
                  <c:v>422697.7</c:v>
                </c:pt>
                <c:pt idx="8">
                  <c:v>169466.13</c:v>
                </c:pt>
                <c:pt idx="9">
                  <c:v>135918.86000000002</c:v>
                </c:pt>
                <c:pt idx="10">
                  <c:v>133531.48000000001</c:v>
                </c:pt>
                <c:pt idx="11">
                  <c:v>137335.28999999998</c:v>
                </c:pt>
                <c:pt idx="12">
                  <c:v>555522.54999999993</c:v>
                </c:pt>
                <c:pt idx="13">
                  <c:v>88339.75</c:v>
                </c:pt>
                <c:pt idx="14">
                  <c:v>518661.93999999989</c:v>
                </c:pt>
                <c:pt idx="15">
                  <c:v>372101.43999999983</c:v>
                </c:pt>
              </c:numCache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cat>
            <c:strRef>
              <c:f>Лист1!$B$1:$Q$1</c:f>
              <c:strCache>
                <c:ptCount val="16"/>
                <c:pt idx="0">
                  <c:v>Александровское СП</c:v>
                </c:pt>
                <c:pt idx="1">
                  <c:v>Большесундырское СП</c:v>
                </c:pt>
                <c:pt idx="2">
                  <c:v>Ильинское СП</c:v>
                </c:pt>
                <c:pt idx="3">
                  <c:v>Кадикасинское СП</c:v>
                </c:pt>
                <c:pt idx="4">
                  <c:v>Моргаушское СП</c:v>
                </c:pt>
                <c:pt idx="5">
                  <c:v>Москакасинское СП</c:v>
                </c:pt>
                <c:pt idx="6">
                  <c:v>Орининское СП</c:v>
                </c:pt>
                <c:pt idx="7">
                  <c:v>Сятракасинское СП</c:v>
                </c:pt>
                <c:pt idx="8">
                  <c:v>Тораевское СП</c:v>
                </c:pt>
                <c:pt idx="9">
                  <c:v>Хорнойское СП</c:v>
                </c:pt>
                <c:pt idx="10">
                  <c:v>Чуманкасинское СП</c:v>
                </c:pt>
                <c:pt idx="11">
                  <c:v>Шатьмапосинское СП</c:v>
                </c:pt>
                <c:pt idx="12">
                  <c:v>Юнгинское СП</c:v>
                </c:pt>
                <c:pt idx="13">
                  <c:v>Юськасинское СП</c:v>
                </c:pt>
                <c:pt idx="14">
                  <c:v>Ярабайкасинское СП</c:v>
                </c:pt>
                <c:pt idx="15">
                  <c:v>Ярославское СП</c:v>
                </c:pt>
              </c:strCache>
            </c:strRef>
          </c:cat>
          <c:val>
            <c:numRef>
              <c:f>Лист1!$B$3:$Q$3</c:f>
              <c:numCache>
                <c:formatCode>#,##0.00</c:formatCode>
                <c:ptCount val="16"/>
                <c:pt idx="0">
                  <c:v>9923.23</c:v>
                </c:pt>
                <c:pt idx="1">
                  <c:v>127717.85</c:v>
                </c:pt>
                <c:pt idx="2">
                  <c:v>57197.440000000017</c:v>
                </c:pt>
                <c:pt idx="3">
                  <c:v>84175.109999999942</c:v>
                </c:pt>
                <c:pt idx="4">
                  <c:v>166871.94000000003</c:v>
                </c:pt>
                <c:pt idx="5">
                  <c:v>106308.07999999997</c:v>
                </c:pt>
                <c:pt idx="6">
                  <c:v>44057.80999999999</c:v>
                </c:pt>
                <c:pt idx="7">
                  <c:v>41706.580000000009</c:v>
                </c:pt>
                <c:pt idx="8">
                  <c:v>79176.710000000006</c:v>
                </c:pt>
                <c:pt idx="9">
                  <c:v>14578.800000000003</c:v>
                </c:pt>
                <c:pt idx="10">
                  <c:v>20497.060000000001</c:v>
                </c:pt>
                <c:pt idx="11">
                  <c:v>21880.320000000003</c:v>
                </c:pt>
                <c:pt idx="12">
                  <c:v>93827.48000000001</c:v>
                </c:pt>
                <c:pt idx="13">
                  <c:v>29598.999999999993</c:v>
                </c:pt>
                <c:pt idx="14">
                  <c:v>99424.709999999977</c:v>
                </c:pt>
                <c:pt idx="15">
                  <c:v>206809.06000000006</c:v>
                </c:pt>
              </c:numCache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Транспортный налог</c:v>
                </c:pt>
              </c:strCache>
            </c:strRef>
          </c:tx>
          <c:cat>
            <c:strRef>
              <c:f>Лист1!$B$1:$Q$1</c:f>
              <c:strCache>
                <c:ptCount val="16"/>
                <c:pt idx="0">
                  <c:v>Александровское СП</c:v>
                </c:pt>
                <c:pt idx="1">
                  <c:v>Большесундырское СП</c:v>
                </c:pt>
                <c:pt idx="2">
                  <c:v>Ильинское СП</c:v>
                </c:pt>
                <c:pt idx="3">
                  <c:v>Кадикасинское СП</c:v>
                </c:pt>
                <c:pt idx="4">
                  <c:v>Моргаушское СП</c:v>
                </c:pt>
                <c:pt idx="5">
                  <c:v>Москакасинское СП</c:v>
                </c:pt>
                <c:pt idx="6">
                  <c:v>Орининское СП</c:v>
                </c:pt>
                <c:pt idx="7">
                  <c:v>Сятракасинское СП</c:v>
                </c:pt>
                <c:pt idx="8">
                  <c:v>Тораевское СП</c:v>
                </c:pt>
                <c:pt idx="9">
                  <c:v>Хорнойское СП</c:v>
                </c:pt>
                <c:pt idx="10">
                  <c:v>Чуманкасинское СП</c:v>
                </c:pt>
                <c:pt idx="11">
                  <c:v>Шатьмапосинское СП</c:v>
                </c:pt>
                <c:pt idx="12">
                  <c:v>Юнгинское СП</c:v>
                </c:pt>
                <c:pt idx="13">
                  <c:v>Юськасинское СП</c:v>
                </c:pt>
                <c:pt idx="14">
                  <c:v>Ярабайкасинское СП</c:v>
                </c:pt>
                <c:pt idx="15">
                  <c:v>Ярославское СП</c:v>
                </c:pt>
              </c:strCache>
            </c:strRef>
          </c:cat>
          <c:val>
            <c:numRef>
              <c:f>Лист1!$B$4:$Q$4</c:f>
              <c:numCache>
                <c:formatCode>#,##0.00</c:formatCode>
                <c:ptCount val="16"/>
                <c:pt idx="0">
                  <c:v>153989.78</c:v>
                </c:pt>
                <c:pt idx="1">
                  <c:v>1631971.9700000002</c:v>
                </c:pt>
                <c:pt idx="2">
                  <c:v>714514.6100000001</c:v>
                </c:pt>
                <c:pt idx="3">
                  <c:v>947634.42999999993</c:v>
                </c:pt>
                <c:pt idx="4">
                  <c:v>1205543.2300000007</c:v>
                </c:pt>
                <c:pt idx="5">
                  <c:v>889124.97000000009</c:v>
                </c:pt>
                <c:pt idx="6">
                  <c:v>521424.58</c:v>
                </c:pt>
                <c:pt idx="7">
                  <c:v>1486789.8800000001</c:v>
                </c:pt>
                <c:pt idx="8">
                  <c:v>307825.74</c:v>
                </c:pt>
                <c:pt idx="9">
                  <c:v>479775.69000000006</c:v>
                </c:pt>
                <c:pt idx="10">
                  <c:v>323462.17000000004</c:v>
                </c:pt>
                <c:pt idx="11">
                  <c:v>314674.75000000012</c:v>
                </c:pt>
                <c:pt idx="12">
                  <c:v>458307.41</c:v>
                </c:pt>
                <c:pt idx="13">
                  <c:v>479855.44999999995</c:v>
                </c:pt>
                <c:pt idx="14">
                  <c:v>790799.25999999989</c:v>
                </c:pt>
                <c:pt idx="15">
                  <c:v>399196.56</c:v>
                </c:pt>
              </c:numCache>
            </c:numRef>
          </c:val>
        </c:ser>
        <c:axId val="87618688"/>
        <c:axId val="87620224"/>
      </c:barChart>
      <c:catAx>
        <c:axId val="87618688"/>
        <c:scaling>
          <c:orientation val="minMax"/>
        </c:scaling>
        <c:axPos val="b"/>
        <c:tickLblPos val="nextTo"/>
        <c:crossAx val="87620224"/>
        <c:crosses val="autoZero"/>
        <c:auto val="1"/>
        <c:lblAlgn val="ctr"/>
        <c:lblOffset val="100"/>
      </c:catAx>
      <c:valAx>
        <c:axId val="87620224"/>
        <c:scaling>
          <c:orientation val="minMax"/>
        </c:scaling>
        <c:axPos val="l"/>
        <c:majorGridlines/>
        <c:numFmt formatCode="#,##0.00" sourceLinked="1"/>
        <c:tickLblPos val="nextTo"/>
        <c:crossAx val="8761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4853568758506"/>
          <c:y val="4.6091303331121172E-2"/>
          <c:w val="0.13113883870400159"/>
          <c:h val="0.76159608232046205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0</xdr:row>
      <xdr:rowOff>11205</xdr:rowOff>
    </xdr:from>
    <xdr:to>
      <xdr:col>18</xdr:col>
      <xdr:colOff>1344706</xdr:colOff>
      <xdr:row>33</xdr:row>
      <xdr:rowOff>100853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workbookViewId="0">
      <selection activeCell="D21" sqref="D21"/>
    </sheetView>
  </sheetViews>
  <sheetFormatPr defaultColWidth="20.42578125" defaultRowHeight="15.75"/>
  <cols>
    <col min="1" max="1" width="28" style="8" customWidth="1"/>
    <col min="2" max="2" width="16.5703125" style="8" customWidth="1"/>
    <col min="3" max="3" width="13.7109375" style="8" customWidth="1"/>
    <col min="4" max="4" width="15.140625" style="8" customWidth="1"/>
    <col min="5" max="5" width="22.85546875" style="8" customWidth="1"/>
    <col min="6" max="6" width="16.28515625" style="8" customWidth="1"/>
    <col min="7" max="7" width="13.7109375" style="8" customWidth="1"/>
    <col min="8" max="8" width="13.140625" style="8" customWidth="1"/>
    <col min="9" max="9" width="14.140625" style="8" bestFit="1" customWidth="1"/>
    <col min="10" max="10" width="14.140625" style="8" customWidth="1"/>
    <col min="11" max="11" width="10" style="8" customWidth="1"/>
    <col min="12" max="12" width="13.7109375" style="8" bestFit="1" customWidth="1"/>
    <col min="13" max="13" width="13.85546875" style="8" bestFit="1" customWidth="1"/>
    <col min="14" max="14" width="17.85546875" style="8" bestFit="1" customWidth="1"/>
    <col min="15" max="15" width="19.42578125" style="8" bestFit="1" customWidth="1"/>
    <col min="16" max="16" width="13.140625" style="8" bestFit="1" customWidth="1"/>
    <col min="17" max="17" width="16.140625" style="8" bestFit="1" customWidth="1"/>
    <col min="18" max="18" width="19" style="8" bestFit="1" customWidth="1"/>
    <col min="19" max="19" width="14.85546875" style="8" bestFit="1" customWidth="1"/>
    <col min="20" max="20" width="12.7109375" style="8" bestFit="1" customWidth="1"/>
    <col min="21" max="16384" width="20.42578125" style="8"/>
  </cols>
  <sheetData>
    <row r="1" spans="1:11" ht="18.75">
      <c r="A1" s="49"/>
      <c r="B1" s="50"/>
      <c r="C1" s="50"/>
      <c r="D1" s="50"/>
      <c r="E1" s="50"/>
      <c r="F1" s="51"/>
      <c r="G1" s="51"/>
      <c r="H1" s="51"/>
    </row>
    <row r="2" spans="1:11" ht="29.25" customHeight="1">
      <c r="A2" s="26" t="s">
        <v>30</v>
      </c>
      <c r="B2" s="25"/>
      <c r="C2" s="25"/>
      <c r="D2" s="25"/>
      <c r="E2" s="25"/>
      <c r="F2" s="52" t="s">
        <v>26</v>
      </c>
      <c r="G2" s="53"/>
      <c r="H2" s="53"/>
      <c r="I2" s="53"/>
      <c r="J2" s="53"/>
      <c r="K2" s="54"/>
    </row>
    <row r="3" spans="1:11" ht="134.25" customHeight="1">
      <c r="A3" s="9" t="s">
        <v>20</v>
      </c>
      <c r="B3" s="29" t="s">
        <v>16</v>
      </c>
      <c r="C3" s="29" t="s">
        <v>17</v>
      </c>
      <c r="D3" s="29" t="s">
        <v>18</v>
      </c>
      <c r="E3" s="28" t="s">
        <v>31</v>
      </c>
      <c r="F3" s="18" t="s">
        <v>27</v>
      </c>
      <c r="G3" s="18"/>
      <c r="H3" s="24" t="s">
        <v>25</v>
      </c>
      <c r="I3" s="23" t="s">
        <v>28</v>
      </c>
      <c r="J3" s="23"/>
      <c r="K3" s="24" t="s">
        <v>24</v>
      </c>
    </row>
    <row r="4" spans="1:11" ht="33" customHeight="1">
      <c r="A4" s="10" t="s">
        <v>0</v>
      </c>
      <c r="B4" s="30">
        <v>43538</v>
      </c>
      <c r="C4" s="30">
        <v>19698.12</v>
      </c>
      <c r="D4" s="31">
        <v>159490</v>
      </c>
      <c r="E4" s="32">
        <f>SUM(B4:D4)</f>
        <v>222726.12</v>
      </c>
      <c r="F4" s="33">
        <v>5796.22</v>
      </c>
      <c r="G4" s="47">
        <f>F4/1000</f>
        <v>5.7962199999999999</v>
      </c>
      <c r="H4" s="34">
        <f>C4/F4*100</f>
        <v>339.84424331719634</v>
      </c>
      <c r="I4" s="35">
        <v>159270.29</v>
      </c>
      <c r="J4" s="48">
        <f>I4/1000</f>
        <v>159.27029000000002</v>
      </c>
      <c r="K4" s="19">
        <f t="shared" ref="K4:K20" si="0">B4/I4*100</f>
        <v>27.335920591341921</v>
      </c>
    </row>
    <row r="5" spans="1:11" ht="30" customHeight="1">
      <c r="A5" s="10" t="s">
        <v>1</v>
      </c>
      <c r="B5" s="30">
        <v>451023</v>
      </c>
      <c r="C5" s="30">
        <v>393456.91000000003</v>
      </c>
      <c r="D5" s="31">
        <v>1562989</v>
      </c>
      <c r="E5" s="32">
        <f t="shared" ref="E5:E19" si="1">SUM(B5:D5)</f>
        <v>2407468.91</v>
      </c>
      <c r="F5" s="33">
        <v>277908.94</v>
      </c>
      <c r="G5" s="47">
        <f t="shared" ref="G5:G19" si="2">F5/1000</f>
        <v>277.90894000000003</v>
      </c>
      <c r="H5" s="34">
        <f t="shared" ref="H5:H20" si="3">C5/F5*100</f>
        <v>141.57763690509563</v>
      </c>
      <c r="I5" s="35">
        <v>537396.46</v>
      </c>
      <c r="J5" s="48">
        <f t="shared" ref="J5:J19" si="4">I5/1000</f>
        <v>537.39645999999993</v>
      </c>
      <c r="K5" s="19">
        <f t="shared" si="0"/>
        <v>83.927422968137904</v>
      </c>
    </row>
    <row r="6" spans="1:11" ht="38.25" customHeight="1">
      <c r="A6" s="10" t="s">
        <v>2</v>
      </c>
      <c r="B6" s="30">
        <v>331360</v>
      </c>
      <c r="C6" s="30">
        <v>99889.23000000001</v>
      </c>
      <c r="D6" s="31">
        <v>878871</v>
      </c>
      <c r="E6" s="32">
        <f t="shared" si="1"/>
        <v>1310120.23</v>
      </c>
      <c r="F6" s="33">
        <v>58849.11</v>
      </c>
      <c r="G6" s="47">
        <f t="shared" si="2"/>
        <v>58.849110000000003</v>
      </c>
      <c r="H6" s="34">
        <f t="shared" si="3"/>
        <v>169.73787708939014</v>
      </c>
      <c r="I6" s="35">
        <v>324473.58</v>
      </c>
      <c r="J6" s="48">
        <f t="shared" si="4"/>
        <v>324.47358000000003</v>
      </c>
      <c r="K6" s="19">
        <f t="shared" si="0"/>
        <v>102.12233612363755</v>
      </c>
    </row>
    <row r="7" spans="1:11" ht="37.5" customHeight="1">
      <c r="A7" s="10" t="s">
        <v>3</v>
      </c>
      <c r="B7" s="30">
        <v>986163</v>
      </c>
      <c r="C7" s="30">
        <v>118553.97</v>
      </c>
      <c r="D7" s="31">
        <v>1020647</v>
      </c>
      <c r="E7" s="32">
        <f t="shared" si="1"/>
        <v>2125363.9699999997</v>
      </c>
      <c r="F7" s="33">
        <v>146547.41</v>
      </c>
      <c r="G7" s="47">
        <f t="shared" si="2"/>
        <v>146.54741000000001</v>
      </c>
      <c r="H7" s="34">
        <f t="shared" si="3"/>
        <v>80.89803156534802</v>
      </c>
      <c r="I7" s="35">
        <v>1073868.5900000001</v>
      </c>
      <c r="J7" s="48">
        <f t="shared" si="4"/>
        <v>1073.86859</v>
      </c>
      <c r="K7" s="19">
        <f t="shared" si="0"/>
        <v>91.832744637777324</v>
      </c>
    </row>
    <row r="8" spans="1:11" ht="36" customHeight="1">
      <c r="A8" s="10" t="s">
        <v>4</v>
      </c>
      <c r="B8" s="30">
        <v>275363</v>
      </c>
      <c r="C8" s="30">
        <v>379217.64999999997</v>
      </c>
      <c r="D8" s="31">
        <v>1085618</v>
      </c>
      <c r="E8" s="32">
        <f t="shared" si="1"/>
        <v>1740198.65</v>
      </c>
      <c r="F8" s="33">
        <v>277648.2</v>
      </c>
      <c r="G8" s="47">
        <f t="shared" si="2"/>
        <v>277.64820000000003</v>
      </c>
      <c r="H8" s="34">
        <f t="shared" si="3"/>
        <v>136.58206680252204</v>
      </c>
      <c r="I8" s="35">
        <v>272214.83</v>
      </c>
      <c r="J8" s="48">
        <f t="shared" si="4"/>
        <v>272.21483000000001</v>
      </c>
      <c r="K8" s="19">
        <f t="shared" si="0"/>
        <v>101.15650201717519</v>
      </c>
    </row>
    <row r="9" spans="1:11" ht="33" customHeight="1">
      <c r="A9" s="10" t="s">
        <v>5</v>
      </c>
      <c r="B9" s="30">
        <v>431280</v>
      </c>
      <c r="C9" s="30">
        <v>1027030.5099999999</v>
      </c>
      <c r="D9" s="31">
        <v>783731</v>
      </c>
      <c r="E9" s="32">
        <f t="shared" si="1"/>
        <v>2242041.5099999998</v>
      </c>
      <c r="F9" s="33">
        <v>402592.25</v>
      </c>
      <c r="G9" s="47">
        <f t="shared" si="2"/>
        <v>402.59224999999998</v>
      </c>
      <c r="H9" s="34">
        <f t="shared" si="3"/>
        <v>255.10439160217314</v>
      </c>
      <c r="I9" s="35">
        <v>537898.05000000005</v>
      </c>
      <c r="J9" s="48">
        <f t="shared" si="4"/>
        <v>537.89805000000001</v>
      </c>
      <c r="K9" s="19">
        <f t="shared" si="0"/>
        <v>80.178762499696731</v>
      </c>
    </row>
    <row r="10" spans="1:11" ht="36" customHeight="1">
      <c r="A10" s="10" t="s">
        <v>6</v>
      </c>
      <c r="B10" s="30">
        <v>441566</v>
      </c>
      <c r="C10" s="30">
        <v>46636.89</v>
      </c>
      <c r="D10" s="31">
        <v>493999</v>
      </c>
      <c r="E10" s="32">
        <f t="shared" si="1"/>
        <v>982201.89</v>
      </c>
      <c r="F10" s="33">
        <v>76091.040000000008</v>
      </c>
      <c r="G10" s="47">
        <f t="shared" si="2"/>
        <v>76.091040000000007</v>
      </c>
      <c r="H10" s="34">
        <f t="shared" si="3"/>
        <v>61.290908890192583</v>
      </c>
      <c r="I10" s="35">
        <v>461736.56</v>
      </c>
      <c r="J10" s="48">
        <f t="shared" si="4"/>
        <v>461.73656</v>
      </c>
      <c r="K10" s="19">
        <f t="shared" si="0"/>
        <v>95.631586981113216</v>
      </c>
    </row>
    <row r="11" spans="1:11" ht="35.25" customHeight="1">
      <c r="A11" s="10" t="s">
        <v>7</v>
      </c>
      <c r="B11" s="30">
        <v>245065</v>
      </c>
      <c r="C11" s="30">
        <v>36328.68</v>
      </c>
      <c r="D11" s="31">
        <v>1755422</v>
      </c>
      <c r="E11" s="32">
        <f t="shared" si="1"/>
        <v>2036815.68</v>
      </c>
      <c r="F11" s="33">
        <v>39182.199999999997</v>
      </c>
      <c r="G11" s="47">
        <f t="shared" si="2"/>
        <v>39.182199999999995</v>
      </c>
      <c r="H11" s="34">
        <f t="shared" si="3"/>
        <v>92.717305307001652</v>
      </c>
      <c r="I11" s="35">
        <v>281916.06</v>
      </c>
      <c r="J11" s="48">
        <f t="shared" si="4"/>
        <v>281.91606000000002</v>
      </c>
      <c r="K11" s="19">
        <f t="shared" si="0"/>
        <v>86.928357327354817</v>
      </c>
    </row>
    <row r="12" spans="1:11" ht="33" customHeight="1">
      <c r="A12" s="10" t="s">
        <v>8</v>
      </c>
      <c r="B12" s="30">
        <v>164635</v>
      </c>
      <c r="C12" s="30">
        <v>109408.48</v>
      </c>
      <c r="D12" s="31">
        <v>402793</v>
      </c>
      <c r="E12" s="32">
        <f t="shared" si="1"/>
        <v>676836.48</v>
      </c>
      <c r="F12" s="33">
        <v>112156.6</v>
      </c>
      <c r="G12" s="47">
        <f t="shared" si="2"/>
        <v>112.15660000000001</v>
      </c>
      <c r="H12" s="34">
        <f t="shared" si="3"/>
        <v>97.54974740675091</v>
      </c>
      <c r="I12" s="35">
        <v>159483.38</v>
      </c>
      <c r="J12" s="48">
        <f t="shared" si="4"/>
        <v>159.48338000000001</v>
      </c>
      <c r="K12" s="19">
        <f t="shared" si="0"/>
        <v>103.23019238744502</v>
      </c>
    </row>
    <row r="13" spans="1:11" ht="36.75" customHeight="1">
      <c r="A13" s="10" t="s">
        <v>9</v>
      </c>
      <c r="B13" s="30">
        <v>94344</v>
      </c>
      <c r="C13" s="30">
        <v>22765.55</v>
      </c>
      <c r="D13" s="31">
        <v>560298</v>
      </c>
      <c r="E13" s="32">
        <f t="shared" si="1"/>
        <v>677407.55</v>
      </c>
      <c r="F13" s="33">
        <v>24666.45</v>
      </c>
      <c r="G13" s="47">
        <f t="shared" si="2"/>
        <v>24.666450000000001</v>
      </c>
      <c r="H13" s="34">
        <f t="shared" si="3"/>
        <v>92.293580957130033</v>
      </c>
      <c r="I13" s="35">
        <v>95744.18</v>
      </c>
      <c r="J13" s="48">
        <f t="shared" si="4"/>
        <v>95.74418</v>
      </c>
      <c r="K13" s="19">
        <f t="shared" si="0"/>
        <v>98.537582127707395</v>
      </c>
    </row>
    <row r="14" spans="1:11" ht="33" customHeight="1">
      <c r="A14" s="10" t="s">
        <v>10</v>
      </c>
      <c r="B14" s="30">
        <v>110138</v>
      </c>
      <c r="C14" s="30">
        <v>16447.78</v>
      </c>
      <c r="D14" s="31">
        <v>217621</v>
      </c>
      <c r="E14" s="32">
        <f t="shared" si="1"/>
        <v>344206.78</v>
      </c>
      <c r="F14" s="33">
        <v>13439.7</v>
      </c>
      <c r="G14" s="47">
        <f t="shared" si="2"/>
        <v>13.4397</v>
      </c>
      <c r="H14" s="34">
        <f t="shared" si="3"/>
        <v>122.38204721831588</v>
      </c>
      <c r="I14" s="35">
        <v>92724.45</v>
      </c>
      <c r="J14" s="48">
        <f t="shared" si="4"/>
        <v>92.72444999999999</v>
      </c>
      <c r="K14" s="19">
        <f t="shared" si="0"/>
        <v>118.77989030940599</v>
      </c>
    </row>
    <row r="15" spans="1:11" ht="33" customHeight="1">
      <c r="A15" s="10" t="s">
        <v>11</v>
      </c>
      <c r="B15" s="30">
        <v>111754</v>
      </c>
      <c r="C15" s="30">
        <v>85381.83</v>
      </c>
      <c r="D15" s="31">
        <v>391428</v>
      </c>
      <c r="E15" s="32">
        <f t="shared" si="1"/>
        <v>588563.83000000007</v>
      </c>
      <c r="F15" s="33">
        <v>64101.1</v>
      </c>
      <c r="G15" s="47">
        <f t="shared" si="2"/>
        <v>64.101100000000002</v>
      </c>
      <c r="H15" s="34">
        <f t="shared" si="3"/>
        <v>133.19869705824081</v>
      </c>
      <c r="I15" s="35">
        <v>128140.82</v>
      </c>
      <c r="J15" s="48">
        <f t="shared" si="4"/>
        <v>128.14082000000002</v>
      </c>
      <c r="K15" s="19">
        <f t="shared" si="0"/>
        <v>87.211865820743142</v>
      </c>
    </row>
    <row r="16" spans="1:11" ht="33" customHeight="1">
      <c r="A16" s="10" t="s">
        <v>12</v>
      </c>
      <c r="B16" s="30">
        <v>530246</v>
      </c>
      <c r="C16" s="30">
        <v>76309.590000000011</v>
      </c>
      <c r="D16" s="31">
        <v>254918</v>
      </c>
      <c r="E16" s="32">
        <f t="shared" si="1"/>
        <v>861473.59</v>
      </c>
      <c r="F16" s="33">
        <v>78826.64</v>
      </c>
      <c r="G16" s="47">
        <f t="shared" si="2"/>
        <v>78.826639999999998</v>
      </c>
      <c r="H16" s="34">
        <f t="shared" si="3"/>
        <v>96.806853622074982</v>
      </c>
      <c r="I16" s="35">
        <v>428578.31</v>
      </c>
      <c r="J16" s="48">
        <f t="shared" si="4"/>
        <v>428.57830999999999</v>
      </c>
      <c r="K16" s="19">
        <f t="shared" si="0"/>
        <v>123.72208010246715</v>
      </c>
    </row>
    <row r="17" spans="1:11" ht="33" customHeight="1">
      <c r="A17" s="10" t="s">
        <v>13</v>
      </c>
      <c r="B17" s="30">
        <v>79775</v>
      </c>
      <c r="C17" s="30">
        <v>26218.6</v>
      </c>
      <c r="D17" s="31">
        <v>440185</v>
      </c>
      <c r="E17" s="32">
        <f t="shared" si="1"/>
        <v>546178.6</v>
      </c>
      <c r="F17" s="33">
        <v>27641.760000000002</v>
      </c>
      <c r="G17" s="47">
        <f t="shared" si="2"/>
        <v>27.641760000000001</v>
      </c>
      <c r="H17" s="34">
        <f t="shared" si="3"/>
        <v>94.851413224049395</v>
      </c>
      <c r="I17" s="35">
        <v>82742.62</v>
      </c>
      <c r="J17" s="48">
        <f t="shared" si="4"/>
        <v>82.742620000000002</v>
      </c>
      <c r="K17" s="19">
        <f t="shared" si="0"/>
        <v>96.413432400376024</v>
      </c>
    </row>
    <row r="18" spans="1:11" ht="27" customHeight="1">
      <c r="A18" s="10" t="s">
        <v>14</v>
      </c>
      <c r="B18" s="30">
        <v>492802</v>
      </c>
      <c r="C18" s="30">
        <v>236311.22</v>
      </c>
      <c r="D18" s="31">
        <v>706599</v>
      </c>
      <c r="E18" s="32">
        <f t="shared" si="1"/>
        <v>1435712.22</v>
      </c>
      <c r="F18" s="33">
        <v>126269.23000000001</v>
      </c>
      <c r="G18" s="47">
        <f t="shared" si="2"/>
        <v>126.26923000000001</v>
      </c>
      <c r="H18" s="34">
        <f t="shared" si="3"/>
        <v>187.14869806365334</v>
      </c>
      <c r="I18" s="35">
        <v>559304.17000000004</v>
      </c>
      <c r="J18" s="48">
        <f t="shared" si="4"/>
        <v>559.30417</v>
      </c>
      <c r="K18" s="19">
        <f t="shared" si="0"/>
        <v>88.109838337160966</v>
      </c>
    </row>
    <row r="19" spans="1:11" ht="37.5" customHeight="1">
      <c r="A19" s="10" t="s">
        <v>15</v>
      </c>
      <c r="B19" s="30">
        <v>341157</v>
      </c>
      <c r="C19" s="30">
        <v>571962.28</v>
      </c>
      <c r="D19" s="31">
        <v>292025</v>
      </c>
      <c r="E19" s="32">
        <f t="shared" si="1"/>
        <v>1205144.28</v>
      </c>
      <c r="F19" s="33">
        <v>313593.84000000003</v>
      </c>
      <c r="G19" s="47">
        <f t="shared" si="2"/>
        <v>313.59384</v>
      </c>
      <c r="H19" s="34">
        <f t="shared" si="3"/>
        <v>182.38951377361238</v>
      </c>
      <c r="I19" s="35">
        <v>362176.96</v>
      </c>
      <c r="J19" s="48">
        <f t="shared" si="4"/>
        <v>362.17696000000001</v>
      </c>
      <c r="K19" s="19">
        <f t="shared" si="0"/>
        <v>94.196218334816223</v>
      </c>
    </row>
    <row r="20" spans="1:11" ht="41.25" customHeight="1">
      <c r="A20" s="11" t="s">
        <v>21</v>
      </c>
      <c r="B20" s="32">
        <f>SUM(B4:B19)</f>
        <v>5130209</v>
      </c>
      <c r="C20" s="36">
        <f>SUM(C4:C19)</f>
        <v>3265617.2899999991</v>
      </c>
      <c r="D20" s="32">
        <f>SUM(D4:D19)</f>
        <v>11006634</v>
      </c>
      <c r="E20" s="32">
        <f>SUM(E4:E19)</f>
        <v>19402460.290000003</v>
      </c>
      <c r="F20" s="37">
        <f>SUM(F4:F19)</f>
        <v>2045310.69</v>
      </c>
      <c r="G20" s="37"/>
      <c r="H20" s="38">
        <f t="shared" si="3"/>
        <v>159.66362988109154</v>
      </c>
      <c r="I20" s="39">
        <f>SUM(I4:I19)</f>
        <v>5557669.3099999996</v>
      </c>
      <c r="J20" s="39"/>
      <c r="K20" s="27">
        <f t="shared" si="0"/>
        <v>92.30864079604622</v>
      </c>
    </row>
    <row r="21" spans="1:11" ht="34.5" customHeight="1">
      <c r="A21" s="20" t="s">
        <v>29</v>
      </c>
      <c r="B21" s="40">
        <v>5557669</v>
      </c>
      <c r="C21" s="41">
        <v>2045311</v>
      </c>
      <c r="D21" s="42">
        <v>11436067</v>
      </c>
      <c r="E21" s="42">
        <f>B21+C21+D21</f>
        <v>19039047</v>
      </c>
      <c r="F21" s="43"/>
      <c r="G21" s="43"/>
      <c r="H21" s="43"/>
      <c r="I21" s="43"/>
      <c r="J21" s="43"/>
      <c r="K21" s="17"/>
    </row>
    <row r="22" spans="1:11" ht="37.5" customHeight="1">
      <c r="A22" s="12" t="s">
        <v>22</v>
      </c>
      <c r="B22" s="44">
        <f>B20-B21</f>
        <v>-427460</v>
      </c>
      <c r="C22" s="45">
        <f t="shared" ref="C22:E22" si="5">C20-C21</f>
        <v>1220306.2899999991</v>
      </c>
      <c r="D22" s="44">
        <f t="shared" si="5"/>
        <v>-429433</v>
      </c>
      <c r="E22" s="44">
        <f t="shared" si="5"/>
        <v>363413.29000000283</v>
      </c>
      <c r="F22" s="43"/>
      <c r="G22" s="43"/>
      <c r="H22" s="46"/>
      <c r="I22" s="43"/>
      <c r="J22" s="43"/>
      <c r="K22" s="17"/>
    </row>
    <row r="23" spans="1:11" ht="33.75" customHeight="1">
      <c r="A23" s="8" t="s">
        <v>23</v>
      </c>
      <c r="B23" s="22">
        <f>B20/B21*100</f>
        <v>92.308645944909642</v>
      </c>
      <c r="C23" s="22">
        <f t="shared" ref="C23:E23" si="6">C20/C21*100</f>
        <v>159.66360568148312</v>
      </c>
      <c r="D23" s="21">
        <f t="shared" si="6"/>
        <v>96.24492406349141</v>
      </c>
      <c r="E23" s="21">
        <f t="shared" si="6"/>
        <v>101.90877878498856</v>
      </c>
      <c r="F23" s="21"/>
      <c r="G23" s="21"/>
      <c r="H23" s="21"/>
    </row>
    <row r="24" spans="1:11" ht="23.25">
      <c r="A24" s="13"/>
      <c r="B24" s="15"/>
      <c r="C24" s="15"/>
      <c r="D24" s="16"/>
      <c r="E24" s="13"/>
    </row>
    <row r="25" spans="1:11" ht="23.25">
      <c r="A25" s="13"/>
      <c r="B25" s="14"/>
      <c r="C25" s="14"/>
      <c r="D25" s="14"/>
      <c r="E25" s="13"/>
    </row>
    <row r="26" spans="1:11" ht="23.25">
      <c r="A26" s="13"/>
      <c r="B26" s="13"/>
      <c r="C26" s="13"/>
      <c r="D26" s="13"/>
      <c r="E26" s="13"/>
    </row>
    <row r="27" spans="1:11" ht="23.25">
      <c r="A27" s="13"/>
      <c r="B27" s="13"/>
      <c r="C27" s="13"/>
      <c r="D27" s="13"/>
      <c r="E27" s="13"/>
    </row>
    <row r="28" spans="1:11" ht="23.25">
      <c r="A28" s="13"/>
      <c r="B28" s="13"/>
      <c r="C28" s="13"/>
      <c r="D28" s="13"/>
      <c r="E28" s="13"/>
    </row>
    <row r="29" spans="1:11" ht="23.25">
      <c r="A29" s="13"/>
      <c r="B29" s="13"/>
      <c r="C29" s="13"/>
      <c r="D29" s="13"/>
      <c r="E29" s="13"/>
    </row>
    <row r="30" spans="1:11" ht="23.25">
      <c r="A30" s="13"/>
      <c r="B30" s="13"/>
      <c r="C30" s="13"/>
      <c r="D30" s="13"/>
      <c r="E30" s="13"/>
    </row>
    <row r="31" spans="1:11" ht="24" customHeight="1">
      <c r="A31" s="13"/>
      <c r="B31" s="13"/>
      <c r="C31" s="13"/>
      <c r="D31" s="13"/>
      <c r="E31" s="13"/>
    </row>
  </sheetData>
  <mergeCells count="2">
    <mergeCell ref="A1:H1"/>
    <mergeCell ref="F2:K2"/>
  </mergeCells>
  <printOptions horizontalCentered="1"/>
  <pageMargins left="0.39370078740157483" right="0.39370078740157483" top="0.39370078740157483" bottom="0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zoomScale="85" zoomScaleNormal="85" workbookViewId="0">
      <selection activeCell="B1" sqref="B1:R1048576"/>
    </sheetView>
  </sheetViews>
  <sheetFormatPr defaultColWidth="20.42578125" defaultRowHeight="15"/>
  <cols>
    <col min="1" max="1" width="35.140625" bestFit="1" customWidth="1"/>
    <col min="2" max="18" width="8.28515625" customWidth="1"/>
  </cols>
  <sheetData>
    <row r="1" spans="1:18" s="1" customFormat="1" ht="36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3"/>
    </row>
    <row r="2" spans="1:18" s="2" customFormat="1">
      <c r="A2" s="5" t="s">
        <v>16</v>
      </c>
      <c r="B2" s="5">
        <v>161705.33000000002</v>
      </c>
      <c r="C2" s="5">
        <v>492647.71999999968</v>
      </c>
      <c r="D2" s="5">
        <v>341077.07999999984</v>
      </c>
      <c r="E2" s="5">
        <v>891733.4700000002</v>
      </c>
      <c r="F2" s="5">
        <v>261863.26999999993</v>
      </c>
      <c r="G2" s="5">
        <v>568452.6599999998</v>
      </c>
      <c r="H2" s="5">
        <v>544248.47999999963</v>
      </c>
      <c r="I2" s="5">
        <v>422697.7</v>
      </c>
      <c r="J2" s="5">
        <v>169466.13</v>
      </c>
      <c r="K2" s="5">
        <v>135918.86000000002</v>
      </c>
      <c r="L2" s="5">
        <v>133531.48000000001</v>
      </c>
      <c r="M2" s="5">
        <v>137335.28999999998</v>
      </c>
      <c r="N2" s="5">
        <v>555522.54999999993</v>
      </c>
      <c r="O2" s="5">
        <v>88339.75</v>
      </c>
      <c r="P2" s="5">
        <v>518661.93999999989</v>
      </c>
      <c r="Q2" s="5">
        <v>372101.43999999983</v>
      </c>
      <c r="R2" s="5">
        <f>SUM(B2:Q2)</f>
        <v>5795303.1499999976</v>
      </c>
    </row>
    <row r="3" spans="1:18" s="2" customFormat="1">
      <c r="A3" s="5" t="s">
        <v>17</v>
      </c>
      <c r="B3" s="5">
        <v>9923.23</v>
      </c>
      <c r="C3" s="5">
        <v>127717.85</v>
      </c>
      <c r="D3" s="5">
        <v>57197.440000000017</v>
      </c>
      <c r="E3" s="5">
        <v>84175.109999999942</v>
      </c>
      <c r="F3" s="5">
        <v>166871.94000000003</v>
      </c>
      <c r="G3" s="5">
        <v>106308.07999999997</v>
      </c>
      <c r="H3" s="5">
        <v>44057.80999999999</v>
      </c>
      <c r="I3" s="5">
        <v>41706.580000000009</v>
      </c>
      <c r="J3" s="5">
        <v>79176.710000000006</v>
      </c>
      <c r="K3" s="5">
        <v>14578.800000000003</v>
      </c>
      <c r="L3" s="5">
        <v>20497.060000000001</v>
      </c>
      <c r="M3" s="5">
        <v>21880.320000000003</v>
      </c>
      <c r="N3" s="5">
        <v>93827.48000000001</v>
      </c>
      <c r="O3" s="5">
        <v>29598.999999999993</v>
      </c>
      <c r="P3" s="5">
        <v>99424.709999999977</v>
      </c>
      <c r="Q3" s="5">
        <v>206809.06000000006</v>
      </c>
      <c r="R3" s="5">
        <f t="shared" ref="R3:R5" si="0">SUM(B3:Q3)</f>
        <v>1203751.1799999997</v>
      </c>
    </row>
    <row r="4" spans="1:18" s="2" customFormat="1">
      <c r="A4" s="5" t="s">
        <v>18</v>
      </c>
      <c r="B4" s="5">
        <v>153989.78</v>
      </c>
      <c r="C4" s="5">
        <v>1631971.9700000002</v>
      </c>
      <c r="D4" s="5">
        <v>714514.6100000001</v>
      </c>
      <c r="E4" s="5">
        <v>947634.42999999993</v>
      </c>
      <c r="F4" s="5">
        <v>1205543.2300000007</v>
      </c>
      <c r="G4" s="5">
        <v>889124.97000000009</v>
      </c>
      <c r="H4" s="5">
        <v>521424.58</v>
      </c>
      <c r="I4" s="5">
        <v>1486789.8800000001</v>
      </c>
      <c r="J4" s="5">
        <v>307825.74</v>
      </c>
      <c r="K4" s="5">
        <v>479775.69000000006</v>
      </c>
      <c r="L4" s="5">
        <v>323462.17000000004</v>
      </c>
      <c r="M4" s="5">
        <v>314674.75000000012</v>
      </c>
      <c r="N4" s="5">
        <v>458307.41</v>
      </c>
      <c r="O4" s="5">
        <v>479855.44999999995</v>
      </c>
      <c r="P4" s="5">
        <v>790799.25999999989</v>
      </c>
      <c r="Q4" s="5">
        <v>399196.56</v>
      </c>
      <c r="R4" s="5">
        <f t="shared" si="0"/>
        <v>11104890.48</v>
      </c>
    </row>
    <row r="5" spans="1:18" s="2" customFormat="1">
      <c r="A5" s="6" t="s">
        <v>19</v>
      </c>
      <c r="B5" s="7">
        <v>325618.34000000008</v>
      </c>
      <c r="C5" s="5">
        <v>2252337.54</v>
      </c>
      <c r="D5" s="5">
        <v>1112789.1300000001</v>
      </c>
      <c r="E5" s="5">
        <v>1923543.0100000005</v>
      </c>
      <c r="F5" s="5">
        <v>1634278.4400000004</v>
      </c>
      <c r="G5" s="5">
        <v>1563885.71</v>
      </c>
      <c r="H5" s="5">
        <v>1109730.8699999996</v>
      </c>
      <c r="I5" s="5">
        <v>1951194.1600000001</v>
      </c>
      <c r="J5" s="5">
        <v>556468.58000000007</v>
      </c>
      <c r="K5" s="5">
        <v>630273.35</v>
      </c>
      <c r="L5" s="5">
        <v>477490.71000000008</v>
      </c>
      <c r="M5" s="5">
        <v>473890.36</v>
      </c>
      <c r="N5" s="5">
        <v>1107657.4399999995</v>
      </c>
      <c r="O5" s="5">
        <v>597794.19999999995</v>
      </c>
      <c r="P5" s="5">
        <v>1408885.9099999997</v>
      </c>
      <c r="Q5" s="5">
        <v>978107.06</v>
      </c>
      <c r="R5" s="5">
        <f t="shared" si="0"/>
        <v>18103944.809999999</v>
      </c>
    </row>
  </sheetData>
  <printOptions horizontalCentered="1"/>
  <pageMargins left="0" right="0" top="0.39370078740157483" bottom="0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отдел администрации Моргаушского района -</dc:creator>
  <cp:lastModifiedBy>morgau_fin3</cp:lastModifiedBy>
  <cp:lastPrinted>2019-01-15T11:51:59Z</cp:lastPrinted>
  <dcterms:created xsi:type="dcterms:W3CDTF">2017-12-12T04:58:34Z</dcterms:created>
  <dcterms:modified xsi:type="dcterms:W3CDTF">2021-04-13T12:39:57Z</dcterms:modified>
</cp:coreProperties>
</file>