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95" windowWidth="18960" windowHeight="11475"/>
  </bookViews>
  <sheets>
    <sheet name="Отчет по закупкам " sheetId="1" r:id="rId1"/>
    <sheet name="Сведения о конкурентных процеда" sheetId="2" r:id="rId2"/>
    <sheet name="СМП СОНКО" sheetId="4" r:id="rId3"/>
  </sheets>
  <definedNames>
    <definedName name="_xlnm.Print_Titles" localSheetId="0">'Отчет по закупкам '!$8:$14</definedName>
    <definedName name="_xlnm.Print_Titles" localSheetId="1">'Сведения о конкурентных процеда'!$13:$15</definedName>
    <definedName name="_xlnm.Print_Area" localSheetId="0">'Отчет по закупкам '!$A$1:$M$62</definedName>
    <definedName name="_xlnm.Print_Area" localSheetId="1">'Сведения о конкурентных процеда'!$A$1:$J$191</definedName>
    <definedName name="_xlnm.Print_Area" localSheetId="2">'СМП СОНКО'!$A$1:$G$10</definedName>
  </definedNames>
  <calcPr calcId="114210" fullCalcOnLoad="1"/>
</workbook>
</file>

<file path=xl/calcChain.xml><?xml version="1.0" encoding="utf-8"?>
<calcChain xmlns="http://schemas.openxmlformats.org/spreadsheetml/2006/main">
  <c r="D54" i="1"/>
  <c r="D42"/>
  <c r="D43"/>
  <c r="D44"/>
  <c r="D45"/>
  <c r="D46"/>
  <c r="D47"/>
  <c r="D48"/>
  <c r="D49"/>
  <c r="D50"/>
  <c r="D51"/>
  <c r="D52"/>
  <c r="D53"/>
  <c r="D55"/>
  <c r="D56"/>
  <c r="D57"/>
  <c r="D58"/>
  <c r="D59"/>
  <c r="D60"/>
  <c r="D61"/>
  <c r="D28"/>
  <c r="D16"/>
  <c r="D34"/>
  <c r="D35"/>
  <c r="D17"/>
  <c r="D18"/>
  <c r="D19"/>
  <c r="D20"/>
  <c r="D21"/>
  <c r="D22"/>
  <c r="D23"/>
  <c r="D24"/>
  <c r="D25"/>
  <c r="D26"/>
  <c r="D27"/>
  <c r="D29"/>
  <c r="D30"/>
  <c r="D31"/>
  <c r="D32"/>
  <c r="D33"/>
  <c r="F139" i="2"/>
  <c r="E139"/>
  <c r="E144"/>
  <c r="E189"/>
  <c r="F144"/>
  <c r="F189"/>
  <c r="G189"/>
  <c r="H189"/>
  <c r="I139"/>
  <c r="I144"/>
  <c r="I189"/>
  <c r="E188"/>
  <c r="G139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44"/>
  <c r="H144"/>
  <c r="H139"/>
  <c r="G143"/>
  <c r="H143"/>
  <c r="G142"/>
  <c r="H142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D37" i="1"/>
  <c r="D40"/>
  <c r="D39"/>
  <c r="D38"/>
  <c r="B7" i="4"/>
  <c r="C7"/>
  <c r="D7"/>
  <c r="E7"/>
  <c r="F7"/>
  <c r="G7"/>
</calcChain>
</file>

<file path=xl/sharedStrings.xml><?xml version="1.0" encoding="utf-8"?>
<sst xmlns="http://schemas.openxmlformats.org/spreadsheetml/2006/main" count="834" uniqueCount="286">
  <si>
    <t>Главный распорядитель бюджетных средств (с учетом подведомственных учреждений)</t>
  </si>
  <si>
    <t>за 2020 г.</t>
  </si>
  <si>
    <t>Приобретение автотранспортных средств для Александровского, Москакасинского, Шатьмапосинского сельских поселений Моргаушского района Чувашской Республики</t>
  </si>
  <si>
    <t>Содержание автомобильных дорог и дорожных сооружений Чуманкасинского сельского поселения Моргаушского района Чувашской Республики на 2021 год</t>
  </si>
  <si>
    <t>Содержание грунтовых и асфальтобетонных дорог в населенных пунктах Моргаушского сельского поселения Моргаушского района Чувашской Республики в 2021 году</t>
  </si>
  <si>
    <t>Содержание дворовых территорий многоквартирных домов с. Моргауши Моргаушского сельского поселения Моргаушского района Чувашской Республики в 2021 году</t>
  </si>
  <si>
    <t xml:space="preserve">Содержание автомобильных дорог и дорожных сооружений Юськасинского сельского поселения Моргаушского района Чувашской Республики на 2021 год </t>
  </si>
  <si>
    <t>Содержание автомобильных дорог Александровского сельского поселения Моргаушского района Чувашской Республики в 2021 году</t>
  </si>
  <si>
    <t>Содержание автомобильных дорог общего пользования местного значения и искусственных сооружений на них в Моргаушском районе Чувашской Республики в 2021 году по лоту №1</t>
  </si>
  <si>
    <t>Содержание автомобильных дорог общего пользования местного значения и искусственных сооружений на них в Моргаушском районе Чувашской Республики в 2021 году по лоту №2</t>
  </si>
  <si>
    <t>Демонтаж строений на территории Ярабайкасинского СДК деревни Ярабайкасы Моргаушского района Чувашской Республики</t>
  </si>
  <si>
    <t xml:space="preserve">Ремонт грунтовой дороги до кладбища деревни Шатракасы Кадикасинского сельского поселения Моргаушского района Чувашской Республики </t>
  </si>
  <si>
    <t xml:space="preserve">Ремонт системы водоснабжения деревни Сидуккасы Москакасинского сельского поселения Моргаушского района Чувашской Республики </t>
  </si>
  <si>
    <t>Поставка и установка системы видеонаблюдения в с. Моргауши Моргаушского района Чувашской Республики</t>
  </si>
  <si>
    <t>Газоснабжение котельной дома культуры администрации Ильинского сельского поселения по ул. Новая д.5 в д. Тренькино Моргаушского района Чувашской Республики</t>
  </si>
  <si>
    <t>Благоустройство общественной территории "Парк Победы" и центральной площади с.Моргауши Моргаушского района Чувашской Республики (2 этап) в рамках муниципальной программы «Формирование современной городской среды на территории Моргаушского сельского поселе</t>
  </si>
  <si>
    <t>Установка ограждения протяженностью 123 п.м. в  "Парк Победы" с.Моргауши Моргаушского района Чувашской Республики в рамках муниципальной программы «Формирование современной городской среды на территории Моргаушского сельского поселения Моргаушского района</t>
  </si>
  <si>
    <t xml:space="preserve"> 2020 год</t>
  </si>
  <si>
    <r>
      <t>Регламентирование закупок по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44-ФЗ</t>
    </r>
    <r>
      <rPr>
        <u/>
        <sz val="10"/>
        <color indexed="8"/>
        <rFont val="Times New Roman"/>
        <family val="1"/>
        <charset val="204"/>
      </rPr>
      <t>,</t>
    </r>
    <r>
      <rPr>
        <sz val="10"/>
        <color indexed="8"/>
        <rFont val="Times New Roman"/>
        <family val="1"/>
        <charset val="204"/>
      </rPr>
      <t xml:space="preserve"> данные за период: 2020 год</t>
    </r>
  </si>
  <si>
    <t>Разработка проектно - сметной документации объектов капитального строительства (строительство системы водоснабжения) д. Тренькино Ильинского сельского поселения Моргаушского района Чувашской Республики</t>
  </si>
  <si>
    <t>Разработка проектно- сметной документации по объекту "Капитальный ремонт МБОУ "Большесундырская СОШ им. В. А. Верендеева" Моргаушского района Чувашской Республики</t>
  </si>
  <si>
    <t>Строительство футбольного поля в с. Моргауши Моргаушского района Чувашской Республики</t>
  </si>
  <si>
    <t>Ремонт автомобильной дороги протяженностью 1100 м. по ул. Ф.Тимофеева  д. Ягаткино Моргаушского района Чувашской Республики</t>
  </si>
  <si>
    <t>Ремонт грунтовой дороги по улице Звездная и переулка Конный деревни Ихонькино Ярославского сельского поселения Моргаушского района Чувашской Республики</t>
  </si>
  <si>
    <t xml:space="preserve">Ремонт  грунтовой дороги с добавлением твёрдых материалов по улице Садовая в  деревне Куськино Ильинского сельского поселения Моргаушского района Чувашской Республики </t>
  </si>
  <si>
    <t>Ремонт грунтовой дороги по  переулку в сторону дома № 55 ул. Г. Иванова д. Шербаши Моргаушского района Чувашской Республики</t>
  </si>
  <si>
    <t>Ремонт грунтовой дороги в деревне Молгачкасы по улице Экремекки Орининского сельского поселения Моргаушского района чувашской Республики</t>
  </si>
  <si>
    <t>Ремонт грунтовой дороги в деревне Сятракасы по улице Заовражная Сятракасинского сельского поселения Моргаушского района Чувашской Республики</t>
  </si>
  <si>
    <t>Поставка офисной бумаги для нужд администрации Моргаушского района Чувашской Республики</t>
  </si>
  <si>
    <t>Оказание услуг по проведению строительного контроля (технического надзора) при строительстве объекта "Основная общеобразовательная школа на 108 ученических мест в д. Кашмаши Моргаушского района Чувашской Республики"</t>
  </si>
  <si>
    <t>Восстановление барьерных ограждений на автомобильной дороге "Кадыкой-Торханы-Сарчаки" Моргаушского района Чувашской Республики</t>
  </si>
  <si>
    <t>Ремонт водопроводной сети по ул.Ларготы и Заводская с.  Юнга Моргаушского района Чувашской Республики</t>
  </si>
  <si>
    <t>Строительство футбольного поля в с. Моргауши Моргаушского района Чувашской Республики (1 этап)</t>
  </si>
  <si>
    <t>Капитальный ремонт водонапорной башни  в д. Сендимир Орининского сельского поселения Моргаушского района Чувашской Республики</t>
  </si>
  <si>
    <t>Капитальный ремонт водонапорной башни в д. Пикикасы  Орининского сельского поселения  Моргаушского района Чувашской Республики</t>
  </si>
  <si>
    <t>Разработка проектно-сметной документации на объекты капитального строительства водопроводной сети и водонапорной башни с  водозаборной скважиной, расположенные по адресу: Чувашская Республика, д. Кашмаши Моргаушского района» для водоснабжения 90 индивидуа</t>
  </si>
  <si>
    <t>Строительство объекта "Основная общеобразовательная школа на 108 ученических мест в д. Кашмаши Моргаушского района Чувашской Республики"</t>
  </si>
  <si>
    <t>Через Госслужбу по тарифам</t>
  </si>
  <si>
    <t>Ремонт грунтовой дороги по улице Гагарина в деревне Васькино Моргаушского района Чувашской Республики</t>
  </si>
  <si>
    <t>Ремонт грунтовой дороги в деревне Пикикасы по улице Зеленая Орининского сельского поселения  Моргаушского района Чувашской Республики</t>
  </si>
  <si>
    <t>Ремонт грунтовой дороги  в деревне Шупоси по улице Орлова Сятракасинского сельского поселения Моргаушского района Чувашской Республики</t>
  </si>
  <si>
    <t>Установка блочно-модульной котельной МБОУ «Ильинская СОШ» Моргаушского района Чувашской Республики</t>
  </si>
  <si>
    <t>Ремонт грунтовой дороги по ул. Колхозная д. Сюлово Тораевского сельского поселения Моргаушского района Чувашской Республики</t>
  </si>
  <si>
    <t>Ремонт водонапорной башни деревни Басурманы Орининского сельского поселения Моргаушского района Чувашской Республики</t>
  </si>
  <si>
    <t>Ремонт грунтовой дороги протяженностью 140 м от д.64 до д.72 по ул. Чапаева с. Моргауши Моргаушского района Чувашской Республики</t>
  </si>
  <si>
    <t>Ремонт грунтовой дороги протяженностью 500 м по ул. Молодежная, протяженностью 245 м по ул. Коммунальная и протяженностью 455 м по ул. Речная  д. Сюрла-Три Моргаушского района Чувашской Республики</t>
  </si>
  <si>
    <t>Обустройство детской спортивно-игровой площадки в деревне Кашмаши Сятракасинского сельского поселения  Моргаушского района  Чувашской Республики</t>
  </si>
  <si>
    <t>Ремонт водопроводной сети по ул.Ларготы и Заводская с.  Юнга Моргаушского района Чувашской Республики</t>
  </si>
  <si>
    <t xml:space="preserve">Ремонт автомобильной дороги в деревне Сюмерткасы по улице Лесная от дома №17 до дома №9 Моргаушского района Чувашской Республики </t>
  </si>
  <si>
    <t>Обустройство детской спортивно-игровой площадки в деревне Старые Мадики Юськасинского сельского поселения Моргаушского района Чувашской Республики</t>
  </si>
  <si>
    <t>Ремонт грунтовой дороги с добавлением каменных материалов от д.№27 до д.№43 в с.Юнга ул. Заводская</t>
  </si>
  <si>
    <t>Ремонт грунтовой автомобильной дороги общего пользования местного значения ""Волга"-Шоркасы-Нижний Томлай-Новый Томлай" (с ПК 0+250 по ПК 1+400) Моргаушского района Чувашской Республики</t>
  </si>
  <si>
    <t>Благоустройство дворовой территории многоквартирных жилых домов № 1, 2, 3, 4 по ул. Новая в д. Тренькино Моргаушского района Чувашской Республики</t>
  </si>
  <si>
    <t>Ремонт водонапорной башни и части водопроводной сети по улице Первомайская деревни Хорной Хорнойского сельского поселения Моргаушского района Чувашской Республики</t>
  </si>
  <si>
    <t>Ремонт водопроводной сети села Чемеево и деревни Хозанчино Ярославского сельского поселения Моргаушского района Чувашской Республики</t>
  </si>
  <si>
    <t>Ремонт  дороги по ул. Ягодная д. Хозанчино Ярославского сельского поселения Моргаушского района Чувашской Республики</t>
  </si>
  <si>
    <t>Ремонт грунтовой дороги в д.Шупоси по ул.Ижекасинская Большесундырского сельского поселения Моргаушского района Чувашской Республики (с км 0+150 по км 0+320)</t>
  </si>
  <si>
    <t>Ремонт грунтовой дороги в с.Большой Сундырь по ул. Багрова Большесундырского сельского поселения Моргаушского района Чувашской Республики (с км 0+000 по км 0+120)</t>
  </si>
  <si>
    <t>Ремонт грунтовой дороги по улице Октябрьская и Восточная деревни Анаткасы Тораевского сельского поселения Моргаушского района Чувашской Республики</t>
  </si>
  <si>
    <t>Поставка контейнеров для накопления твердых коммунальных отходов на территории Моргаушского района Чувашской Республики</t>
  </si>
  <si>
    <t>Поставка оргтехники и мультимедийного борудования для Большесундырской сельской библиотеки Моргаушского района Чувашской Республики</t>
  </si>
  <si>
    <t>25.05.2020</t>
  </si>
  <si>
    <t>Ремонт спортзала Муниципального бюджетного общеобразовательного учреждения "Нискасинская средняя общеобразовательная школа" Моргаушского района Чувашской Республики</t>
  </si>
  <si>
    <t>Ремонт грунтовых дорог по ул. Школьная д. Сюлово, по ул. Кирова с.Тораево, по ул. Орлова д. Анаткасы Тораевского сельского поселения Моргаушского района Чувашской Республики</t>
  </si>
  <si>
    <t>Ремонт грунтовой дороги по улице Овражная деревни Нижний Томлай Ярабайкасиснкого сельского поселения Моргаушского района Чувашской Республики</t>
  </si>
  <si>
    <t xml:space="preserve">Ремонт грунтовой дороги в деревне Шатьмапоси при переезде с улицы Центральная от дома 11 на улицу Первомайская до дома 21 Шатьмапосинского сельского поселения Моргаушского района Чувашской Республики </t>
  </si>
  <si>
    <t>Капитальный ремонт спортивного зала МБОУ "Сосновская ООШ" Моргаушского района Чувашской Республики</t>
  </si>
  <si>
    <t>Капитальный ремонт здания Сыбайкасинского СДК по ул. Школьная, д. №2 в деревне Сыбайкасы Моргаушского района</t>
  </si>
  <si>
    <t>Капитальный ремонт здания МБДОУ "Детский сад №3 "Солнышко" Моргаушского района Чувашской Республики</t>
  </si>
  <si>
    <t>Ремонт кабинетов МБОУ "Сятракасинская СОШ" Моргаушского района Чувашской Республики в рамках проекта "Точка роста"</t>
  </si>
  <si>
    <t>Ограждение кровли и замены обшивки карнизов здания МБОУ "Сятракасинская СОШ" Моргаушского района Чувашской Республики</t>
  </si>
  <si>
    <t>30.06.2020</t>
  </si>
  <si>
    <t xml:space="preserve">Благоустройство дворовой территории по адресу: Чувашская Республика, Моргаушский район, с. Большой Сундырь, ул.Новая д.32, д.34 в рамках муниципальной программы «Формирование современной городской среды на территории Большесундырского сельского поселения </t>
  </si>
  <si>
    <t>Приложение 1</t>
  </si>
  <si>
    <t>Приложение 2</t>
  </si>
  <si>
    <t>Приложение 3</t>
  </si>
  <si>
    <t>Наименование показателей</t>
  </si>
  <si>
    <t>Код строки</t>
  </si>
  <si>
    <t>Закупки всего</t>
  </si>
  <si>
    <t>В том числе</t>
  </si>
  <si>
    <t>Закупки у единственного поставщика (подрядчика, исполнителя)</t>
  </si>
  <si>
    <t>Электронный аукцион</t>
  </si>
  <si>
    <t>без проведения конкурентных способов определения поставщиков (подрядчиков, исполнителей)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</si>
  <si>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</si>
  <si>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</si>
  <si>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</si>
  <si>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</si>
  <si>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</si>
  <si>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</si>
  <si>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</si>
  <si>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</si>
  <si>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</si>
  <si>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</si>
  <si>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</si>
  <si>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</si>
  <si>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</si>
  <si>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</si>
  <si>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</si>
  <si>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</si>
  <si>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</si>
  <si>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</si>
  <si>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</si>
  <si>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</si>
  <si>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</si>
  <si>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</si>
  <si>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</si>
  <si>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</si>
  <si>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</si>
  <si>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</si>
  <si>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</si>
  <si>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</si>
  <si>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</si>
  <si>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</si>
  <si>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</si>
  <si>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</si>
  <si>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</si>
  <si>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</si>
  <si>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</si>
  <si>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</si>
  <si>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</si>
  <si>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3. Стоимостные характеристики способов определения поставщиков (подрядчиков, исполнителей), закупок у единственного поставщика (подрядчика, исполнителя), тысяча рублей</t>
  </si>
  <si>
    <t>открытые (+повторные)</t>
  </si>
  <si>
    <t>открытые с ограниченным участием  (+повторные)</t>
  </si>
  <si>
    <t>открытые двухэтапные  (+повторные)</t>
  </si>
  <si>
    <t>Конкурентные способы определения поставщиков  (подрядчиков, исполнителей)</t>
  </si>
  <si>
    <t>Конкурсы в электронной форме</t>
  </si>
  <si>
    <t>Запрос котировок в электронной форме</t>
  </si>
  <si>
    <t>Запрос предложений в электронной форме</t>
  </si>
  <si>
    <t xml:space="preserve">Сведения </t>
  </si>
  <si>
    <t>об эффективности проведенных конкурентных процедур закупок</t>
  </si>
  <si>
    <t>Наименование</t>
  </si>
  <si>
    <t>Отчетный период</t>
  </si>
  <si>
    <t>(тыс. рублей)</t>
  </si>
  <si>
    <t>№ п/п</t>
  </si>
  <si>
    <t>Предмет закупки</t>
  </si>
  <si>
    <t>Дата закупки</t>
  </si>
  <si>
    <t xml:space="preserve">Способ закупки
(с указанием для СМП, СОНКО) </t>
  </si>
  <si>
    <t>Начальная (максимальная) цена контракта, тыс. руб.</t>
  </si>
  <si>
    <t>Стоимость заключенного контракта, тыс. руб.</t>
  </si>
  <si>
    <t>Бюджетная эффективность</t>
  </si>
  <si>
    <t>Количество заявок, поданных участниками закупки, шт.</t>
  </si>
  <si>
    <t>состоялся/не состоялся</t>
  </si>
  <si>
    <t xml:space="preserve">абсолютная, тыс. руб.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</si>
  <si>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</si>
  <si>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</si>
  <si>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Итого по разделу 1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</si>
  <si>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</si>
  <si>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</si>
  <si>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</si>
  <si>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</si>
  <si>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</si>
  <si>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х</t>
  </si>
  <si>
    <t>Итого по разделу 3</t>
  </si>
  <si>
    <t>относительная, %</t>
  </si>
  <si>
    <t>ВСЕГО:</t>
  </si>
  <si>
    <t xml:space="preserve">  № п/п</t>
  </si>
  <si>
    <t xml:space="preserve">Совокупный годовой объем закупок, за исключением объема закупок, сведения о которых составляют государственную тайну (тыс. рублей)
</t>
  </si>
  <si>
    <t xml:space="preserve">Совокупный годовой объем закупок, рассчитанный за вычетом закупок, предусмотренных частью 1.1 статьи 30 Федерального закона от 05.04.2013 №44-ФЗ
</t>
  </si>
  <si>
    <t xml:space="preserve">Объем закупок в отчетном году, осуществленных по результатам определения поставщиков (подрядчиков, исполнителей), проведенного в соответствии с требованиями пункта 1 части 1 статьи 30 Федерального закона (тыс. рублей)
</t>
  </si>
  <si>
    <t xml:space="preserve">Объем привлечения в отчетном году субподрядчиков и соисполнителей из числа субъектов малого предпринимательства и социально ориентированных некоммерческих организаций к исполнению контрактов, заключенных по результатам определений поставщиков (подрядчиков, исполнителей), в извещениях об осуществлении которых было установлено требование к поставщику (подрядчику, исполнителю), не являющемуся субъектом малого предпринимательства или социально ориентированной некоммерческой организацией, о привлечении к исполнению контракта субподрядчиков (соисполнителей) из числа субъектов малого предпринимательства и социально ориентированных некоммерческих организаций (тыс. рублей)
</t>
  </si>
  <si>
    <t>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закупок, рассчитанном за вычетом закупок, предусмотренных частью 1.1 статьи 30 Федерального закона от 05.04.2013 №44-ФЗ (процентов)
(п.5+п.6)/п.4*100</t>
  </si>
  <si>
    <t>об определении поставщиков (подрядчиков, исполнителей)</t>
  </si>
  <si>
    <t>1.17.</t>
  </si>
  <si>
    <t>2.4.</t>
  </si>
  <si>
    <t>Количество заключенных контрактов и договоров</t>
  </si>
  <si>
    <t>Внесено изменений в контракты, договоры</t>
  </si>
  <si>
    <t xml:space="preserve"> Расторгнуто контрактов</t>
  </si>
  <si>
    <t>Общее количество поданных заявок</t>
  </si>
  <si>
    <t>Из строки 2.1. - не допущено заявок к участию в определении поставщиков (подрядчиков, исполнителей)</t>
  </si>
  <si>
    <t xml:space="preserve"> Количество обжалований по осуществлению закупок</t>
  </si>
  <si>
    <t>Суммарная начальная цена завершенных закупочных процедур</t>
  </si>
  <si>
    <t>Общая стоимость заключенных контрактов и договоров</t>
  </si>
  <si>
    <t>Сумма изменения стоимости заключенных контрактов</t>
  </si>
  <si>
    <t xml:space="preserve"> Общая стоимость расторгнутых контрактов</t>
  </si>
  <si>
    <t xml:space="preserve"> Из сторки 2.1. количество заявок, поданных для участия субъектами малого предпринимательства, социально ориентированными некоммерческими организациями</t>
  </si>
  <si>
    <t xml:space="preserve">Из строки 1.2. - количество несостоявшихся способов определения поставщиков (подрядчиков, исполнителей), если только 1 заявка признана соответствующей </t>
  </si>
  <si>
    <t>3.17.</t>
  </si>
  <si>
    <t>Всего проведено способов определения поставщиков (подрядчиков, исполнителей) и закупок у единственного поставщика (подрядчика, исполнителя)</t>
  </si>
  <si>
    <t xml:space="preserve">Из строки 1.1. - количество несостоявшихся способов определения поставщиков (подрядчиков, исполнителей) </t>
  </si>
  <si>
    <t xml:space="preserve"> Из строки 1.2. - количество несостоявшихся способов определения поставщиков (подрядчиков, исполнителей), если подана только 1 заявка</t>
  </si>
  <si>
    <t>Из строки 1.2. - количество несостоявшихся способов  определения поставщиков (подрядчиков, исполнителей), которые не привели к заключению контрактов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</si>
  <si>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не подано ни одной заявки</t>
  </si>
  <si>
    <t xml:space="preserve"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все поданные заявки отклонены </t>
  </si>
  <si>
    <t>Из строки 1.1.  проведено способов определения поставщиков (подрядчиков, исполнителей) и закупок у единственного поставщика (подрядчика, исполнителя) с субъектами малого предпринимательства, социально ориентированными некоммерческими организациями</t>
  </si>
  <si>
    <t>Всего завершено способов определения поставщиков (подрядчиков, исполнителей) и закупок у единственного поставщика (подрядчика, исполнителя)</t>
  </si>
  <si>
    <t>Всего отменено способов определения поставщиков (подрядчиков, исполнителей) и закупок у единственного поставщика (подрядчика, исполнителя)</t>
  </si>
  <si>
    <t>Суммарная начальная цена контрактов и договоров при объявлении закупочных процедур</t>
  </si>
  <si>
    <r>
      <t xml:space="preserve">Из строки 3.1. - суммарная начальная цена контрактов </t>
    </r>
    <r>
      <rPr>
        <b/>
        <sz val="10"/>
        <color indexed="8"/>
        <rFont val="Times New Roman"/>
        <family val="1"/>
        <charset val="204"/>
      </rPr>
      <t xml:space="preserve">несостоявшихся </t>
    </r>
    <r>
      <rPr>
        <sz val="10"/>
        <color indexed="8"/>
        <rFont val="Times New Roman"/>
        <family val="1"/>
        <charset val="204"/>
      </rPr>
      <t xml:space="preserve">конкурсов, аукционов, запросов котировок, запросов предложений </t>
    </r>
  </si>
  <si>
    <t>Из строки 3.2. - суммарная начальная цена контрактов несостоявшихся конкурсов, аукционов, запросов котировок, запросов предложений, если подана только 1 заявка</t>
  </si>
  <si>
    <t xml:space="preserve">Из строки 3.2. - суммарная начальная цена контрактов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</si>
  <si>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3.2.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</si>
  <si>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не подано ни одной заявки</t>
  </si>
  <si>
    <r>
      <t>Из строки 3.5. -</t>
    </r>
    <r>
      <rPr>
        <sz val="10"/>
        <color indexed="8"/>
        <rFont val="Calibri"/>
        <family val="2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все поданные заявки отклонены </t>
    </r>
  </si>
  <si>
    <t>Суммарная начальная цена контрактов и договоров отмененных закупочных процедур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</si>
  <si>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из-за отказа от заключения контракта</t>
  </si>
  <si>
    <t>Закупки малого объема</t>
  </si>
  <si>
    <t>всего</t>
  </si>
  <si>
    <t>в том числе в электорнной форме</t>
  </si>
  <si>
    <t>1.18.</t>
  </si>
  <si>
    <t>1.19.</t>
  </si>
  <si>
    <t>1.20.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</si>
  <si>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из-за отказа от заключения контракта</t>
  </si>
  <si>
    <t>3.18.</t>
  </si>
  <si>
    <t>3.19.</t>
  </si>
  <si>
    <t>3.20.</t>
  </si>
  <si>
    <t>Из строки 1.14. - количество заключенных контрактов по результатам несостоявшихся способов определения поставщиков (подрядчиков, исполнителей), если подана только 1 заявка</t>
  </si>
  <si>
    <t xml:space="preserve">Из строки 1.14. - количество заключенных контрактов по результатам несостоявшихся способов определения поставщиков (подрядчиков, исполнителей), если только 1 заявка признана соответствующей </t>
  </si>
  <si>
    <t>Из строки 1.13.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</si>
  <si>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1.13. - количество заключенных контрактов с субъектами малого предпринимательства, социально ориентированными некоммерческими организациями</t>
  </si>
  <si>
    <t>Из строки 1.13. - количество заключенных контрактов через уполномоченных органов/ уполномоченных учреждений на которых возложены полномочия на определение поставщиков (подрядчиков, исполнителей)</t>
  </si>
  <si>
    <t>Из строки 3.1. Суммарная начальная цена контрактов и договоров по процедурам, проведенным для субъектов малого предпринимательства, социально ориентированных некоммерческих организаций</t>
  </si>
  <si>
    <t>Из строки 3.1. Суммарная начальная цена контрактов и договоров по процедурам, проведенным  уполномоченным орангом\уполномоченным учреждением, на которых возложены полномочия на определение поставщиков (подрядчиков, исполнителей)</t>
  </si>
  <si>
    <t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подана только 1 заявка</t>
  </si>
  <si>
    <t xml:space="preserve"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</si>
  <si>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3.13. - общая 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</si>
  <si>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3.13. - общая стоимость заключенных контрактов через уполномоченных органов\уполномоченных учреждений на которых возложены полномочия на определение поставщиков (подрядчиков, исполнителей)</t>
  </si>
  <si>
    <t>Из строки 3.13. - общая стоимость заключенных контрактов и договоров по результатам несостоявшихся конкурсов, аукционов, запросов котировок, запросов предложений</t>
  </si>
  <si>
    <t>Из строки 1.1.  проведено способов определения поставщиков (подрядчиков, исполнителей)  уполномоченым органом/уполномоченным учреждением на которых возложены полномочия на определение поставщиков (подрядчиков, исполнителей)</t>
  </si>
  <si>
    <t>для обеспечения нужд Чувашской Республики и муниципальных нужд</t>
  </si>
  <si>
    <t xml:space="preserve">Сведения о закупках у субъектов малого предпринимательства и социально ориентированных некоммерческих организаций </t>
  </si>
  <si>
    <t xml:space="preserve">Наименование  организации: Администрация Моргаушского района Чувашской Республики           </t>
  </si>
  <si>
    <t>ЭА (СМП и СОНКО)</t>
  </si>
  <si>
    <t>ЭА</t>
  </si>
  <si>
    <t>По району</t>
  </si>
  <si>
    <t>государственного органа Чувашской Республики, органа управления ТФОМС Чувашской Республики, представляющего отчет</t>
  </si>
  <si>
    <t>Администрация Моргаушского района Чувашской Республики</t>
  </si>
  <si>
    <t>Содержание автомобильных дорог Орининского сельского поселения Моргаушского района Чувашской Республики в 2020 году</t>
  </si>
  <si>
    <t>Содержание автомобильных дорог и дорожных сооружений Чуманкасинского сельского поселения Моргаушского района Чувашской Республики в 2020 году</t>
  </si>
  <si>
    <t>не состоялся</t>
  </si>
  <si>
    <t>Оказание услуг по заправке картриджей, замене фотобарабанов, ракелей, роликов заряда офисной техники для нужд администрации Моргаушского района Чувашской Республики</t>
  </si>
  <si>
    <t>Поставка маркированных почтовых конвертов и марок для нужд администрации Моргаушского района Чувашской Республики</t>
  </si>
  <si>
    <t>Оказание услуг по оценке рыночной стоимости объектов муниципальной собственности, а также земельных участков, государственная собственность на которые не разграничена, и прав на них на территории Моргаушского района Чувашской Республики</t>
  </si>
  <si>
    <t>Оказание услуг по выполнению кадастровых работ по межеванию земельных участков на территории Моргаушского района Чувашской Республики</t>
  </si>
  <si>
    <t>Текущий ремонт Большесундырской сельской библиотеки – филиала МБУК «Централизованная библиотечная система» Моргаушского района Чувашской Республики</t>
  </si>
  <si>
    <t>Текущий ремонт помещений Моргаушской центральной районной детской библиотеки – филиала МБУК «Централизованная библиотечная система» Моргаушского района Чувашской Республики</t>
  </si>
  <si>
    <t>Текущий ремонт Большекарачкинской сельской библиотеки Моргаушского района Чувашской Республики</t>
  </si>
  <si>
    <t>28.02.2020</t>
  </si>
  <si>
    <t>24.03.2020</t>
  </si>
  <si>
    <t>состоялся</t>
  </si>
  <si>
    <t xml:space="preserve">Аукцион в электронной форме среди субъектов малого предпринимательства ,  социально-ориентированных некоммерческих организаций на право заключения муниципального контракта на содержание автомобильных дорог Сятракасинского сельского поселения Моргаушского </t>
  </si>
  <si>
    <t xml:space="preserve">Аукцион в электронной форме среди субъектов малого предпринимательства, социально ориентированных некоммерческих организаций на право заключения муниципального контракта на содержание грунтовых и асфальтобетонных дорог в населенных пунктах Кадикасинского </t>
  </si>
  <si>
    <t>Аукцион в электронной форме среди субъектов малого предпринимательства, социально ориентированных некоммерческих организаций на право заключения муниципального контракта на содержание автомобильных дорог общего пользования местного значения общей протяжен</t>
  </si>
  <si>
    <t>Аукцион в электронной форме среди субъектов малого предпринимательства, социально ориентированных некоммерческих организаций на право заключения муниципального контракта на содержание грунтовых и асфальтобетонных дорог в населенных пунктах Ярабайкасинског</t>
  </si>
  <si>
    <t>Приобретение жилых помещений для обеспечения благоустроенными жилыми помещениями специализированного жилищного фонда детей-сирот и детей, оставшихся без попечения родителей, лиц из их числа по договорам найма специализированных жилых помещений на территор</t>
  </si>
  <si>
    <t>Благоустройство общественной территории "Парк Победы" и центральной площади с.Моргауши Моргаушского района Чувашской Республики (1 этап) в рамках муниципальной программы «Формирование современной городской среды на территории Моргаушского сельского поселе</t>
  </si>
  <si>
    <t xml:space="preserve">Аукцион в электронной форме среди субъектов малого предпринимательства, социально ориентированных некоммерческих организаций на право заключения муниципального контракта на содержание автомобильных дорог Юнгинского сельского поселения Моргаушского района </t>
  </si>
  <si>
    <t>АДМИНИСТРАЦИЯ МОРГАУШСКОГО РАЙОНА ЧУВАШСКОЙ РЕСПУБЛИКИ</t>
  </si>
  <si>
    <t>Ремонт покрытия проезжей части автомобильной дороги "Волга-Кубасы" (с ПК 1+300 по ПК 3+500) Моргаушского района Чувашской Республики</t>
  </si>
  <si>
    <t>Изготовление и поставка архивных коробов для нужд МБУ "Муниципальный архив Моргаушского района Чувашской Республики"</t>
  </si>
  <si>
    <t>Замена оконных блоков в здании Большекарачкинской сельской библиотеки Моргаушского района Чувашской Республики</t>
  </si>
  <si>
    <t>Ремонт грунтовой автомобильной дороги по улице Сосновая в деревне Лесные Хачики Москакасинского сельского поселения Моргаушского района Чувашской Республики</t>
  </si>
  <si>
    <t>Ремонт грунтовой автомобильной дороги от улицы Главная до улицы Новая в деревне Полевые Хачики Москакасинского сельского поселения Моргаушского района Чувашской Республики</t>
  </si>
  <si>
    <t>Ремонт грунтовой дороги площадью 1050 м2 по ул. Центральная, д. Шептаки, Моргаушского района Чувашской Республики</t>
  </si>
  <si>
    <t>Поставка офисной бумаги (совместный аукцион)</t>
  </si>
  <si>
    <t>МБУ "ЦЕНТРАЛИЗОВАННАЯ БУХГАЛТЕРИЯ АДМИНИСТРАЦИИ МОРГАУШСКОГО РАЙОНА ЧР"</t>
  </si>
  <si>
    <t>Ремонт покрытия проезжей части автомобильной дороги "Моргауши-Сура"-Сюрла-Три" (с ПК 0+000 по ПК 1+550) Моргаушского района Чувашской Республики</t>
  </si>
  <si>
    <t>Ремонт дороги площадью 825 м2 по ул.Новая и Заречная д. Шептаки Моргаушского района Чувашской Республики</t>
  </si>
  <si>
    <t>Ремонт грунтовой дороги по улице Молодежная в деревне Турикасы Большесундырского сельского поселения Моргаушского района Чувашской Республики</t>
  </si>
  <si>
    <t>Ремонт грунтовой дороги по улице Хырлыхская в деревне Вомбакасы Большесундырского сельского поселения Моргаушского района Чувашской Республики</t>
  </si>
  <si>
    <t>Ремонт подъездной грунтовой дороги до деревни Тиуши  Шатьмапосинского сельского поселения Моргаушского района Чувашской Республики</t>
  </si>
  <si>
    <t xml:space="preserve">Ремонт грунтовой дороги по улице Первомайская деревни Шатьмапоси  Шатьмапосинского сельского поселения Моргаушского района Чувашской Республики </t>
  </si>
  <si>
    <t>Устройство ограды по периметру кладбища деревни Шатракасы Кадикасинского сельского поселения Моргаушского района Чувашской Республики</t>
  </si>
  <si>
    <t>Ремонт грунтовой дороги по улице Нагорная деревни Ятманкино Сятракасинского сельского поселения Моргаушского района Чувашской Республики</t>
  </si>
  <si>
    <t>Ремонт грунтовой дороги от дома 1 до дома 32 по улице Привольная  д. Сятракасы  Моргаушского района Чувашской Республики</t>
  </si>
  <si>
    <t>Ремонт автомобильной дороги в деревне Рогож по улице Рогожская от дома №2 до дома №9 Юськасинского сельского поселения Моргаушского района Чувашской Республики</t>
  </si>
  <si>
    <t>Ремонт покрытия проезжей части автомобильной дороги "Чураккасы-Мемеккасы-Хундыкасы" (с ПК 2+530 по ПК 4+310) Моргаушского района Чувашской Республики</t>
  </si>
  <si>
    <t>Ремонт водопроводной сети, проходящей по территории деревни Москакасы Москакасинского сельского поселения Моргаушского района Чувашской Республики</t>
  </si>
  <si>
    <t>Капитальный ремонт здания Тренькинского СДК по ул. Новая д. № 5 в д. Тренькино Моргаушского района Чувашской Республики</t>
  </si>
  <si>
    <t>Ремонт дворовых территорий многоквартирных домов в селе Большой Сундырь по улице Мичурина дом 10 и по переулку Учительский дом 4 Большесундырского сельского поселения Моргаушского района Чувашской Республики</t>
  </si>
  <si>
    <t>Ремонт дороги в д. Апчары Ильинского сельского поселения Моргаушского района Чувашской Республики</t>
  </si>
  <si>
    <t>Ремонт Молгачкасинского сельского клуба Орининского сельского поселения Моргаушского района Чувашской Республики</t>
  </si>
  <si>
    <t>Ремонт грунтовой дороги, соединяющей улицы Новая и Козьмойская деревни Хорной Хорнойского сельского поселения Моргаушского района Чувашской Республики</t>
  </si>
  <si>
    <t>Ремонт грунтовой дороги улицы Центральная деревни Шептаки Хорнойского сельского поселения Моргаушского района Чувашской Республики</t>
  </si>
  <si>
    <t>Благоустройство территории кладбища возле деревни Тябакасы Ильинского сельского поселения Моргаушского района</t>
  </si>
  <si>
    <t>Обустройство культурно-спортивной площадки и пожарного водоема по улице Восточная деревни Хорнкасы Юськасинского сельского поселения Моргаушского района Чувашской Республики</t>
  </si>
  <si>
    <t>Ремонт автомобильной дороги протяженностью 1200 м. по ул. Ф.Тимофеева  д. Ягаткино Моргаушского района Чувашской Республики</t>
  </si>
  <si>
    <t>Ремонт грунтовой дороги протяженностью 148 м. по  переулку в сторону дома № 55 ул. Г. Иванова д. Шербаши Моргаушского района Чувашской Республики</t>
  </si>
  <si>
    <t>Ремонт грунтовой дороги по улице Центральная от дома №28 до дома №12 в деревне Шатракасы Кадикасинского сельского поселения</t>
  </si>
  <si>
    <t>Демонтаж строений на территории Кашмашской средней школы деревни Кашмаши Моргаушского района Чувашской Республики</t>
  </si>
  <si>
    <t>Ремонт грунтовой дороги по улице Никольского в деревне Юрмекейкино Александровского сельского поселения Моргаушского района Чувашской Республики</t>
  </si>
  <si>
    <t>06.04.2020</t>
  </si>
  <si>
    <t>Капитальный ремонт водонапорной башни в д. Карманкасы Чуманкасинского сельского поселения Моргаушского района Чувашской Республики</t>
  </si>
  <si>
    <t>Капитальный ремонт артезианской скважины водонапорной башни в селе  Юнга Моргаушского района Чувашской Республики</t>
  </si>
  <si>
    <t>Капитальный ремонт водонапорной башни в д. Малые Татаркасы Большесундырского сельского поселения Моргаушского района Чувашской Республики</t>
  </si>
  <si>
    <t>Восстановление остановочной площадки по ул. Красная площадь в селе Моргауши Моргаушского района Чувашской Республики</t>
  </si>
  <si>
    <t xml:space="preserve">Ремонт грунтовой дороги по улице Лесная деревни Новый Томлай Ярабайкасинского сельского поселения Моргаушского района Чувашской Республики 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</si>
</sst>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3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23" fillId="4" borderId="1" applyNumberFormat="0" applyAlignment="0" applyProtection="0"/>
    <xf numFmtId="0" fontId="24" fillId="11" borderId="2" applyNumberFormat="0" applyAlignment="0" applyProtection="0"/>
    <xf numFmtId="0" fontId="25" fillId="11" borderId="1" applyNumberFormat="0" applyAlignment="0" applyProtection="0"/>
    <xf numFmtId="0" fontId="32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27" fillId="12" borderId="7" applyNumberFormat="0" applyAlignment="0" applyProtection="0"/>
    <xf numFmtId="0" fontId="16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21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5" fillId="14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9" applyNumberFormat="0" applyFill="0" applyAlignment="0" applyProtection="0"/>
    <xf numFmtId="0" fontId="8" fillId="15" borderId="10" applyBorder="0">
      <alignment horizontal="center" vertical="center" wrapText="1"/>
    </xf>
    <xf numFmtId="0" fontId="28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195">
    <xf numFmtId="0" fontId="0" fillId="0" borderId="0" xfId="0"/>
    <xf numFmtId="0" fontId="0" fillId="0" borderId="0" xfId="0" applyAlignment="1">
      <alignment wrapText="1"/>
    </xf>
    <xf numFmtId="20" fontId="0" fillId="0" borderId="0" xfId="0" applyNumberFormat="1" applyAlignment="1">
      <alignment wrapText="1"/>
    </xf>
    <xf numFmtId="0" fontId="8" fillId="16" borderId="11" xfId="22" applyFont="1" applyFill="1" applyBorder="1" applyAlignment="1">
      <alignment horizontal="center" vertical="center" wrapText="1"/>
    </xf>
    <xf numFmtId="0" fontId="2" fillId="0" borderId="11" xfId="22" applyFont="1" applyBorder="1" applyAlignment="1">
      <alignment horizontal="center" vertical="top" wrapText="1"/>
    </xf>
    <xf numFmtId="0" fontId="8" fillId="16" borderId="11" xfId="22" applyFont="1" applyFill="1" applyBorder="1" applyAlignment="1">
      <alignment horizontal="center"/>
    </xf>
    <xf numFmtId="0" fontId="9" fillId="16" borderId="11" xfId="22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16" borderId="12" xfId="0" applyFont="1" applyFill="1" applyBorder="1" applyAlignment="1">
      <alignment vertical="top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" fillId="1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16" borderId="0" xfId="0" applyFont="1" applyFill="1" applyAlignment="1">
      <alignment wrapText="1"/>
    </xf>
    <xf numFmtId="0" fontId="0" fillId="16" borderId="0" xfId="0" applyFill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1" fillId="17" borderId="14" xfId="0" applyFont="1" applyFill="1" applyBorder="1" applyAlignment="1">
      <alignment horizontal="center" vertical="center" wrapText="1"/>
    </xf>
    <xf numFmtId="0" fontId="0" fillId="18" borderId="0" xfId="0" applyFill="1" applyAlignment="1">
      <alignment wrapText="1"/>
    </xf>
    <xf numFmtId="0" fontId="1" fillId="18" borderId="15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wrapText="1"/>
    </xf>
    <xf numFmtId="0" fontId="1" fillId="18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1" fillId="0" borderId="0" xfId="0" applyFont="1" applyBorder="1" applyAlignment="1">
      <alignment wrapText="1"/>
    </xf>
    <xf numFmtId="0" fontId="1" fillId="16" borderId="12" xfId="0" applyFont="1" applyFill="1" applyBorder="1" applyAlignment="1">
      <alignment horizontal="center" vertical="top" wrapText="1"/>
    </xf>
    <xf numFmtId="0" fontId="1" fillId="16" borderId="13" xfId="0" applyFont="1" applyFill="1" applyBorder="1" applyAlignment="1">
      <alignment horizontal="center" vertical="top" wrapText="1"/>
    </xf>
    <xf numFmtId="0" fontId="1" fillId="16" borderId="14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vertical="top" wrapText="1"/>
    </xf>
    <xf numFmtId="16" fontId="1" fillId="16" borderId="15" xfId="0" applyNumberFormat="1" applyFont="1" applyFill="1" applyBorder="1" applyAlignment="1">
      <alignment horizontal="center" wrapText="1"/>
    </xf>
    <xf numFmtId="0" fontId="1" fillId="16" borderId="15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vertical="top" wrapText="1"/>
    </xf>
    <xf numFmtId="0" fontId="1" fillId="16" borderId="19" xfId="0" applyFont="1" applyFill="1" applyBorder="1" applyAlignment="1">
      <alignment horizont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" fillId="16" borderId="22" xfId="0" applyFont="1" applyFill="1" applyBorder="1" applyAlignment="1">
      <alignment vertical="top" wrapText="1"/>
    </xf>
    <xf numFmtId="0" fontId="4" fillId="16" borderId="23" xfId="0" applyFont="1" applyFill="1" applyBorder="1" applyAlignment="1">
      <alignment horizontal="center" vertical="center" wrapText="1"/>
    </xf>
    <xf numFmtId="0" fontId="4" fillId="16" borderId="16" xfId="0" applyFont="1" applyFill="1" applyBorder="1" applyAlignment="1">
      <alignment horizontal="center" vertical="center" wrapText="1"/>
    </xf>
    <xf numFmtId="0" fontId="10" fillId="16" borderId="16" xfId="0" applyFont="1" applyFill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0" fontId="1" fillId="16" borderId="24" xfId="0" applyFont="1" applyFill="1" applyBorder="1" applyAlignment="1">
      <alignment vertical="top" wrapText="1"/>
    </xf>
    <xf numFmtId="0" fontId="1" fillId="17" borderId="25" xfId="0" applyFont="1" applyFill="1" applyBorder="1" applyAlignment="1">
      <alignment vertical="top" wrapText="1"/>
    </xf>
    <xf numFmtId="0" fontId="1" fillId="17" borderId="26" xfId="0" applyFont="1" applyFill="1" applyBorder="1" applyAlignment="1">
      <alignment horizontal="center" wrapText="1"/>
    </xf>
    <xf numFmtId="0" fontId="1" fillId="17" borderId="26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vertical="top" wrapText="1"/>
    </xf>
    <xf numFmtId="0" fontId="1" fillId="15" borderId="15" xfId="0" applyFont="1" applyFill="1" applyBorder="1" applyAlignment="1">
      <alignment horizontal="center" wrapText="1"/>
    </xf>
    <xf numFmtId="0" fontId="1" fillId="15" borderId="15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vertical="top" wrapText="1"/>
    </xf>
    <xf numFmtId="0" fontId="1" fillId="18" borderId="15" xfId="0" applyFont="1" applyFill="1" applyBorder="1" applyAlignment="1">
      <alignment horizontal="center" wrapText="1"/>
    </xf>
    <xf numFmtId="0" fontId="1" fillId="19" borderId="22" xfId="0" applyFont="1" applyFill="1" applyBorder="1" applyAlignment="1">
      <alignment vertical="top" wrapText="1"/>
    </xf>
    <xf numFmtId="0" fontId="1" fillId="19" borderId="16" xfId="0" applyFont="1" applyFill="1" applyBorder="1" applyAlignment="1">
      <alignment horizontal="center" wrapText="1"/>
    </xf>
    <xf numFmtId="0" fontId="1" fillId="19" borderId="15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1" fillId="20" borderId="12" xfId="0" applyFont="1" applyFill="1" applyBorder="1" applyAlignment="1">
      <alignment vertical="top" wrapText="1"/>
    </xf>
    <xf numFmtId="0" fontId="1" fillId="20" borderId="13" xfId="0" applyFont="1" applyFill="1" applyBorder="1" applyAlignment="1">
      <alignment horizontal="center" vertical="center" wrapText="1"/>
    </xf>
    <xf numFmtId="0" fontId="2" fillId="20" borderId="13" xfId="0" applyFont="1" applyFill="1" applyBorder="1" applyAlignment="1">
      <alignment horizontal="center" vertical="center" wrapText="1"/>
    </xf>
    <xf numFmtId="0" fontId="1" fillId="18" borderId="12" xfId="0" applyFont="1" applyFill="1" applyBorder="1" applyAlignment="1">
      <alignment wrapText="1"/>
    </xf>
    <xf numFmtId="0" fontId="1" fillId="20" borderId="13" xfId="0" applyFont="1" applyFill="1" applyBorder="1" applyAlignment="1">
      <alignment horizontal="center" wrapText="1"/>
    </xf>
    <xf numFmtId="0" fontId="4" fillId="16" borderId="15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2" fontId="4" fillId="18" borderId="15" xfId="0" applyNumberFormat="1" applyFont="1" applyFill="1" applyBorder="1" applyAlignment="1">
      <alignment horizontal="center" vertical="center" wrapText="1"/>
    </xf>
    <xf numFmtId="2" fontId="1" fillId="18" borderId="15" xfId="0" applyNumberFormat="1" applyFont="1" applyFill="1" applyBorder="1" applyAlignment="1">
      <alignment horizontal="center" vertical="center" wrapText="1"/>
    </xf>
    <xf numFmtId="2" fontId="4" fillId="16" borderId="15" xfId="0" applyNumberFormat="1" applyFont="1" applyFill="1" applyBorder="1" applyAlignment="1">
      <alignment horizontal="center" vertical="center" wrapText="1"/>
    </xf>
    <xf numFmtId="2" fontId="1" fillId="16" borderId="13" xfId="0" applyNumberFormat="1" applyFont="1" applyFill="1" applyBorder="1" applyAlignment="1">
      <alignment horizontal="center" vertical="center" wrapText="1"/>
    </xf>
    <xf numFmtId="2" fontId="4" fillId="19" borderId="15" xfId="0" applyNumberFormat="1" applyFont="1" applyFill="1" applyBorder="1" applyAlignment="1">
      <alignment horizontal="center" vertical="center" wrapText="1"/>
    </xf>
    <xf numFmtId="2" fontId="1" fillId="19" borderId="15" xfId="0" applyNumberFormat="1" applyFont="1" applyFill="1" applyBorder="1" applyAlignment="1">
      <alignment horizontal="center" vertical="center" wrapText="1"/>
    </xf>
    <xf numFmtId="2" fontId="4" fillId="16" borderId="13" xfId="0" applyNumberFormat="1" applyFont="1" applyFill="1" applyBorder="1" applyAlignment="1">
      <alignment horizontal="center" vertical="center" wrapText="1"/>
    </xf>
    <xf numFmtId="2" fontId="4" fillId="18" borderId="13" xfId="0" applyNumberFormat="1" applyFont="1" applyFill="1" applyBorder="1" applyAlignment="1">
      <alignment horizontal="center" vertical="center" wrapText="1"/>
    </xf>
    <xf numFmtId="2" fontId="1" fillId="18" borderId="13" xfId="0" applyNumberFormat="1" applyFont="1" applyFill="1" applyBorder="1" applyAlignment="1">
      <alignment horizontal="center" vertical="center" wrapText="1"/>
    </xf>
    <xf numFmtId="2" fontId="4" fillId="20" borderId="13" xfId="0" applyNumberFormat="1" applyFont="1" applyFill="1" applyBorder="1" applyAlignment="1">
      <alignment horizontal="center" vertical="center" wrapText="1"/>
    </xf>
    <xf numFmtId="2" fontId="1" fillId="20" borderId="13" xfId="0" applyNumberFormat="1" applyFont="1" applyFill="1" applyBorder="1" applyAlignment="1">
      <alignment horizontal="center" vertical="center" wrapText="1"/>
    </xf>
    <xf numFmtId="2" fontId="2" fillId="18" borderId="15" xfId="0" applyNumberFormat="1" applyFont="1" applyFill="1" applyBorder="1" applyAlignment="1">
      <alignment horizontal="center" vertical="center" wrapText="1"/>
    </xf>
    <xf numFmtId="2" fontId="2" fillId="18" borderId="17" xfId="0" applyNumberFormat="1" applyFont="1" applyFill="1" applyBorder="1" applyAlignment="1">
      <alignment horizontal="center" vertical="center" wrapText="1"/>
    </xf>
    <xf numFmtId="14" fontId="34" fillId="16" borderId="11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14" fillId="0" borderId="11" xfId="0" applyFont="1" applyBorder="1" applyAlignment="1">
      <alignment horizontal="center"/>
    </xf>
    <xf numFmtId="0" fontId="14" fillId="16" borderId="11" xfId="0" applyFont="1" applyFill="1" applyBorder="1" applyAlignment="1">
      <alignment wrapText="1"/>
    </xf>
    <xf numFmtId="0" fontId="34" fillId="0" borderId="11" xfId="23" applyFont="1" applyFill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4" fillId="16" borderId="11" xfId="0" applyFont="1" applyFill="1" applyBorder="1" applyAlignment="1">
      <alignment horizontal="center" vertical="center" wrapText="1"/>
    </xf>
    <xf numFmtId="4" fontId="34" fillId="16" borderId="11" xfId="0" applyNumberFormat="1" applyFont="1" applyFill="1" applyBorder="1" applyAlignment="1">
      <alignment horizontal="center" vertical="center"/>
    </xf>
    <xf numFmtId="0" fontId="14" fillId="16" borderId="11" xfId="0" applyNumberFormat="1" applyFont="1" applyFill="1" applyBorder="1" applyAlignment="1">
      <alignment horizontal="center" vertical="center"/>
    </xf>
    <xf numFmtId="4" fontId="14" fillId="16" borderId="11" xfId="0" applyNumberFormat="1" applyFont="1" applyFill="1" applyBorder="1" applyAlignment="1">
      <alignment horizontal="center" vertical="center"/>
    </xf>
    <xf numFmtId="0" fontId="34" fillId="0" borderId="10" xfId="23" applyFont="1" applyFill="1" applyBorder="1" applyAlignment="1">
      <alignment horizontal="center" vertical="center" wrapText="1"/>
    </xf>
    <xf numFmtId="0" fontId="14" fillId="0" borderId="11" xfId="23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4" fontId="14" fillId="0" borderId="11" xfId="23" applyNumberFormat="1" applyFont="1" applyBorder="1" applyAlignment="1">
      <alignment horizontal="center" vertical="center" wrapText="1"/>
    </xf>
    <xf numFmtId="14" fontId="34" fillId="16" borderId="0" xfId="0" applyNumberFormat="1" applyFont="1" applyFill="1" applyBorder="1" applyAlignment="1">
      <alignment horizontal="center" vertical="center"/>
    </xf>
    <xf numFmtId="4" fontId="15" fillId="0" borderId="11" xfId="25" applyNumberFormat="1" applyFont="1" applyFill="1" applyBorder="1" applyAlignment="1">
      <alignment horizontal="center"/>
    </xf>
    <xf numFmtId="4" fontId="36" fillId="16" borderId="11" xfId="22" applyNumberFormat="1" applyFont="1" applyFill="1" applyBorder="1" applyAlignment="1">
      <alignment horizontal="center"/>
    </xf>
    <xf numFmtId="2" fontId="2" fillId="16" borderId="13" xfId="0" applyNumberFormat="1" applyFont="1" applyFill="1" applyBorder="1" applyAlignment="1">
      <alignment horizontal="center" vertical="center" wrapText="1"/>
    </xf>
    <xf numFmtId="14" fontId="34" fillId="17" borderId="11" xfId="0" applyNumberFormat="1" applyFont="1" applyFill="1" applyBorder="1" applyAlignment="1">
      <alignment horizontal="center" vertical="center"/>
    </xf>
    <xf numFmtId="0" fontId="34" fillId="17" borderId="11" xfId="23" applyFont="1" applyFill="1" applyBorder="1" applyAlignment="1">
      <alignment horizontal="center" vertical="center" wrapText="1"/>
    </xf>
    <xf numFmtId="4" fontId="14" fillId="17" borderId="11" xfId="0" applyNumberFormat="1" applyFont="1" applyFill="1" applyBorder="1" applyAlignment="1">
      <alignment horizontal="center" vertical="center"/>
    </xf>
    <xf numFmtId="2" fontId="14" fillId="17" borderId="11" xfId="0" applyNumberFormat="1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/>
    </xf>
    <xf numFmtId="0" fontId="14" fillId="17" borderId="11" xfId="0" applyFont="1" applyFill="1" applyBorder="1" applyAlignment="1">
      <alignment wrapText="1"/>
    </xf>
    <xf numFmtId="0" fontId="4" fillId="16" borderId="26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vertical="top" wrapText="1"/>
    </xf>
    <xf numFmtId="0" fontId="1" fillId="16" borderId="15" xfId="0" applyFont="1" applyFill="1" applyBorder="1" applyAlignment="1">
      <alignment horizont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vertical="top" wrapText="1"/>
    </xf>
    <xf numFmtId="0" fontId="1" fillId="21" borderId="19" xfId="0" applyFont="1" applyFill="1" applyBorder="1" applyAlignment="1">
      <alignment horizontal="center" wrapText="1"/>
    </xf>
    <xf numFmtId="2" fontId="4" fillId="21" borderId="19" xfId="0" applyNumberFormat="1" applyFont="1" applyFill="1" applyBorder="1" applyAlignment="1">
      <alignment horizontal="center" vertical="center" wrapText="1"/>
    </xf>
    <xf numFmtId="2" fontId="1" fillId="21" borderId="19" xfId="0" applyNumberFormat="1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20" borderId="22" xfId="0" applyFont="1" applyFill="1" applyBorder="1" applyAlignment="1">
      <alignment vertical="top" wrapText="1"/>
    </xf>
    <xf numFmtId="0" fontId="1" fillId="20" borderId="16" xfId="0" applyFont="1" applyFill="1" applyBorder="1" applyAlignment="1">
      <alignment horizontal="center" wrapText="1"/>
    </xf>
    <xf numFmtId="2" fontId="4" fillId="20" borderId="15" xfId="0" applyNumberFormat="1" applyFont="1" applyFill="1" applyBorder="1" applyAlignment="1">
      <alignment horizontal="center" vertical="center" wrapText="1"/>
    </xf>
    <xf numFmtId="2" fontId="1" fillId="20" borderId="15" xfId="0" applyNumberFormat="1" applyFont="1" applyFill="1" applyBorder="1" applyAlignment="1">
      <alignment horizontal="center" vertical="center" wrapText="1"/>
    </xf>
    <xf numFmtId="0" fontId="1" fillId="20" borderId="15" xfId="0" applyFont="1" applyFill="1" applyBorder="1" applyAlignment="1">
      <alignment horizontal="center" vertical="center" wrapText="1"/>
    </xf>
    <xf numFmtId="0" fontId="2" fillId="20" borderId="15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" fillId="16" borderId="20" xfId="0" applyFont="1" applyFill="1" applyBorder="1" applyAlignment="1">
      <alignment horizontal="center" wrapText="1"/>
    </xf>
    <xf numFmtId="0" fontId="1" fillId="16" borderId="37" xfId="0" applyFont="1" applyFill="1" applyBorder="1" applyAlignment="1">
      <alignment horizontal="center" wrapText="1"/>
    </xf>
    <xf numFmtId="0" fontId="1" fillId="16" borderId="30" xfId="0" applyFont="1" applyFill="1" applyBorder="1" applyAlignment="1">
      <alignment horizontal="center" textRotation="90" wrapText="1"/>
    </xf>
    <xf numFmtId="0" fontId="1" fillId="16" borderId="12" xfId="0" applyFont="1" applyFill="1" applyBorder="1" applyAlignment="1">
      <alignment horizontal="center" textRotation="90" wrapText="1"/>
    </xf>
    <xf numFmtId="0" fontId="1" fillId="16" borderId="30" xfId="0" applyFont="1" applyFill="1" applyBorder="1" applyAlignment="1">
      <alignment horizontal="center" wrapText="1"/>
    </xf>
    <xf numFmtId="0" fontId="1" fillId="16" borderId="18" xfId="0" applyFont="1" applyFill="1" applyBorder="1" applyAlignment="1">
      <alignment horizontal="center" wrapText="1"/>
    </xf>
    <xf numFmtId="0" fontId="1" fillId="16" borderId="12" xfId="0" applyFont="1" applyFill="1" applyBorder="1" applyAlignment="1">
      <alignment horizontal="center" wrapText="1"/>
    </xf>
    <xf numFmtId="0" fontId="1" fillId="16" borderId="34" xfId="0" applyFont="1" applyFill="1" applyBorder="1" applyAlignment="1">
      <alignment horizontal="center" wrapText="1"/>
    </xf>
    <xf numFmtId="0" fontId="1" fillId="16" borderId="35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16" borderId="29" xfId="0" applyFont="1" applyFill="1" applyBorder="1" applyAlignment="1">
      <alignment horizontal="center" wrapText="1"/>
    </xf>
    <xf numFmtId="0" fontId="1" fillId="16" borderId="31" xfId="0" applyFont="1" applyFill="1" applyBorder="1" applyAlignment="1">
      <alignment horizontal="center" wrapText="1"/>
    </xf>
    <xf numFmtId="0" fontId="1" fillId="16" borderId="32" xfId="0" applyFont="1" applyFill="1" applyBorder="1" applyAlignment="1">
      <alignment horizontal="center" wrapText="1"/>
    </xf>
    <xf numFmtId="0" fontId="1" fillId="16" borderId="24" xfId="0" applyFont="1" applyFill="1" applyBorder="1" applyAlignment="1">
      <alignment horizontal="center" wrapText="1"/>
    </xf>
    <xf numFmtId="0" fontId="1" fillId="16" borderId="33" xfId="0" applyFont="1" applyFill="1" applyBorder="1" applyAlignment="1">
      <alignment horizontal="center" wrapText="1"/>
    </xf>
    <xf numFmtId="0" fontId="1" fillId="16" borderId="13" xfId="0" applyFont="1" applyFill="1" applyBorder="1" applyAlignment="1">
      <alignment horizontal="center" wrapText="1"/>
    </xf>
    <xf numFmtId="0" fontId="1" fillId="16" borderId="0" xfId="0" applyFont="1" applyFill="1" applyBorder="1" applyAlignment="1">
      <alignment horizontal="center" wrapText="1"/>
    </xf>
    <xf numFmtId="0" fontId="1" fillId="16" borderId="19" xfId="0" applyFont="1" applyFill="1" applyBorder="1" applyAlignment="1">
      <alignment horizontal="center" wrapText="1"/>
    </xf>
    <xf numFmtId="0" fontId="1" fillId="16" borderId="22" xfId="0" applyFont="1" applyFill="1" applyBorder="1" applyAlignment="1">
      <alignment horizontal="center" vertical="top" wrapText="1"/>
    </xf>
    <xf numFmtId="0" fontId="1" fillId="16" borderId="17" xfId="0" applyFont="1" applyFill="1" applyBorder="1" applyAlignment="1">
      <alignment horizontal="center" vertical="top" wrapText="1"/>
    </xf>
    <xf numFmtId="0" fontId="1" fillId="16" borderId="36" xfId="0" applyFont="1" applyFill="1" applyBorder="1" applyAlignment="1">
      <alignment horizontal="center" wrapText="1"/>
    </xf>
    <xf numFmtId="0" fontId="1" fillId="16" borderId="28" xfId="0" applyFont="1" applyFill="1" applyBorder="1" applyAlignment="1">
      <alignment horizontal="center" wrapText="1"/>
    </xf>
    <xf numFmtId="0" fontId="14" fillId="0" borderId="11" xfId="0" applyFont="1" applyBorder="1"/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39" xfId="0" applyFont="1" applyBorder="1"/>
    <xf numFmtId="0" fontId="14" fillId="0" borderId="40" xfId="0" applyFont="1" applyBorder="1"/>
    <xf numFmtId="0" fontId="14" fillId="16" borderId="10" xfId="0" applyFont="1" applyFill="1" applyBorder="1" applyAlignment="1">
      <alignment wrapText="1"/>
    </xf>
    <xf numFmtId="0" fontId="14" fillId="16" borderId="38" xfId="0" applyFont="1" applyFill="1" applyBorder="1" applyAlignment="1">
      <alignment wrapText="1"/>
    </xf>
    <xf numFmtId="0" fontId="34" fillId="16" borderId="10" xfId="0" applyFont="1" applyFill="1" applyBorder="1" applyAlignment="1">
      <alignment horizontal="center" vertical="center" wrapText="1"/>
    </xf>
    <xf numFmtId="0" fontId="34" fillId="16" borderId="38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5" fillId="21" borderId="41" xfId="24" applyFill="1" applyBorder="1" applyAlignment="1">
      <alignment wrapText="1"/>
    </xf>
    <xf numFmtId="0" fontId="5" fillId="21" borderId="0" xfId="24" applyFill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38" xfId="0" applyFont="1" applyBorder="1" applyAlignment="1"/>
    <xf numFmtId="0" fontId="14" fillId="0" borderId="39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0" borderId="1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39" xfId="0" applyFont="1" applyBorder="1" applyAlignment="1">
      <alignment wrapText="1"/>
    </xf>
    <xf numFmtId="0" fontId="15" fillId="0" borderId="4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6" fillId="16" borderId="0" xfId="22" applyFont="1" applyFill="1" applyAlignment="1">
      <alignment horizontal="center" wrapText="1"/>
    </xf>
    <xf numFmtId="0" fontId="7" fillId="16" borderId="0" xfId="22" applyFont="1" applyFill="1" applyAlignment="1">
      <alignment horizontal="center" wrapText="1"/>
    </xf>
    <xf numFmtId="17" fontId="6" fillId="16" borderId="0" xfId="22" applyNumberFormat="1" applyFont="1" applyFill="1" applyAlignment="1">
      <alignment horizontal="center"/>
    </xf>
    <xf numFmtId="0" fontId="6" fillId="16" borderId="0" xfId="22" applyFont="1" applyFill="1" applyAlignment="1">
      <alignment horizontal="center"/>
    </xf>
    <xf numFmtId="0" fontId="8" fillId="16" borderId="0" xfId="22" applyFont="1" applyFill="1" applyAlignment="1">
      <alignment horizontal="right"/>
    </xf>
    <xf numFmtId="0" fontId="35" fillId="0" borderId="11" xfId="25" applyFont="1" applyFill="1" applyBorder="1" applyAlignment="1">
      <alignment wrapText="1"/>
    </xf>
  </cellXfs>
  <cellStyles count="34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2 2" xfId="20"/>
    <cellStyle name="Обычный 2 3" xfId="21"/>
    <cellStyle name="Обычный 3" xfId="22"/>
    <cellStyle name="Обычный_Сведения о конкурентных процеда" xfId="23"/>
    <cellStyle name="Обычный_Сведения о конкурентных процеда_1" xfId="24"/>
    <cellStyle name="Обычный_СМП СОНКО" xfId="25"/>
    <cellStyle name="Плохой 2" xfId="26"/>
    <cellStyle name="Пояснение 2" xfId="27"/>
    <cellStyle name="Примечание 2" xfId="28"/>
    <cellStyle name="Процентный 2" xfId="29"/>
    <cellStyle name="Связанная ячейка 2" xfId="30"/>
    <cellStyle name="Стиль 1" xfId="31"/>
    <cellStyle name="Текст предупреждения 2" xfId="32"/>
    <cellStyle name="Хороший 2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Q62"/>
  <sheetViews>
    <sheetView showGridLines="0" tabSelected="1" view="pageBreakPreview" zoomScaleNormal="100" workbookViewId="0">
      <selection activeCell="E18" sqref="E18"/>
    </sheetView>
  </sheetViews>
  <sheetFormatPr defaultRowHeight="15"/>
  <cols>
    <col min="1" max="1" width="4.42578125" style="1" customWidth="1"/>
    <col min="2" max="2" width="45.140625" style="1" customWidth="1"/>
    <col min="3" max="3" width="7.7109375" style="1" customWidth="1"/>
    <col min="4" max="4" width="11.85546875" style="1" customWidth="1"/>
    <col min="5" max="5" width="11.5703125" style="1" customWidth="1"/>
    <col min="6" max="8" width="11.85546875" style="1" customWidth="1"/>
    <col min="9" max="9" width="12.7109375" style="1" customWidth="1"/>
    <col min="10" max="10" width="13.7109375" style="1" customWidth="1"/>
    <col min="11" max="11" width="14.140625" style="1" customWidth="1"/>
    <col min="12" max="12" width="11.85546875" style="1" customWidth="1"/>
    <col min="13" max="13" width="16" style="1" customWidth="1"/>
    <col min="14" max="16384" width="9.140625" style="1"/>
  </cols>
  <sheetData>
    <row r="1" spans="1:19">
      <c r="A1" s="11"/>
      <c r="B1" s="131" t="s">
        <v>73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9" ht="29.25" customHeight="1">
      <c r="A2" s="11"/>
      <c r="B2" s="133" t="s">
        <v>128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9">
      <c r="A3" s="11"/>
      <c r="B3" s="133" t="s">
        <v>161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9">
      <c r="A4" s="11"/>
      <c r="B4" s="143" t="s">
        <v>218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9" ht="18.75" customHeight="1">
      <c r="A5" s="11"/>
      <c r="B5" s="130" t="s">
        <v>18</v>
      </c>
      <c r="C5" s="130"/>
      <c r="D5" s="130"/>
      <c r="E5" s="130"/>
      <c r="F5" s="130"/>
      <c r="G5" s="12"/>
      <c r="H5" s="12"/>
      <c r="I5" s="12"/>
      <c r="J5" s="12"/>
      <c r="K5" s="12"/>
      <c r="L5" s="12"/>
      <c r="M5" s="12"/>
    </row>
    <row r="6" spans="1:19" ht="27" customHeight="1">
      <c r="A6" s="11"/>
      <c r="B6" s="130" t="s">
        <v>220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9" ht="23.25" customHeight="1" thickBot="1">
      <c r="A7" s="1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S7" s="2"/>
    </row>
    <row r="8" spans="1:19" ht="15.75" thickBot="1">
      <c r="A8" s="13"/>
      <c r="B8" s="138" t="s">
        <v>76</v>
      </c>
      <c r="C8" s="138" t="s">
        <v>77</v>
      </c>
      <c r="D8" s="138" t="s">
        <v>78</v>
      </c>
      <c r="E8" s="141" t="s">
        <v>79</v>
      </c>
      <c r="F8" s="142"/>
      <c r="G8" s="142"/>
      <c r="H8" s="142"/>
      <c r="I8" s="142"/>
      <c r="J8" s="142"/>
      <c r="K8" s="142"/>
      <c r="L8" s="142"/>
      <c r="M8" s="155"/>
      <c r="S8" s="2"/>
    </row>
    <row r="9" spans="1:19" ht="31.5" customHeight="1">
      <c r="A9" s="13"/>
      <c r="B9" s="139"/>
      <c r="C9" s="139"/>
      <c r="D9" s="139"/>
      <c r="E9" s="145" t="s">
        <v>124</v>
      </c>
      <c r="F9" s="146"/>
      <c r="G9" s="146"/>
      <c r="H9" s="146"/>
      <c r="I9" s="146"/>
      <c r="J9" s="147"/>
      <c r="K9" s="145" t="s">
        <v>80</v>
      </c>
      <c r="L9" s="146"/>
      <c r="M9" s="147"/>
    </row>
    <row r="10" spans="1:19" ht="15.75" thickBot="1">
      <c r="A10" s="13"/>
      <c r="B10" s="139"/>
      <c r="C10" s="139"/>
      <c r="D10" s="139"/>
      <c r="E10" s="148"/>
      <c r="F10" s="149"/>
      <c r="G10" s="149"/>
      <c r="H10" s="149"/>
      <c r="I10" s="149"/>
      <c r="J10" s="150"/>
      <c r="K10" s="148"/>
      <c r="L10" s="151"/>
      <c r="M10" s="152"/>
      <c r="S10" s="2"/>
    </row>
    <row r="11" spans="1:19" ht="26.25" customHeight="1" thickBot="1">
      <c r="A11" s="13"/>
      <c r="B11" s="139"/>
      <c r="C11" s="139"/>
      <c r="D11" s="139"/>
      <c r="E11" s="141" t="s">
        <v>125</v>
      </c>
      <c r="F11" s="142"/>
      <c r="G11" s="142"/>
      <c r="H11" s="138" t="s">
        <v>81</v>
      </c>
      <c r="I11" s="138" t="s">
        <v>126</v>
      </c>
      <c r="J11" s="138" t="s">
        <v>127</v>
      </c>
      <c r="K11" s="145" t="s">
        <v>82</v>
      </c>
      <c r="L11" s="153" t="s">
        <v>195</v>
      </c>
      <c r="M11" s="154"/>
      <c r="S11" s="2"/>
    </row>
    <row r="12" spans="1:19" ht="48" customHeight="1">
      <c r="A12" s="13"/>
      <c r="B12" s="139"/>
      <c r="C12" s="139"/>
      <c r="D12" s="139"/>
      <c r="E12" s="136" t="s">
        <v>121</v>
      </c>
      <c r="F12" s="136" t="s">
        <v>122</v>
      </c>
      <c r="G12" s="136" t="s">
        <v>123</v>
      </c>
      <c r="H12" s="139"/>
      <c r="I12" s="139"/>
      <c r="J12" s="139"/>
      <c r="K12" s="156"/>
      <c r="L12" s="134" t="s">
        <v>196</v>
      </c>
      <c r="M12" s="134" t="s">
        <v>197</v>
      </c>
    </row>
    <row r="13" spans="1:19" ht="21" customHeight="1" thickBot="1">
      <c r="A13" s="13"/>
      <c r="B13" s="140"/>
      <c r="C13" s="140"/>
      <c r="D13" s="140"/>
      <c r="E13" s="137"/>
      <c r="F13" s="137"/>
      <c r="G13" s="137"/>
      <c r="H13" s="140"/>
      <c r="I13" s="140"/>
      <c r="J13" s="140"/>
      <c r="K13" s="148"/>
      <c r="L13" s="135"/>
      <c r="M13" s="135"/>
    </row>
    <row r="14" spans="1:19" ht="15.75" thickBot="1">
      <c r="A14" s="13"/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</row>
    <row r="15" spans="1:19" ht="19.5" customHeight="1" thickBot="1">
      <c r="A15" s="13"/>
      <c r="B15" s="145" t="s">
        <v>118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7"/>
    </row>
    <row r="16" spans="1:19" ht="41.25" customHeight="1" thickBot="1">
      <c r="A16" s="13"/>
      <c r="B16" s="48" t="s">
        <v>177</v>
      </c>
      <c r="C16" s="49" t="s">
        <v>83</v>
      </c>
      <c r="D16" s="69">
        <f>SUM(E16:L16)</f>
        <v>4694</v>
      </c>
      <c r="E16" s="50"/>
      <c r="F16" s="50"/>
      <c r="G16" s="50"/>
      <c r="H16" s="50">
        <v>171</v>
      </c>
      <c r="I16" s="50"/>
      <c r="J16" s="50"/>
      <c r="K16" s="50">
        <v>201</v>
      </c>
      <c r="L16" s="20">
        <v>4322</v>
      </c>
      <c r="M16" s="20">
        <v>35</v>
      </c>
    </row>
    <row r="17" spans="1:69" ht="39" thickBot="1">
      <c r="A17" s="26"/>
      <c r="B17" s="30" t="s">
        <v>178</v>
      </c>
      <c r="C17" s="31" t="s">
        <v>84</v>
      </c>
      <c r="D17" s="68">
        <f t="shared" ref="D17:D32" si="0">SUM(E17:L17)</f>
        <v>92</v>
      </c>
      <c r="E17" s="32"/>
      <c r="F17" s="32"/>
      <c r="G17" s="32"/>
      <c r="H17" s="32">
        <v>92</v>
      </c>
      <c r="I17" s="32"/>
      <c r="J17" s="32"/>
      <c r="K17" s="32"/>
      <c r="L17" s="32"/>
      <c r="M17" s="33"/>
    </row>
    <row r="18" spans="1:69" ht="39" thickBot="1">
      <c r="A18" s="13"/>
      <c r="B18" s="8" t="s">
        <v>179</v>
      </c>
      <c r="C18" s="10" t="s">
        <v>85</v>
      </c>
      <c r="D18" s="68">
        <f t="shared" si="0"/>
        <v>32</v>
      </c>
      <c r="E18" s="9"/>
      <c r="F18" s="9"/>
      <c r="G18" s="9"/>
      <c r="H18" s="9">
        <v>32</v>
      </c>
      <c r="I18" s="9"/>
      <c r="J18" s="9"/>
      <c r="K18" s="9"/>
      <c r="L18" s="9"/>
      <c r="M18" s="9"/>
    </row>
    <row r="19" spans="1:69" ht="51.75" thickBot="1">
      <c r="A19" s="13"/>
      <c r="B19" s="8" t="s">
        <v>175</v>
      </c>
      <c r="C19" s="10" t="s">
        <v>86</v>
      </c>
      <c r="D19" s="68">
        <f t="shared" si="0"/>
        <v>19</v>
      </c>
      <c r="E19" s="9"/>
      <c r="F19" s="9"/>
      <c r="G19" s="9"/>
      <c r="H19" s="9">
        <v>19</v>
      </c>
      <c r="I19" s="9"/>
      <c r="J19" s="9"/>
      <c r="K19" s="9"/>
      <c r="L19" s="9"/>
      <c r="M19" s="9"/>
      <c r="Q19" s="7"/>
    </row>
    <row r="20" spans="1:69" ht="51.75" thickBot="1">
      <c r="A20" s="13"/>
      <c r="B20" s="8" t="s">
        <v>180</v>
      </c>
      <c r="C20" s="10" t="s">
        <v>87</v>
      </c>
      <c r="D20" s="68">
        <f t="shared" si="0"/>
        <v>41</v>
      </c>
      <c r="E20" s="9"/>
      <c r="F20" s="9"/>
      <c r="G20" s="9"/>
      <c r="H20" s="9">
        <v>41</v>
      </c>
      <c r="I20" s="9"/>
      <c r="J20" s="9"/>
      <c r="K20" s="9"/>
      <c r="L20" s="9"/>
      <c r="M20" s="9"/>
    </row>
    <row r="21" spans="1:69" ht="51.75" thickBot="1">
      <c r="A21" s="13"/>
      <c r="B21" s="8" t="s">
        <v>181</v>
      </c>
      <c r="C21" s="10" t="s">
        <v>88</v>
      </c>
      <c r="D21" s="68">
        <f t="shared" si="0"/>
        <v>41</v>
      </c>
      <c r="E21" s="9"/>
      <c r="F21" s="9"/>
      <c r="G21" s="9"/>
      <c r="H21" s="9">
        <v>41</v>
      </c>
      <c r="I21" s="9"/>
      <c r="J21" s="9"/>
      <c r="K21" s="9"/>
      <c r="L21" s="9"/>
      <c r="M21" s="9"/>
    </row>
    <row r="22" spans="1:69" ht="51.75" thickBot="1">
      <c r="A22" s="13"/>
      <c r="B22" s="34" t="s">
        <v>182</v>
      </c>
      <c r="C22" s="35" t="s">
        <v>89</v>
      </c>
      <c r="D22" s="68">
        <f t="shared" si="0"/>
        <v>0</v>
      </c>
      <c r="E22" s="36"/>
      <c r="F22" s="36"/>
      <c r="G22" s="36"/>
      <c r="H22" s="36"/>
      <c r="I22" s="36"/>
      <c r="J22" s="36"/>
      <c r="K22" s="36"/>
      <c r="L22" s="36"/>
      <c r="M22" s="36"/>
    </row>
    <row r="23" spans="1:69" ht="51.75" thickBot="1">
      <c r="A23" s="13"/>
      <c r="B23" s="30" t="s">
        <v>194</v>
      </c>
      <c r="C23" s="37" t="s">
        <v>90</v>
      </c>
      <c r="D23" s="68">
        <f t="shared" si="0"/>
        <v>0</v>
      </c>
      <c r="E23" s="38"/>
      <c r="F23" s="38"/>
      <c r="G23" s="38"/>
      <c r="H23" s="38"/>
      <c r="I23" s="38"/>
      <c r="J23" s="38"/>
      <c r="K23" s="38"/>
      <c r="L23" s="38"/>
      <c r="M23" s="38"/>
    </row>
    <row r="24" spans="1:69" s="17" customFormat="1" ht="65.25" customHeight="1" thickBot="1">
      <c r="A24" s="16"/>
      <c r="B24" s="30" t="s">
        <v>183</v>
      </c>
      <c r="C24" s="37" t="s">
        <v>91</v>
      </c>
      <c r="D24" s="68">
        <f t="shared" si="0"/>
        <v>136</v>
      </c>
      <c r="E24" s="32"/>
      <c r="F24" s="32"/>
      <c r="G24" s="32"/>
      <c r="H24" s="32">
        <v>136</v>
      </c>
      <c r="I24" s="32"/>
      <c r="J24" s="32"/>
      <c r="K24" s="32"/>
      <c r="L24" s="32"/>
      <c r="M24" s="33"/>
    </row>
    <row r="25" spans="1:69" s="21" customFormat="1" ht="79.5" customHeight="1" thickBot="1">
      <c r="A25" s="16"/>
      <c r="B25" s="30" t="s">
        <v>217</v>
      </c>
      <c r="C25" s="37" t="s">
        <v>92</v>
      </c>
      <c r="D25" s="68">
        <f t="shared" si="0"/>
        <v>171</v>
      </c>
      <c r="E25" s="38"/>
      <c r="F25" s="38"/>
      <c r="G25" s="38"/>
      <c r="H25" s="38">
        <v>171</v>
      </c>
      <c r="I25" s="38"/>
      <c r="J25" s="38"/>
      <c r="K25" s="38"/>
      <c r="L25" s="38"/>
      <c r="M25" s="3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</row>
    <row r="26" spans="1:69" ht="42.75" customHeight="1" thickBot="1">
      <c r="A26" s="13"/>
      <c r="B26" s="8" t="s">
        <v>184</v>
      </c>
      <c r="C26" s="10" t="s">
        <v>93</v>
      </c>
      <c r="D26" s="68">
        <f t="shared" si="0"/>
        <v>163</v>
      </c>
      <c r="E26" s="9"/>
      <c r="F26" s="9"/>
      <c r="G26" s="9"/>
      <c r="H26" s="9">
        <v>163</v>
      </c>
      <c r="I26" s="9"/>
      <c r="J26" s="9"/>
      <c r="K26" s="9"/>
      <c r="L26" s="9"/>
      <c r="M26" s="9"/>
    </row>
    <row r="27" spans="1:69" ht="42" customHeight="1" thickBot="1">
      <c r="A27" s="13"/>
      <c r="B27" s="8" t="s">
        <v>185</v>
      </c>
      <c r="C27" s="10" t="s">
        <v>94</v>
      </c>
      <c r="D27" s="68">
        <f t="shared" si="0"/>
        <v>8</v>
      </c>
      <c r="E27" s="9"/>
      <c r="F27" s="9"/>
      <c r="G27" s="9"/>
      <c r="H27" s="9">
        <v>8</v>
      </c>
      <c r="I27" s="9"/>
      <c r="J27" s="9"/>
      <c r="K27" s="9"/>
      <c r="L27" s="9"/>
      <c r="M27" s="9"/>
    </row>
    <row r="28" spans="1:69" ht="25.5" customHeight="1" thickBot="1">
      <c r="A28" s="13"/>
      <c r="B28" s="39" t="s">
        <v>164</v>
      </c>
      <c r="C28" s="10" t="s">
        <v>95</v>
      </c>
      <c r="D28" s="68">
        <f>SUM(E28:L28)</f>
        <v>4646</v>
      </c>
      <c r="E28" s="9"/>
      <c r="F28" s="9"/>
      <c r="G28" s="9"/>
      <c r="H28" s="9">
        <v>123</v>
      </c>
      <c r="I28" s="9"/>
      <c r="J28" s="9"/>
      <c r="K28" s="9">
        <v>201</v>
      </c>
      <c r="L28" s="9">
        <v>4322</v>
      </c>
      <c r="M28" s="9">
        <v>35</v>
      </c>
    </row>
    <row r="29" spans="1:69" ht="39.75" customHeight="1" thickBot="1">
      <c r="A29" s="13"/>
      <c r="B29" s="8" t="s">
        <v>207</v>
      </c>
      <c r="C29" s="10" t="s">
        <v>96</v>
      </c>
      <c r="D29" s="68">
        <f t="shared" si="0"/>
        <v>51</v>
      </c>
      <c r="E29" s="9"/>
      <c r="F29" s="9"/>
      <c r="G29" s="9"/>
      <c r="H29" s="9">
        <v>51</v>
      </c>
      <c r="I29" s="9"/>
      <c r="J29" s="9"/>
      <c r="K29" s="9"/>
      <c r="L29" s="9"/>
      <c r="M29" s="9"/>
    </row>
    <row r="30" spans="1:69" ht="51.75" thickBot="1">
      <c r="A30" s="13"/>
      <c r="B30" s="8" t="s">
        <v>205</v>
      </c>
      <c r="C30" s="10" t="s">
        <v>97</v>
      </c>
      <c r="D30" s="68">
        <f t="shared" si="0"/>
        <v>32</v>
      </c>
      <c r="E30" s="9"/>
      <c r="F30" s="9"/>
      <c r="G30" s="9"/>
      <c r="H30" s="9">
        <v>32</v>
      </c>
      <c r="I30" s="9"/>
      <c r="J30" s="9"/>
      <c r="K30" s="14"/>
      <c r="L30" s="14"/>
      <c r="M30" s="14"/>
    </row>
    <row r="31" spans="1:69" ht="54.75" customHeight="1" thickBot="1">
      <c r="A31" s="13"/>
      <c r="B31" s="8" t="s">
        <v>206</v>
      </c>
      <c r="C31" s="10" t="s">
        <v>98</v>
      </c>
      <c r="D31" s="68">
        <f t="shared" si="0"/>
        <v>19</v>
      </c>
      <c r="E31" s="9"/>
      <c r="F31" s="9"/>
      <c r="G31" s="9"/>
      <c r="H31" s="9">
        <v>19</v>
      </c>
      <c r="I31" s="9"/>
      <c r="J31" s="9"/>
      <c r="K31" s="14"/>
      <c r="L31" s="14"/>
      <c r="M31" s="14"/>
    </row>
    <row r="32" spans="1:69" ht="15.75" thickBot="1">
      <c r="A32" s="13"/>
      <c r="B32" s="8" t="s">
        <v>165</v>
      </c>
      <c r="C32" s="10" t="s">
        <v>162</v>
      </c>
      <c r="D32" s="68">
        <f t="shared" si="0"/>
        <v>140</v>
      </c>
      <c r="E32" s="9"/>
      <c r="F32" s="9"/>
      <c r="G32" s="9"/>
      <c r="H32" s="9">
        <v>5</v>
      </c>
      <c r="I32" s="9"/>
      <c r="J32" s="9"/>
      <c r="K32" s="14">
        <v>135</v>
      </c>
      <c r="L32" s="14"/>
      <c r="M32" s="14"/>
    </row>
    <row r="33" spans="1:31" ht="15.75" thickBot="1">
      <c r="A33" s="13"/>
      <c r="B33" s="8" t="s">
        <v>166</v>
      </c>
      <c r="C33" s="10" t="s">
        <v>198</v>
      </c>
      <c r="D33" s="68">
        <f>SUM(E33:L33)</f>
        <v>33</v>
      </c>
      <c r="E33" s="9"/>
      <c r="F33" s="9"/>
      <c r="G33" s="9"/>
      <c r="H33" s="9">
        <v>25</v>
      </c>
      <c r="I33" s="9"/>
      <c r="J33" s="9"/>
      <c r="K33" s="14"/>
      <c r="L33" s="14">
        <v>8</v>
      </c>
      <c r="M33" s="14">
        <v>8</v>
      </c>
    </row>
    <row r="34" spans="1:31" s="17" customFormat="1" ht="51.75" thickBot="1">
      <c r="A34" s="16"/>
      <c r="B34" s="34" t="s">
        <v>208</v>
      </c>
      <c r="C34" s="35" t="s">
        <v>199</v>
      </c>
      <c r="D34" s="68">
        <f>SUM(E34:L34)</f>
        <v>112</v>
      </c>
      <c r="E34" s="41"/>
      <c r="F34" s="40"/>
      <c r="G34" s="41"/>
      <c r="H34" s="40">
        <v>112</v>
      </c>
      <c r="I34" s="41"/>
      <c r="J34" s="40"/>
      <c r="K34" s="41"/>
      <c r="L34" s="40"/>
      <c r="M34" s="29"/>
    </row>
    <row r="35" spans="1:31" s="21" customFormat="1" ht="66" customHeight="1" thickBot="1">
      <c r="A35" s="16"/>
      <c r="B35" s="30" t="s">
        <v>209</v>
      </c>
      <c r="C35" s="37" t="s">
        <v>200</v>
      </c>
      <c r="D35" s="68">
        <f>SUM(E35:L35)</f>
        <v>123</v>
      </c>
      <c r="E35" s="38"/>
      <c r="F35" s="38"/>
      <c r="G35" s="38"/>
      <c r="H35" s="38">
        <v>123</v>
      </c>
      <c r="I35" s="38"/>
      <c r="J35" s="38"/>
      <c r="K35" s="38"/>
      <c r="L35" s="38"/>
      <c r="M35" s="3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20.25" customHeight="1" thickBot="1">
      <c r="A36" s="13"/>
      <c r="B36" s="156" t="s">
        <v>119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2"/>
    </row>
    <row r="37" spans="1:31" ht="15.75" thickBot="1">
      <c r="A37" s="13"/>
      <c r="B37" s="51" t="s">
        <v>167</v>
      </c>
      <c r="C37" s="52" t="s">
        <v>99</v>
      </c>
      <c r="D37" s="71">
        <f>SUM(E37:M37)</f>
        <v>577</v>
      </c>
      <c r="E37" s="53"/>
      <c r="F37" s="53"/>
      <c r="G37" s="53"/>
      <c r="H37" s="53">
        <v>577</v>
      </c>
      <c r="I37" s="53"/>
      <c r="J37" s="53"/>
      <c r="K37" s="54"/>
      <c r="L37" s="55"/>
      <c r="M37" s="55"/>
    </row>
    <row r="38" spans="1:31" ht="39" thickBot="1">
      <c r="A38" s="13"/>
      <c r="B38" s="34" t="s">
        <v>168</v>
      </c>
      <c r="C38" s="35" t="s">
        <v>100</v>
      </c>
      <c r="D38" s="112">
        <f>SUM(E38:M38)</f>
        <v>33</v>
      </c>
      <c r="E38" s="36"/>
      <c r="F38" s="36"/>
      <c r="G38" s="36"/>
      <c r="H38" s="36">
        <v>33</v>
      </c>
      <c r="I38" s="36"/>
      <c r="J38" s="36"/>
      <c r="K38" s="113"/>
      <c r="L38" s="113"/>
      <c r="M38" s="113"/>
    </row>
    <row r="39" spans="1:31" ht="20.25" customHeight="1" thickBot="1">
      <c r="A39" s="13"/>
      <c r="B39" s="114" t="s">
        <v>169</v>
      </c>
      <c r="C39" s="115" t="s">
        <v>101</v>
      </c>
      <c r="D39" s="68">
        <f>SUM(E39:M39)</f>
        <v>3</v>
      </c>
      <c r="E39" s="32"/>
      <c r="F39" s="32"/>
      <c r="G39" s="32"/>
      <c r="H39" s="32">
        <v>3</v>
      </c>
      <c r="I39" s="32"/>
      <c r="J39" s="32"/>
      <c r="K39" s="116"/>
      <c r="L39" s="116"/>
      <c r="M39" s="117"/>
    </row>
    <row r="40" spans="1:31" s="17" customFormat="1" ht="51.75" thickBot="1">
      <c r="A40" s="16"/>
      <c r="B40" s="42" t="s">
        <v>174</v>
      </c>
      <c r="C40" s="37" t="s">
        <v>163</v>
      </c>
      <c r="D40" s="68">
        <f>SUM(E40:M40)</f>
        <v>559</v>
      </c>
      <c r="E40" s="44"/>
      <c r="F40" s="43"/>
      <c r="G40" s="44"/>
      <c r="H40" s="70">
        <v>559</v>
      </c>
      <c r="I40" s="44"/>
      <c r="J40" s="43"/>
      <c r="K40" s="45"/>
      <c r="L40" s="46"/>
      <c r="M40" s="45"/>
    </row>
    <row r="41" spans="1:31" ht="22.5" customHeight="1" thickBot="1">
      <c r="A41" s="13"/>
      <c r="B41" s="145" t="s">
        <v>120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</row>
    <row r="42" spans="1:31" ht="26.25" thickBot="1">
      <c r="A42" s="13"/>
      <c r="B42" s="56" t="s">
        <v>186</v>
      </c>
      <c r="C42" s="57" t="s">
        <v>102</v>
      </c>
      <c r="D42" s="72">
        <f t="shared" ref="D42:D60" si="1">SUM(E42:L42)</f>
        <v>736832.28038999997</v>
      </c>
      <c r="E42" s="73"/>
      <c r="F42" s="73"/>
      <c r="G42" s="73"/>
      <c r="H42" s="73">
        <v>574379.54905000003</v>
      </c>
      <c r="I42" s="22"/>
      <c r="J42" s="22"/>
      <c r="K42" s="83">
        <v>41984.006070000003</v>
      </c>
      <c r="L42" s="84">
        <v>120468.72527</v>
      </c>
      <c r="M42" s="84">
        <v>9913.6063900000008</v>
      </c>
    </row>
    <row r="43" spans="1:31" ht="39" thickBot="1">
      <c r="A43" s="13"/>
      <c r="B43" s="8" t="s">
        <v>187</v>
      </c>
      <c r="C43" s="10" t="s">
        <v>103</v>
      </c>
      <c r="D43" s="74">
        <f t="shared" si="1"/>
        <v>400765.81219000003</v>
      </c>
      <c r="E43" s="75"/>
      <c r="F43" s="75"/>
      <c r="G43" s="75"/>
      <c r="H43" s="75">
        <v>400765.81219000003</v>
      </c>
      <c r="I43" s="9"/>
      <c r="J43" s="9"/>
      <c r="K43" s="14"/>
      <c r="L43" s="14"/>
      <c r="M43" s="14"/>
    </row>
    <row r="44" spans="1:31" ht="51.75" thickBot="1">
      <c r="A44" s="13"/>
      <c r="B44" s="8" t="s">
        <v>188</v>
      </c>
      <c r="C44" s="10" t="s">
        <v>104</v>
      </c>
      <c r="D44" s="74">
        <f t="shared" si="1"/>
        <v>25601.60426</v>
      </c>
      <c r="E44" s="75"/>
      <c r="F44" s="75"/>
      <c r="G44" s="75"/>
      <c r="H44" s="75">
        <v>25601.60426</v>
      </c>
      <c r="I44" s="9"/>
      <c r="J44" s="9"/>
      <c r="K44" s="14"/>
      <c r="L44" s="14"/>
      <c r="M44" s="14"/>
    </row>
    <row r="45" spans="1:31" ht="51.75" thickBot="1">
      <c r="A45" s="13"/>
      <c r="B45" s="8" t="s">
        <v>189</v>
      </c>
      <c r="C45" s="10" t="s">
        <v>105</v>
      </c>
      <c r="D45" s="74">
        <f t="shared" si="1"/>
        <v>172579.74087000001</v>
      </c>
      <c r="E45" s="75"/>
      <c r="F45" s="75"/>
      <c r="G45" s="75"/>
      <c r="H45" s="75">
        <v>172579.74087000001</v>
      </c>
      <c r="I45" s="9"/>
      <c r="J45" s="9"/>
      <c r="K45" s="14"/>
      <c r="L45" s="14"/>
      <c r="M45" s="14"/>
    </row>
    <row r="46" spans="1:31" ht="51.75" thickBot="1">
      <c r="A46" s="13"/>
      <c r="B46" s="8" t="s">
        <v>190</v>
      </c>
      <c r="C46" s="10" t="s">
        <v>106</v>
      </c>
      <c r="D46" s="74">
        <f t="shared" si="1"/>
        <v>202584.46706</v>
      </c>
      <c r="E46" s="75"/>
      <c r="F46" s="75"/>
      <c r="G46" s="75"/>
      <c r="H46" s="75">
        <v>202584.46706</v>
      </c>
      <c r="I46" s="9"/>
      <c r="J46" s="9"/>
      <c r="K46" s="14"/>
      <c r="L46" s="14"/>
      <c r="M46" s="14"/>
    </row>
    <row r="47" spans="1:31" ht="64.5" thickBot="1">
      <c r="A47" s="13"/>
      <c r="B47" s="8" t="s">
        <v>191</v>
      </c>
      <c r="C47" s="10" t="s">
        <v>107</v>
      </c>
      <c r="D47" s="74">
        <f t="shared" si="1"/>
        <v>202584.46706</v>
      </c>
      <c r="E47" s="75"/>
      <c r="F47" s="75"/>
      <c r="G47" s="75"/>
      <c r="H47" s="75">
        <v>202584.46706</v>
      </c>
      <c r="I47" s="9"/>
      <c r="J47" s="9"/>
      <c r="K47" s="14"/>
      <c r="L47" s="14"/>
      <c r="M47" s="14"/>
    </row>
    <row r="48" spans="1:31" ht="64.5" thickBot="1">
      <c r="A48" s="13"/>
      <c r="B48" s="8" t="s">
        <v>192</v>
      </c>
      <c r="C48" s="35" t="s">
        <v>108</v>
      </c>
      <c r="D48" s="74">
        <f t="shared" si="1"/>
        <v>0</v>
      </c>
      <c r="E48" s="75"/>
      <c r="F48" s="75"/>
      <c r="G48" s="75"/>
      <c r="H48" s="75"/>
      <c r="I48" s="9"/>
      <c r="J48" s="9"/>
      <c r="K48" s="14"/>
      <c r="L48" s="14"/>
      <c r="M48" s="14"/>
    </row>
    <row r="49" spans="1:36" ht="65.25" customHeight="1" thickBot="1">
      <c r="A49" s="13"/>
      <c r="B49" s="47" t="s">
        <v>201</v>
      </c>
      <c r="C49" s="37" t="s">
        <v>109</v>
      </c>
      <c r="D49" s="74">
        <f t="shared" si="1"/>
        <v>0</v>
      </c>
      <c r="E49" s="75"/>
      <c r="F49" s="75"/>
      <c r="G49" s="75"/>
      <c r="H49" s="75"/>
      <c r="I49" s="9"/>
      <c r="J49" s="9"/>
      <c r="K49" s="14"/>
      <c r="L49" s="14"/>
      <c r="M49" s="14"/>
    </row>
    <row r="50" spans="1:36" ht="26.25" thickBot="1">
      <c r="A50" s="13"/>
      <c r="B50" s="118" t="s">
        <v>170</v>
      </c>
      <c r="C50" s="119" t="s">
        <v>110</v>
      </c>
      <c r="D50" s="120">
        <f t="shared" si="1"/>
        <v>729258.4932899999</v>
      </c>
      <c r="E50" s="121"/>
      <c r="F50" s="121"/>
      <c r="G50" s="121"/>
      <c r="H50" s="121">
        <v>566805.76194999996</v>
      </c>
      <c r="I50" s="122"/>
      <c r="J50" s="122"/>
      <c r="K50" s="121">
        <v>41984.006070000003</v>
      </c>
      <c r="L50" s="121">
        <v>120468.72527</v>
      </c>
      <c r="M50" s="121">
        <v>9913.6063900000008</v>
      </c>
    </row>
    <row r="51" spans="1:36" s="17" customFormat="1" ht="53.25" customHeight="1" thickBot="1">
      <c r="A51" s="16"/>
      <c r="B51" s="123" t="s">
        <v>210</v>
      </c>
      <c r="C51" s="124" t="s">
        <v>111</v>
      </c>
      <c r="D51" s="125">
        <f t="shared" si="1"/>
        <v>247667.13305</v>
      </c>
      <c r="E51" s="126"/>
      <c r="F51" s="126"/>
      <c r="G51" s="126"/>
      <c r="H51" s="126">
        <v>247667.13305</v>
      </c>
      <c r="I51" s="127"/>
      <c r="J51" s="127"/>
      <c r="K51" s="128"/>
      <c r="L51" s="128"/>
      <c r="M51" s="129"/>
    </row>
    <row r="52" spans="1:36" s="21" customFormat="1" ht="75.75" customHeight="1" thickBot="1">
      <c r="A52" s="16"/>
      <c r="B52" s="58" t="s">
        <v>211</v>
      </c>
      <c r="C52" s="59" t="s">
        <v>112</v>
      </c>
      <c r="D52" s="76">
        <f t="shared" si="1"/>
        <v>574379.54905000003</v>
      </c>
      <c r="E52" s="77"/>
      <c r="F52" s="77"/>
      <c r="G52" s="77"/>
      <c r="H52" s="77">
        <v>574379.54905000003</v>
      </c>
      <c r="I52" s="60"/>
      <c r="J52" s="60"/>
      <c r="K52" s="61"/>
      <c r="L52" s="61"/>
      <c r="M52" s="62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36" ht="26.25" thickBot="1">
      <c r="A53" s="13"/>
      <c r="B53" s="8" t="s">
        <v>193</v>
      </c>
      <c r="C53" s="10" t="s">
        <v>113</v>
      </c>
      <c r="D53" s="78">
        <f t="shared" si="1"/>
        <v>7573.7870999999996</v>
      </c>
      <c r="E53" s="75"/>
      <c r="F53" s="75"/>
      <c r="G53" s="75"/>
      <c r="H53" s="75">
        <v>7573.7870999999996</v>
      </c>
      <c r="I53" s="9"/>
      <c r="J53" s="9"/>
      <c r="K53" s="14"/>
      <c r="L53" s="14"/>
      <c r="M53" s="14"/>
    </row>
    <row r="54" spans="1:36" ht="27" thickBot="1">
      <c r="A54" s="13"/>
      <c r="B54" s="66" t="s">
        <v>171</v>
      </c>
      <c r="C54" s="23" t="s">
        <v>114</v>
      </c>
      <c r="D54" s="79">
        <f>SUM(E54:L54)</f>
        <v>496232.95724000002</v>
      </c>
      <c r="E54" s="80"/>
      <c r="F54" s="80"/>
      <c r="G54" s="80"/>
      <c r="H54" s="80">
        <v>333780.22590000002</v>
      </c>
      <c r="I54" s="24"/>
      <c r="J54" s="24"/>
      <c r="K54" s="80">
        <v>41984.006070000003</v>
      </c>
      <c r="L54" s="80">
        <v>120468.72527</v>
      </c>
      <c r="M54" s="80">
        <v>9913.6063900000008</v>
      </c>
    </row>
    <row r="55" spans="1:36" ht="51.75" thickBot="1">
      <c r="A55" s="13"/>
      <c r="B55" s="8" t="s">
        <v>216</v>
      </c>
      <c r="C55" s="10" t="s">
        <v>115</v>
      </c>
      <c r="D55" s="74">
        <f t="shared" si="1"/>
        <v>197235.38912000001</v>
      </c>
      <c r="E55" s="75"/>
      <c r="F55" s="75"/>
      <c r="G55" s="75"/>
      <c r="H55" s="75">
        <v>197235.38912000001</v>
      </c>
      <c r="I55" s="9"/>
      <c r="J55" s="9"/>
      <c r="K55" s="14"/>
      <c r="L55" s="14"/>
      <c r="M55" s="14"/>
    </row>
    <row r="56" spans="1:36" ht="64.5" thickBot="1">
      <c r="A56" s="13"/>
      <c r="B56" s="8" t="s">
        <v>212</v>
      </c>
      <c r="C56" s="10" t="s">
        <v>116</v>
      </c>
      <c r="D56" s="74">
        <f t="shared" si="1"/>
        <v>25601.60426</v>
      </c>
      <c r="E56" s="75"/>
      <c r="F56" s="75"/>
      <c r="G56" s="75"/>
      <c r="H56" s="75">
        <v>25601.60426</v>
      </c>
      <c r="I56" s="9"/>
      <c r="J56" s="9"/>
      <c r="K56" s="14"/>
      <c r="L56" s="14"/>
      <c r="M56" s="14"/>
    </row>
    <row r="57" spans="1:36" ht="64.5" thickBot="1">
      <c r="A57" s="13"/>
      <c r="B57" s="8" t="s">
        <v>213</v>
      </c>
      <c r="C57" s="10" t="s">
        <v>117</v>
      </c>
      <c r="D57" s="74">
        <f t="shared" si="1"/>
        <v>171633.78486000001</v>
      </c>
      <c r="E57" s="75"/>
      <c r="F57" s="75"/>
      <c r="G57" s="75"/>
      <c r="H57" s="75">
        <v>171633.78486000001</v>
      </c>
      <c r="I57" s="9"/>
      <c r="J57" s="9"/>
      <c r="K57" s="14"/>
      <c r="L57" s="14"/>
      <c r="M57" s="14"/>
    </row>
    <row r="58" spans="1:36" ht="52.5" customHeight="1" thickBot="1">
      <c r="A58" s="13"/>
      <c r="B58" s="63" t="s">
        <v>214</v>
      </c>
      <c r="C58" s="67" t="s">
        <v>176</v>
      </c>
      <c r="D58" s="81">
        <f t="shared" si="1"/>
        <v>190673.43590000001</v>
      </c>
      <c r="E58" s="82"/>
      <c r="F58" s="82"/>
      <c r="G58" s="82"/>
      <c r="H58" s="82">
        <v>190673.43590000001</v>
      </c>
      <c r="I58" s="64"/>
      <c r="J58" s="64"/>
      <c r="K58" s="65"/>
      <c r="L58" s="65"/>
      <c r="M58" s="65"/>
    </row>
    <row r="59" spans="1:36" s="21" customFormat="1" ht="68.25" customHeight="1" thickBot="1">
      <c r="A59" s="16"/>
      <c r="B59" s="8" t="s">
        <v>215</v>
      </c>
      <c r="C59" s="10" t="s">
        <v>202</v>
      </c>
      <c r="D59" s="74">
        <f t="shared" si="1"/>
        <v>333780.22590000002</v>
      </c>
      <c r="E59" s="75"/>
      <c r="F59" s="75"/>
      <c r="G59" s="75"/>
      <c r="H59" s="75">
        <v>333780.22590000002</v>
      </c>
      <c r="I59" s="9"/>
      <c r="J59" s="9"/>
      <c r="K59" s="14"/>
      <c r="L59" s="14"/>
      <c r="M59" s="14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ht="19.5" customHeight="1" thickBot="1">
      <c r="A60" s="13"/>
      <c r="B60" s="8" t="s">
        <v>172</v>
      </c>
      <c r="C60" s="10" t="s">
        <v>203</v>
      </c>
      <c r="D60" s="74">
        <f t="shared" si="1"/>
        <v>-1120.9287200000001</v>
      </c>
      <c r="E60" s="75"/>
      <c r="F60" s="75"/>
      <c r="G60" s="75"/>
      <c r="H60" s="75">
        <v>-139.77878000000001</v>
      </c>
      <c r="I60" s="9"/>
      <c r="J60" s="9"/>
      <c r="K60" s="104">
        <v>-981.14994000000002</v>
      </c>
      <c r="L60" s="14"/>
      <c r="M60" s="14"/>
    </row>
    <row r="61" spans="1:36" ht="15.75" thickBot="1">
      <c r="A61" s="13"/>
      <c r="B61" s="8" t="s">
        <v>173</v>
      </c>
      <c r="C61" s="10" t="s">
        <v>204</v>
      </c>
      <c r="D61" s="74">
        <f>SUM(E61:L61)</f>
        <v>22152.60367</v>
      </c>
      <c r="E61" s="75"/>
      <c r="F61" s="75"/>
      <c r="G61" s="75"/>
      <c r="H61" s="75">
        <v>17597.187870000002</v>
      </c>
      <c r="I61" s="9"/>
      <c r="J61" s="9"/>
      <c r="K61" s="9"/>
      <c r="L61" s="75">
        <v>4555.4157999999998</v>
      </c>
      <c r="M61" s="75">
        <v>4555.4157999999998</v>
      </c>
    </row>
    <row r="62" spans="1:36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</sheetData>
  <mergeCells count="27">
    <mergeCell ref="J11:J13"/>
    <mergeCell ref="K11:K13"/>
    <mergeCell ref="E12:E13"/>
    <mergeCell ref="F12:F13"/>
    <mergeCell ref="B41:M41"/>
    <mergeCell ref="B36:M36"/>
    <mergeCell ref="B15:M15"/>
    <mergeCell ref="E11:G11"/>
    <mergeCell ref="B7:M7"/>
    <mergeCell ref="B4:M4"/>
    <mergeCell ref="E9:J10"/>
    <mergeCell ref="C8:C13"/>
    <mergeCell ref="D8:D13"/>
    <mergeCell ref="K9:M10"/>
    <mergeCell ref="L11:M11"/>
    <mergeCell ref="E8:M8"/>
    <mergeCell ref="B8:B13"/>
    <mergeCell ref="B6:M6"/>
    <mergeCell ref="B1:M1"/>
    <mergeCell ref="B2:M2"/>
    <mergeCell ref="B3:M3"/>
    <mergeCell ref="B5:F5"/>
    <mergeCell ref="M12:M13"/>
    <mergeCell ref="G12:G13"/>
    <mergeCell ref="H11:H13"/>
    <mergeCell ref="I11:I13"/>
    <mergeCell ref="L12:L13"/>
  </mergeCells>
  <phoneticPr fontId="31" type="noConversion"/>
  <pageMargins left="0.23622047244094491" right="0.23622047244094491" top="0.18" bottom="0.17" header="0.17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0"/>
  <sheetViews>
    <sheetView view="pageBreakPreview" zoomScaleNormal="75" workbookViewId="0">
      <selection activeCell="E197" sqref="E197"/>
    </sheetView>
  </sheetViews>
  <sheetFormatPr defaultRowHeight="15"/>
  <cols>
    <col min="1" max="1" width="5.140625" customWidth="1"/>
    <col min="2" max="2" width="65.5703125" customWidth="1"/>
    <col min="3" max="3" width="13.28515625" customWidth="1"/>
    <col min="4" max="4" width="16" customWidth="1"/>
    <col min="5" max="5" width="16.42578125" customWidth="1"/>
    <col min="6" max="6" width="14.7109375" customWidth="1"/>
    <col min="7" max="7" width="13.5703125" customWidth="1"/>
    <col min="9" max="9" width="11.5703125" customWidth="1"/>
    <col min="10" max="10" width="12.28515625" customWidth="1"/>
  </cols>
  <sheetData>
    <row r="1" spans="1:10">
      <c r="A1" s="184" t="s">
        <v>74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" customHeight="1">
      <c r="A2" s="185"/>
      <c r="B2" s="186"/>
      <c r="C2" s="186"/>
      <c r="D2" s="186"/>
      <c r="E2" s="186"/>
      <c r="F2" s="186"/>
      <c r="G2" s="186"/>
      <c r="H2" s="186"/>
      <c r="I2" s="186"/>
      <c r="J2" s="186"/>
    </row>
    <row r="3" spans="1:10">
      <c r="A3" s="185" t="s">
        <v>128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3.5" customHeight="1">
      <c r="A4" s="187" t="s">
        <v>129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hidden="1">
      <c r="A5" s="180"/>
      <c r="B5" s="170"/>
      <c r="C5" s="170"/>
      <c r="D5" s="170"/>
      <c r="E5" s="170"/>
      <c r="F5" s="170"/>
      <c r="G5" s="170"/>
      <c r="H5" s="170"/>
      <c r="I5" s="170"/>
      <c r="J5" s="170"/>
    </row>
    <row r="6" spans="1:10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>
      <c r="A7" s="170" t="s">
        <v>130</v>
      </c>
      <c r="B7" s="170"/>
      <c r="C7" s="170"/>
      <c r="D7" s="25"/>
      <c r="E7" s="25"/>
      <c r="F7" s="25"/>
      <c r="G7" s="25"/>
      <c r="H7" s="25"/>
      <c r="I7" s="25"/>
      <c r="J7" s="25"/>
    </row>
    <row r="8" spans="1:10" ht="32.25" customHeight="1">
      <c r="A8" s="183" t="s">
        <v>224</v>
      </c>
      <c r="B8" s="183"/>
      <c r="C8" s="183"/>
      <c r="D8" s="183"/>
      <c r="E8" s="183"/>
      <c r="F8" s="179" t="s">
        <v>225</v>
      </c>
      <c r="G8" s="180"/>
      <c r="H8" s="180"/>
      <c r="I8" s="180"/>
      <c r="J8" s="180"/>
    </row>
    <row r="9" spans="1:10">
      <c r="A9" s="170"/>
      <c r="B9" s="170"/>
      <c r="C9" s="170"/>
      <c r="D9" s="170"/>
      <c r="E9" s="170"/>
      <c r="F9" s="25"/>
      <c r="G9" s="25"/>
      <c r="H9" s="25"/>
      <c r="I9" s="25"/>
      <c r="J9" s="25"/>
    </row>
    <row r="10" spans="1:10">
      <c r="A10" s="25" t="s">
        <v>131</v>
      </c>
      <c r="B10" s="25"/>
      <c r="C10" s="25" t="s">
        <v>17</v>
      </c>
      <c r="D10" s="25"/>
      <c r="E10" s="170"/>
      <c r="F10" s="170"/>
      <c r="G10" s="25"/>
      <c r="H10" s="25"/>
      <c r="I10" s="25"/>
      <c r="J10" s="25"/>
    </row>
    <row r="11" spans="1:10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0">
      <c r="A12" s="25" t="s">
        <v>132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8" customHeight="1">
      <c r="A13" s="173" t="s">
        <v>133</v>
      </c>
      <c r="B13" s="173" t="s">
        <v>134</v>
      </c>
      <c r="C13" s="173" t="s">
        <v>135</v>
      </c>
      <c r="D13" s="173" t="s">
        <v>136</v>
      </c>
      <c r="E13" s="173" t="s">
        <v>137</v>
      </c>
      <c r="F13" s="173" t="s">
        <v>138</v>
      </c>
      <c r="G13" s="181" t="s">
        <v>139</v>
      </c>
      <c r="H13" s="182"/>
      <c r="I13" s="173" t="s">
        <v>140</v>
      </c>
      <c r="J13" s="173" t="s">
        <v>141</v>
      </c>
    </row>
    <row r="14" spans="1:10" ht="43.5">
      <c r="A14" s="174"/>
      <c r="B14" s="174"/>
      <c r="C14" s="174"/>
      <c r="D14" s="174"/>
      <c r="E14" s="174"/>
      <c r="F14" s="174"/>
      <c r="G14" s="86" t="s">
        <v>142</v>
      </c>
      <c r="H14" s="86" t="s">
        <v>153</v>
      </c>
      <c r="I14" s="174"/>
      <c r="J14" s="174"/>
    </row>
    <row r="15" spans="1:10">
      <c r="A15" s="87">
        <v>1</v>
      </c>
      <c r="B15" s="87">
        <v>2</v>
      </c>
      <c r="C15" s="87">
        <v>3</v>
      </c>
      <c r="D15" s="87">
        <v>4</v>
      </c>
      <c r="E15" s="87">
        <v>5</v>
      </c>
      <c r="F15" s="87">
        <v>6</v>
      </c>
      <c r="G15" s="87">
        <v>8</v>
      </c>
      <c r="H15" s="87">
        <v>9</v>
      </c>
      <c r="I15" s="87">
        <v>10</v>
      </c>
      <c r="J15" s="87">
        <v>11</v>
      </c>
    </row>
    <row r="16" spans="1:10">
      <c r="A16" s="158" t="s">
        <v>143</v>
      </c>
      <c r="B16" s="159"/>
      <c r="C16" s="159"/>
      <c r="D16" s="159"/>
      <c r="E16" s="159"/>
      <c r="F16" s="159"/>
      <c r="G16" s="159"/>
      <c r="H16" s="159"/>
      <c r="I16" s="159"/>
      <c r="J16" s="160"/>
    </row>
    <row r="17" spans="1:10">
      <c r="A17" s="161" t="s">
        <v>144</v>
      </c>
      <c r="B17" s="162"/>
      <c r="C17" s="162"/>
      <c r="D17" s="162"/>
      <c r="E17" s="162"/>
      <c r="F17" s="162"/>
      <c r="G17" s="162"/>
      <c r="H17" s="162"/>
      <c r="I17" s="162"/>
      <c r="J17" s="163"/>
    </row>
    <row r="18" spans="1:10" ht="30">
      <c r="A18" s="91">
        <v>1</v>
      </c>
      <c r="B18" s="88" t="s">
        <v>226</v>
      </c>
      <c r="C18" s="85">
        <v>43840</v>
      </c>
      <c r="D18" s="89" t="s">
        <v>221</v>
      </c>
      <c r="E18" s="90">
        <v>340.2</v>
      </c>
      <c r="F18" s="90">
        <v>340.2</v>
      </c>
      <c r="G18" s="90">
        <f t="shared" ref="G18:G32" si="0">E18-F18</f>
        <v>0</v>
      </c>
      <c r="H18" s="98">
        <f t="shared" ref="H18:H31" si="1">G18/E18*100</f>
        <v>0</v>
      </c>
      <c r="I18" s="92">
        <v>2</v>
      </c>
      <c r="J18" s="91" t="s">
        <v>228</v>
      </c>
    </row>
    <row r="19" spans="1:10" ht="75">
      <c r="A19" s="91">
        <v>2</v>
      </c>
      <c r="B19" s="88" t="s">
        <v>239</v>
      </c>
      <c r="C19" s="85">
        <v>43844</v>
      </c>
      <c r="D19" s="89" t="s">
        <v>221</v>
      </c>
      <c r="E19" s="90">
        <v>419.089</v>
      </c>
      <c r="F19" s="90">
        <v>419.089</v>
      </c>
      <c r="G19" s="90">
        <f t="shared" si="0"/>
        <v>0</v>
      </c>
      <c r="H19" s="98">
        <f t="shared" si="1"/>
        <v>0</v>
      </c>
      <c r="I19" s="92">
        <v>2</v>
      </c>
      <c r="J19" s="91" t="s">
        <v>228</v>
      </c>
    </row>
    <row r="20" spans="1:10" ht="45">
      <c r="A20" s="91">
        <v>3</v>
      </c>
      <c r="B20" s="88" t="s">
        <v>227</v>
      </c>
      <c r="C20" s="85">
        <v>43839</v>
      </c>
      <c r="D20" s="89" t="s">
        <v>221</v>
      </c>
      <c r="E20" s="90">
        <v>253.1</v>
      </c>
      <c r="F20" s="90">
        <v>253.1</v>
      </c>
      <c r="G20" s="90">
        <f t="shared" si="0"/>
        <v>0</v>
      </c>
      <c r="H20" s="98">
        <f t="shared" si="1"/>
        <v>0</v>
      </c>
      <c r="I20" s="92">
        <v>1</v>
      </c>
      <c r="J20" s="91" t="s">
        <v>228</v>
      </c>
    </row>
    <row r="21" spans="1:10" ht="75">
      <c r="A21" s="91">
        <v>4</v>
      </c>
      <c r="B21" s="88" t="s">
        <v>240</v>
      </c>
      <c r="C21" s="85">
        <v>43840</v>
      </c>
      <c r="D21" s="89" t="s">
        <v>221</v>
      </c>
      <c r="E21" s="90">
        <v>573.57799999999997</v>
      </c>
      <c r="F21" s="90">
        <v>573.57799999999997</v>
      </c>
      <c r="G21" s="90">
        <f t="shared" si="0"/>
        <v>0</v>
      </c>
      <c r="H21" s="98">
        <f t="shared" si="1"/>
        <v>0</v>
      </c>
      <c r="I21" s="92">
        <v>1</v>
      </c>
      <c r="J21" s="91" t="s">
        <v>228</v>
      </c>
    </row>
    <row r="22" spans="1:10" ht="75">
      <c r="A22" s="91">
        <v>5</v>
      </c>
      <c r="B22" s="88" t="s">
        <v>241</v>
      </c>
      <c r="C22" s="85">
        <v>43857</v>
      </c>
      <c r="D22" s="89" t="s">
        <v>221</v>
      </c>
      <c r="E22" s="90">
        <v>1126.8678200000002</v>
      </c>
      <c r="F22" s="93">
        <v>901.49421999999993</v>
      </c>
      <c r="G22" s="90">
        <f t="shared" si="0"/>
        <v>225.37360000000024</v>
      </c>
      <c r="H22" s="98">
        <f t="shared" si="1"/>
        <v>20.000003194695914</v>
      </c>
      <c r="I22" s="92">
        <v>4</v>
      </c>
      <c r="J22" s="91" t="s">
        <v>238</v>
      </c>
    </row>
    <row r="23" spans="1:10" ht="75">
      <c r="A23" s="91">
        <v>6</v>
      </c>
      <c r="B23" s="88" t="s">
        <v>242</v>
      </c>
      <c r="C23" s="85">
        <v>43845</v>
      </c>
      <c r="D23" s="89" t="s">
        <v>221</v>
      </c>
      <c r="E23" s="90">
        <v>590.01</v>
      </c>
      <c r="F23" s="90">
        <v>590.01</v>
      </c>
      <c r="G23" s="90">
        <f t="shared" si="0"/>
        <v>0</v>
      </c>
      <c r="H23" s="98">
        <f t="shared" si="1"/>
        <v>0</v>
      </c>
      <c r="I23" s="92">
        <v>1</v>
      </c>
      <c r="J23" s="91" t="s">
        <v>228</v>
      </c>
    </row>
    <row r="24" spans="1:10" ht="45">
      <c r="A24" s="91">
        <v>7</v>
      </c>
      <c r="B24" s="88" t="s">
        <v>229</v>
      </c>
      <c r="C24" s="85">
        <v>43879</v>
      </c>
      <c r="D24" s="89" t="s">
        <v>221</v>
      </c>
      <c r="E24" s="93">
        <v>50</v>
      </c>
      <c r="F24" s="93">
        <v>50</v>
      </c>
      <c r="G24" s="90">
        <f t="shared" si="0"/>
        <v>0</v>
      </c>
      <c r="H24" s="98">
        <f t="shared" si="1"/>
        <v>0</v>
      </c>
      <c r="I24" s="92">
        <v>3</v>
      </c>
      <c r="J24" s="91" t="s">
        <v>238</v>
      </c>
    </row>
    <row r="25" spans="1:10" ht="30">
      <c r="A25" s="91">
        <v>8</v>
      </c>
      <c r="B25" s="88" t="s">
        <v>230</v>
      </c>
      <c r="C25" s="85">
        <v>43882</v>
      </c>
      <c r="D25" s="89" t="s">
        <v>222</v>
      </c>
      <c r="E25" s="93">
        <v>63.5</v>
      </c>
      <c r="F25" s="93">
        <v>63.5</v>
      </c>
      <c r="G25" s="90">
        <f t="shared" si="0"/>
        <v>0</v>
      </c>
      <c r="H25" s="98">
        <f t="shared" si="1"/>
        <v>0</v>
      </c>
      <c r="I25" s="92">
        <v>1</v>
      </c>
      <c r="J25" s="91" t="s">
        <v>228</v>
      </c>
    </row>
    <row r="26" spans="1:10" ht="75">
      <c r="A26" s="91">
        <v>9</v>
      </c>
      <c r="B26" s="88" t="s">
        <v>243</v>
      </c>
      <c r="C26" s="85">
        <v>43886</v>
      </c>
      <c r="D26" s="89" t="s">
        <v>222</v>
      </c>
      <c r="E26" s="90">
        <v>1014.09</v>
      </c>
      <c r="F26" s="90">
        <v>1014.09</v>
      </c>
      <c r="G26" s="90">
        <f t="shared" si="0"/>
        <v>0</v>
      </c>
      <c r="H26" s="98">
        <f t="shared" si="1"/>
        <v>0</v>
      </c>
      <c r="I26" s="92">
        <v>2</v>
      </c>
      <c r="J26" s="91" t="s">
        <v>228</v>
      </c>
    </row>
    <row r="27" spans="1:10" ht="75">
      <c r="A27" s="91">
        <v>10</v>
      </c>
      <c r="B27" s="88" t="s">
        <v>243</v>
      </c>
      <c r="C27" s="85" t="s">
        <v>236</v>
      </c>
      <c r="D27" s="89" t="s">
        <v>222</v>
      </c>
      <c r="E27" s="90">
        <v>1014.09</v>
      </c>
      <c r="F27" s="90">
        <v>1014.09</v>
      </c>
      <c r="G27" s="90">
        <f t="shared" si="0"/>
        <v>0</v>
      </c>
      <c r="H27" s="98">
        <f t="shared" si="1"/>
        <v>0</v>
      </c>
      <c r="I27" s="94">
        <v>3</v>
      </c>
      <c r="J27" s="91" t="s">
        <v>228</v>
      </c>
    </row>
    <row r="28" spans="1:10" ht="60">
      <c r="A28" s="91">
        <v>11</v>
      </c>
      <c r="B28" s="88" t="s">
        <v>231</v>
      </c>
      <c r="C28" s="85">
        <v>43889</v>
      </c>
      <c r="D28" s="89" t="s">
        <v>221</v>
      </c>
      <c r="E28" s="90">
        <v>180</v>
      </c>
      <c r="F28" s="93">
        <v>20.100000000000001</v>
      </c>
      <c r="G28" s="90">
        <f t="shared" si="0"/>
        <v>159.9</v>
      </c>
      <c r="H28" s="98">
        <f t="shared" si="1"/>
        <v>88.833333333333343</v>
      </c>
      <c r="I28" s="92">
        <v>15</v>
      </c>
      <c r="J28" s="91" t="s">
        <v>238</v>
      </c>
    </row>
    <row r="29" spans="1:10" ht="45">
      <c r="A29" s="91">
        <v>12</v>
      </c>
      <c r="B29" s="88" t="s">
        <v>232</v>
      </c>
      <c r="C29" s="85">
        <v>43889</v>
      </c>
      <c r="D29" s="89" t="s">
        <v>221</v>
      </c>
      <c r="E29" s="90">
        <v>250</v>
      </c>
      <c r="F29" s="93">
        <v>134.25</v>
      </c>
      <c r="G29" s="90">
        <f t="shared" si="0"/>
        <v>115.75</v>
      </c>
      <c r="H29" s="98">
        <f t="shared" si="1"/>
        <v>46.300000000000004</v>
      </c>
      <c r="I29" s="92">
        <v>13</v>
      </c>
      <c r="J29" s="91" t="s">
        <v>238</v>
      </c>
    </row>
    <row r="30" spans="1:10" ht="75">
      <c r="A30" s="91">
        <v>13</v>
      </c>
      <c r="B30" s="88" t="s">
        <v>244</v>
      </c>
      <c r="C30" s="85">
        <v>43906</v>
      </c>
      <c r="D30" s="89" t="s">
        <v>221</v>
      </c>
      <c r="E30" s="95">
        <v>8008.0680000000002</v>
      </c>
      <c r="F30" s="93">
        <v>7007.0595000000003</v>
      </c>
      <c r="G30" s="90">
        <f t="shared" si="0"/>
        <v>1001.0084999999999</v>
      </c>
      <c r="H30" s="98">
        <f t="shared" si="1"/>
        <v>12.499999999999998</v>
      </c>
      <c r="I30" s="92">
        <v>10</v>
      </c>
      <c r="J30" s="91" t="s">
        <v>238</v>
      </c>
    </row>
    <row r="31" spans="1:10" ht="45">
      <c r="A31" s="91">
        <v>14</v>
      </c>
      <c r="B31" s="88" t="s">
        <v>233</v>
      </c>
      <c r="C31" s="85">
        <v>43917</v>
      </c>
      <c r="D31" s="89" t="s">
        <v>221</v>
      </c>
      <c r="E31" s="90">
        <v>632.99800000000005</v>
      </c>
      <c r="F31" s="93">
        <v>457.71001000000001</v>
      </c>
      <c r="G31" s="90">
        <f t="shared" si="0"/>
        <v>175.28799000000004</v>
      </c>
      <c r="H31" s="98">
        <f t="shared" si="1"/>
        <v>27.691713085981316</v>
      </c>
      <c r="I31" s="92">
        <v>27</v>
      </c>
      <c r="J31" s="91" t="s">
        <v>238</v>
      </c>
    </row>
    <row r="32" spans="1:10" ht="60">
      <c r="A32" s="91">
        <v>15</v>
      </c>
      <c r="B32" s="88" t="s">
        <v>234</v>
      </c>
      <c r="C32" s="85" t="s">
        <v>237</v>
      </c>
      <c r="D32" s="89" t="s">
        <v>221</v>
      </c>
      <c r="E32" s="90">
        <v>1970.1505400000001</v>
      </c>
      <c r="F32" s="95">
        <v>1487.4590000000001</v>
      </c>
      <c r="G32" s="90">
        <f t="shared" si="0"/>
        <v>482.69154000000003</v>
      </c>
      <c r="H32" s="98">
        <f>G32/E32*100</f>
        <v>24.500236413406256</v>
      </c>
      <c r="I32" s="92">
        <v>21</v>
      </c>
      <c r="J32" s="91" t="s">
        <v>238</v>
      </c>
    </row>
    <row r="33" spans="1:10" ht="30">
      <c r="A33" s="91">
        <v>16</v>
      </c>
      <c r="B33" s="88" t="s">
        <v>235</v>
      </c>
      <c r="C33" s="85">
        <v>43915</v>
      </c>
      <c r="D33" s="89" t="s">
        <v>221</v>
      </c>
      <c r="E33" s="90">
        <v>642.83000000000004</v>
      </c>
      <c r="F33" s="95">
        <v>456.40929999999997</v>
      </c>
      <c r="G33" s="90">
        <f>E33-F33</f>
        <v>186.42070000000007</v>
      </c>
      <c r="H33" s="98">
        <f>G33/E33*100</f>
        <v>29.000000000000011</v>
      </c>
      <c r="I33" s="92">
        <v>25</v>
      </c>
      <c r="J33" s="91" t="s">
        <v>238</v>
      </c>
    </row>
    <row r="34" spans="1:10" ht="45">
      <c r="A34" s="91">
        <v>17</v>
      </c>
      <c r="B34" s="88" t="s">
        <v>247</v>
      </c>
      <c r="C34" s="85">
        <v>43929</v>
      </c>
      <c r="D34" s="89" t="s">
        <v>221</v>
      </c>
      <c r="E34" s="90">
        <v>10835.11</v>
      </c>
      <c r="F34" s="95">
        <v>10618.407800000001</v>
      </c>
      <c r="G34" s="90">
        <f>E34-F34</f>
        <v>216.70219999999972</v>
      </c>
      <c r="H34" s="98">
        <f>G34/E34*100</f>
        <v>1.9999999999999973</v>
      </c>
      <c r="I34" s="92">
        <v>3</v>
      </c>
      <c r="J34" s="91" t="s">
        <v>228</v>
      </c>
    </row>
    <row r="35" spans="1:10" ht="45">
      <c r="A35" s="91">
        <v>18</v>
      </c>
      <c r="B35" s="88" t="s">
        <v>248</v>
      </c>
      <c r="C35" s="85">
        <v>43928</v>
      </c>
      <c r="D35" s="89" t="s">
        <v>221</v>
      </c>
      <c r="E35" s="90">
        <v>559.89406000000008</v>
      </c>
      <c r="F35" s="95">
        <v>165.16879</v>
      </c>
      <c r="G35" s="90">
        <f t="shared" ref="G35:G98" si="2">E35-F35</f>
        <v>394.72527000000008</v>
      </c>
      <c r="H35" s="98">
        <f t="shared" ref="H35:H98" si="3">G35/E35*100</f>
        <v>70.499992444999322</v>
      </c>
      <c r="I35" s="92">
        <v>9</v>
      </c>
      <c r="J35" s="91" t="s">
        <v>238</v>
      </c>
    </row>
    <row r="36" spans="1:10" ht="30">
      <c r="A36" s="91">
        <v>19</v>
      </c>
      <c r="B36" s="88" t="s">
        <v>249</v>
      </c>
      <c r="C36" s="85">
        <v>43930</v>
      </c>
      <c r="D36" s="89" t="s">
        <v>221</v>
      </c>
      <c r="E36" s="90">
        <v>176.19200000000001</v>
      </c>
      <c r="F36" s="95">
        <v>111.88191999999999</v>
      </c>
      <c r="G36" s="90">
        <f t="shared" si="2"/>
        <v>64.310080000000013</v>
      </c>
      <c r="H36" s="98">
        <f t="shared" si="3"/>
        <v>36.500000000000007</v>
      </c>
      <c r="I36" s="92">
        <v>16</v>
      </c>
      <c r="J36" s="91" t="s">
        <v>238</v>
      </c>
    </row>
    <row r="37" spans="1:10" ht="45">
      <c r="A37" s="91">
        <v>20</v>
      </c>
      <c r="B37" s="88" t="s">
        <v>250</v>
      </c>
      <c r="C37" s="85" t="s">
        <v>280</v>
      </c>
      <c r="D37" s="89" t="s">
        <v>221</v>
      </c>
      <c r="E37" s="90">
        <v>716.55600000000004</v>
      </c>
      <c r="F37" s="95">
        <v>612.65538000000004</v>
      </c>
      <c r="G37" s="90">
        <f t="shared" si="2"/>
        <v>103.90062</v>
      </c>
      <c r="H37" s="98">
        <f t="shared" si="3"/>
        <v>14.499999999999998</v>
      </c>
      <c r="I37" s="92">
        <v>6</v>
      </c>
      <c r="J37" s="91" t="s">
        <v>238</v>
      </c>
    </row>
    <row r="38" spans="1:10" ht="45">
      <c r="A38" s="91">
        <v>21</v>
      </c>
      <c r="B38" s="88" t="s">
        <v>251</v>
      </c>
      <c r="C38" s="85" t="s">
        <v>280</v>
      </c>
      <c r="D38" s="89" t="s">
        <v>221</v>
      </c>
      <c r="E38" s="90">
        <v>647.68299999999999</v>
      </c>
      <c r="F38" s="95">
        <v>579.67618000000004</v>
      </c>
      <c r="G38" s="90">
        <f t="shared" si="2"/>
        <v>68.006819999999948</v>
      </c>
      <c r="H38" s="98">
        <f t="shared" si="3"/>
        <v>10.500016211634387</v>
      </c>
      <c r="I38" s="92">
        <v>6</v>
      </c>
      <c r="J38" s="91" t="s">
        <v>238</v>
      </c>
    </row>
    <row r="39" spans="1:10" ht="30">
      <c r="A39" s="91">
        <v>22</v>
      </c>
      <c r="B39" s="88" t="s">
        <v>252</v>
      </c>
      <c r="C39" s="85">
        <v>43931</v>
      </c>
      <c r="D39" s="89" t="s">
        <v>221</v>
      </c>
      <c r="E39" s="90">
        <v>632.94317000000001</v>
      </c>
      <c r="F39" s="95">
        <v>601.29597000000001</v>
      </c>
      <c r="G39" s="90">
        <f t="shared" si="2"/>
        <v>31.647199999999998</v>
      </c>
      <c r="H39" s="98">
        <f t="shared" si="3"/>
        <v>5.0000065566707983</v>
      </c>
      <c r="I39" s="92">
        <v>3</v>
      </c>
      <c r="J39" s="91" t="s">
        <v>238</v>
      </c>
    </row>
    <row r="40" spans="1:10" ht="75">
      <c r="A40" s="91">
        <v>23</v>
      </c>
      <c r="B40" s="88" t="s">
        <v>243</v>
      </c>
      <c r="C40" s="85">
        <v>43941</v>
      </c>
      <c r="D40" s="89" t="s">
        <v>222</v>
      </c>
      <c r="E40" s="90">
        <v>1014.09</v>
      </c>
      <c r="F40" s="95">
        <v>1014.09</v>
      </c>
      <c r="G40" s="90">
        <f t="shared" si="2"/>
        <v>0</v>
      </c>
      <c r="H40" s="98">
        <f t="shared" si="3"/>
        <v>0</v>
      </c>
      <c r="I40" s="92">
        <v>1</v>
      </c>
      <c r="J40" s="91" t="s">
        <v>228</v>
      </c>
    </row>
    <row r="41" spans="1:10" ht="75">
      <c r="A41" s="91">
        <v>24</v>
      </c>
      <c r="B41" s="88" t="s">
        <v>243</v>
      </c>
      <c r="C41" s="85">
        <v>43941</v>
      </c>
      <c r="D41" s="89" t="s">
        <v>222</v>
      </c>
      <c r="E41" s="90">
        <v>1014.09</v>
      </c>
      <c r="F41" s="95">
        <v>1014.09</v>
      </c>
      <c r="G41" s="90">
        <f t="shared" si="2"/>
        <v>0</v>
      </c>
      <c r="H41" s="98">
        <f t="shared" si="3"/>
        <v>0</v>
      </c>
      <c r="I41" s="92">
        <v>1</v>
      </c>
      <c r="J41" s="91" t="s">
        <v>228</v>
      </c>
    </row>
    <row r="42" spans="1:10" ht="75">
      <c r="A42" s="91">
        <v>25</v>
      </c>
      <c r="B42" s="88" t="s">
        <v>243</v>
      </c>
      <c r="C42" s="85">
        <v>43941</v>
      </c>
      <c r="D42" s="89" t="s">
        <v>222</v>
      </c>
      <c r="E42" s="90">
        <v>1014.09</v>
      </c>
      <c r="F42" s="95">
        <v>1014.09</v>
      </c>
      <c r="G42" s="90">
        <f t="shared" si="2"/>
        <v>0</v>
      </c>
      <c r="H42" s="98">
        <f t="shared" si="3"/>
        <v>0</v>
      </c>
      <c r="I42" s="92">
        <v>1</v>
      </c>
      <c r="J42" s="91" t="s">
        <v>228</v>
      </c>
    </row>
    <row r="43" spans="1:10" ht="45">
      <c r="A43" s="91">
        <v>26</v>
      </c>
      <c r="B43" s="88" t="s">
        <v>60</v>
      </c>
      <c r="C43" s="85">
        <v>43957</v>
      </c>
      <c r="D43" s="89" t="s">
        <v>221</v>
      </c>
      <c r="E43" s="90">
        <v>1093.14357</v>
      </c>
      <c r="F43" s="95">
        <v>1093.14357</v>
      </c>
      <c r="G43" s="90">
        <f t="shared" si="2"/>
        <v>0</v>
      </c>
      <c r="H43" s="98">
        <f t="shared" si="3"/>
        <v>0</v>
      </c>
      <c r="I43" s="92">
        <v>1</v>
      </c>
      <c r="J43" s="91" t="s">
        <v>228</v>
      </c>
    </row>
    <row r="44" spans="1:10" ht="45">
      <c r="A44" s="91">
        <v>27</v>
      </c>
      <c r="B44" s="88" t="s">
        <v>255</v>
      </c>
      <c r="C44" s="85">
        <v>43949</v>
      </c>
      <c r="D44" s="89" t="s">
        <v>221</v>
      </c>
      <c r="E44" s="90">
        <v>14526.03</v>
      </c>
      <c r="F44" s="95">
        <v>13073.427</v>
      </c>
      <c r="G44" s="90">
        <f t="shared" si="2"/>
        <v>1452.603000000001</v>
      </c>
      <c r="H44" s="98">
        <f t="shared" si="3"/>
        <v>10.000000000000005</v>
      </c>
      <c r="I44" s="92">
        <v>5</v>
      </c>
      <c r="J44" s="91" t="s">
        <v>238</v>
      </c>
    </row>
    <row r="45" spans="1:10" ht="30">
      <c r="A45" s="91">
        <v>28</v>
      </c>
      <c r="B45" s="88" t="s">
        <v>256</v>
      </c>
      <c r="C45" s="85">
        <v>43958</v>
      </c>
      <c r="D45" s="89" t="s">
        <v>221</v>
      </c>
      <c r="E45" s="90">
        <v>370.089</v>
      </c>
      <c r="F45" s="95">
        <v>370.089</v>
      </c>
      <c r="G45" s="90">
        <f t="shared" si="2"/>
        <v>0</v>
      </c>
      <c r="H45" s="98">
        <f t="shared" si="3"/>
        <v>0</v>
      </c>
      <c r="I45" s="92">
        <v>1</v>
      </c>
      <c r="J45" s="91" t="s">
        <v>228</v>
      </c>
    </row>
    <row r="46" spans="1:10" ht="45">
      <c r="A46" s="91">
        <v>29</v>
      </c>
      <c r="B46" s="88" t="s">
        <v>257</v>
      </c>
      <c r="C46" s="85">
        <v>43957</v>
      </c>
      <c r="D46" s="89" t="s">
        <v>221</v>
      </c>
      <c r="E46" s="90">
        <v>1086.96</v>
      </c>
      <c r="F46" s="95">
        <v>1086.96</v>
      </c>
      <c r="G46" s="90">
        <f t="shared" si="2"/>
        <v>0</v>
      </c>
      <c r="H46" s="98">
        <f t="shared" si="3"/>
        <v>0</v>
      </c>
      <c r="I46" s="92">
        <v>3</v>
      </c>
      <c r="J46" s="91" t="s">
        <v>228</v>
      </c>
    </row>
    <row r="47" spans="1:10" ht="45">
      <c r="A47" s="91">
        <v>30</v>
      </c>
      <c r="B47" s="88" t="s">
        <v>258</v>
      </c>
      <c r="C47" s="85">
        <v>43957</v>
      </c>
      <c r="D47" s="89" t="s">
        <v>221</v>
      </c>
      <c r="E47" s="90">
        <v>444.48</v>
      </c>
      <c r="F47" s="95">
        <v>408.92159999999996</v>
      </c>
      <c r="G47" s="90">
        <f t="shared" si="2"/>
        <v>35.558400000000063</v>
      </c>
      <c r="H47" s="98">
        <f t="shared" si="3"/>
        <v>8.0000000000000142</v>
      </c>
      <c r="I47" s="92">
        <v>3</v>
      </c>
      <c r="J47" s="91" t="s">
        <v>238</v>
      </c>
    </row>
    <row r="48" spans="1:10" ht="45">
      <c r="A48" s="91">
        <v>31</v>
      </c>
      <c r="B48" s="88" t="s">
        <v>259</v>
      </c>
      <c r="C48" s="85">
        <v>43963</v>
      </c>
      <c r="D48" s="89" t="s">
        <v>221</v>
      </c>
      <c r="E48" s="90">
        <v>2094.3739700000001</v>
      </c>
      <c r="F48" s="95">
        <v>1571.827</v>
      </c>
      <c r="G48" s="90">
        <f t="shared" si="2"/>
        <v>522.5469700000001</v>
      </c>
      <c r="H48" s="98">
        <f t="shared" si="3"/>
        <v>24.950031727141837</v>
      </c>
      <c r="I48" s="92">
        <v>7</v>
      </c>
      <c r="J48" s="91" t="s">
        <v>238</v>
      </c>
    </row>
    <row r="49" spans="1:10" ht="45">
      <c r="A49" s="91">
        <v>32</v>
      </c>
      <c r="B49" s="88" t="s">
        <v>260</v>
      </c>
      <c r="C49" s="85">
        <v>43963</v>
      </c>
      <c r="D49" s="89" t="s">
        <v>221</v>
      </c>
      <c r="E49" s="90">
        <v>825.66602999999998</v>
      </c>
      <c r="F49" s="95">
        <v>618.01067</v>
      </c>
      <c r="G49" s="90">
        <f t="shared" si="2"/>
        <v>207.65535999999997</v>
      </c>
      <c r="H49" s="98">
        <f t="shared" si="3"/>
        <v>25.150042808470634</v>
      </c>
      <c r="I49" s="92">
        <v>6</v>
      </c>
      <c r="J49" s="91" t="s">
        <v>238</v>
      </c>
    </row>
    <row r="50" spans="1:10" ht="45">
      <c r="A50" s="91">
        <v>33</v>
      </c>
      <c r="B50" s="88" t="s">
        <v>261</v>
      </c>
      <c r="C50" s="85">
        <v>43971</v>
      </c>
      <c r="D50" s="89" t="s">
        <v>221</v>
      </c>
      <c r="E50" s="90">
        <v>1180.2660000000001</v>
      </c>
      <c r="F50" s="95">
        <v>826.18619999999999</v>
      </c>
      <c r="G50" s="90">
        <f t="shared" si="2"/>
        <v>354.07980000000009</v>
      </c>
      <c r="H50" s="98">
        <f t="shared" si="3"/>
        <v>30.000000000000004</v>
      </c>
      <c r="I50" s="92">
        <v>15</v>
      </c>
      <c r="J50" s="91" t="s">
        <v>238</v>
      </c>
    </row>
    <row r="51" spans="1:10" ht="45">
      <c r="A51" s="91">
        <v>34</v>
      </c>
      <c r="B51" s="88" t="s">
        <v>262</v>
      </c>
      <c r="C51" s="85">
        <v>43963</v>
      </c>
      <c r="D51" s="89" t="s">
        <v>221</v>
      </c>
      <c r="E51" s="90">
        <v>1313.5871999999999</v>
      </c>
      <c r="F51" s="95">
        <v>1109.9811000000002</v>
      </c>
      <c r="G51" s="90">
        <f t="shared" si="2"/>
        <v>203.60609999999974</v>
      </c>
      <c r="H51" s="98">
        <f t="shared" si="3"/>
        <v>15.500006394702975</v>
      </c>
      <c r="I51" s="92">
        <v>7</v>
      </c>
      <c r="J51" s="91" t="s">
        <v>238</v>
      </c>
    </row>
    <row r="52" spans="1:10" ht="30">
      <c r="A52" s="91">
        <v>35</v>
      </c>
      <c r="B52" s="88" t="s">
        <v>263</v>
      </c>
      <c r="C52" s="85">
        <v>43963</v>
      </c>
      <c r="D52" s="89" t="s">
        <v>221</v>
      </c>
      <c r="E52" s="90">
        <v>1533.606</v>
      </c>
      <c r="F52" s="95">
        <v>1150.97</v>
      </c>
      <c r="G52" s="90">
        <f t="shared" si="2"/>
        <v>382.63599999999997</v>
      </c>
      <c r="H52" s="98">
        <f t="shared" si="3"/>
        <v>24.950084963152204</v>
      </c>
      <c r="I52" s="92">
        <v>7</v>
      </c>
      <c r="J52" s="91" t="s">
        <v>238</v>
      </c>
    </row>
    <row r="53" spans="1:10" ht="45">
      <c r="A53" s="91">
        <v>36</v>
      </c>
      <c r="B53" s="88" t="s">
        <v>264</v>
      </c>
      <c r="C53" s="85">
        <v>43969</v>
      </c>
      <c r="D53" s="89" t="s">
        <v>221</v>
      </c>
      <c r="E53" s="90">
        <v>988.90042000000005</v>
      </c>
      <c r="F53" s="95">
        <v>944.39992000000007</v>
      </c>
      <c r="G53" s="90">
        <f t="shared" si="2"/>
        <v>44.500499999999988</v>
      </c>
      <c r="H53" s="98">
        <f t="shared" si="3"/>
        <v>4.49999808878633</v>
      </c>
      <c r="I53" s="92">
        <v>4</v>
      </c>
      <c r="J53" s="91" t="s">
        <v>238</v>
      </c>
    </row>
    <row r="54" spans="1:10" ht="45">
      <c r="A54" s="91">
        <v>37</v>
      </c>
      <c r="B54" s="88" t="s">
        <v>265</v>
      </c>
      <c r="C54" s="85">
        <v>43963</v>
      </c>
      <c r="D54" s="89" t="s">
        <v>221</v>
      </c>
      <c r="E54" s="90">
        <v>13150.184999999999</v>
      </c>
      <c r="F54" s="95">
        <v>10388.64604</v>
      </c>
      <c r="G54" s="90">
        <f t="shared" si="2"/>
        <v>2761.5389599999999</v>
      </c>
      <c r="H54" s="98">
        <f t="shared" si="3"/>
        <v>21.00000083649013</v>
      </c>
      <c r="I54" s="92">
        <v>7</v>
      </c>
      <c r="J54" s="91" t="s">
        <v>238</v>
      </c>
    </row>
    <row r="55" spans="1:10" ht="45">
      <c r="A55" s="91">
        <v>38</v>
      </c>
      <c r="B55" s="88" t="s">
        <v>266</v>
      </c>
      <c r="C55" s="85">
        <v>43963</v>
      </c>
      <c r="D55" s="89" t="s">
        <v>221</v>
      </c>
      <c r="E55" s="90">
        <v>4998.3594000000003</v>
      </c>
      <c r="F55" s="95">
        <v>3151.4648299999999</v>
      </c>
      <c r="G55" s="90">
        <f t="shared" si="2"/>
        <v>1846.8945700000004</v>
      </c>
      <c r="H55" s="98">
        <f t="shared" si="3"/>
        <v>36.950015439065872</v>
      </c>
      <c r="I55" s="92">
        <v>15</v>
      </c>
      <c r="J55" s="91" t="s">
        <v>238</v>
      </c>
    </row>
    <row r="56" spans="1:10" ht="30">
      <c r="A56" s="91">
        <v>39</v>
      </c>
      <c r="B56" s="88" t="s">
        <v>267</v>
      </c>
      <c r="C56" s="85">
        <v>43971</v>
      </c>
      <c r="D56" s="89" t="s">
        <v>221</v>
      </c>
      <c r="E56" s="90">
        <v>9354.83871</v>
      </c>
      <c r="F56" s="95">
        <v>7390.3226100000002</v>
      </c>
      <c r="G56" s="90">
        <f t="shared" si="2"/>
        <v>1964.5160999999998</v>
      </c>
      <c r="H56" s="98">
        <f t="shared" si="3"/>
        <v>20.99999968893103</v>
      </c>
      <c r="I56" s="92">
        <v>18</v>
      </c>
      <c r="J56" s="91" t="s">
        <v>238</v>
      </c>
    </row>
    <row r="57" spans="1:10" ht="60">
      <c r="A57" s="91">
        <v>40</v>
      </c>
      <c r="B57" s="88" t="s">
        <v>268</v>
      </c>
      <c r="C57" s="85">
        <v>43964</v>
      </c>
      <c r="D57" s="89" t="s">
        <v>221</v>
      </c>
      <c r="E57" s="90">
        <v>1020.6319999999999</v>
      </c>
      <c r="F57" s="95">
        <v>1020.6319999999999</v>
      </c>
      <c r="G57" s="90">
        <f t="shared" si="2"/>
        <v>0</v>
      </c>
      <c r="H57" s="98">
        <f t="shared" si="3"/>
        <v>0</v>
      </c>
      <c r="I57" s="92">
        <v>1</v>
      </c>
      <c r="J57" s="91" t="s">
        <v>228</v>
      </c>
    </row>
    <row r="58" spans="1:10" ht="30">
      <c r="A58" s="91">
        <v>41</v>
      </c>
      <c r="B58" s="88" t="s">
        <v>269</v>
      </c>
      <c r="C58" s="85">
        <v>43971</v>
      </c>
      <c r="D58" s="89" t="s">
        <v>221</v>
      </c>
      <c r="E58" s="90">
        <v>765.15118999999993</v>
      </c>
      <c r="F58" s="95">
        <v>680.98446999999999</v>
      </c>
      <c r="G58" s="90">
        <f t="shared" si="2"/>
        <v>84.166719999999941</v>
      </c>
      <c r="H58" s="98">
        <f t="shared" si="3"/>
        <v>11.000011644757416</v>
      </c>
      <c r="I58" s="92">
        <v>3</v>
      </c>
      <c r="J58" s="91" t="s">
        <v>238</v>
      </c>
    </row>
    <row r="59" spans="1:10" ht="30">
      <c r="A59" s="91">
        <v>42</v>
      </c>
      <c r="B59" s="88" t="s">
        <v>270</v>
      </c>
      <c r="C59" s="85">
        <v>43976</v>
      </c>
      <c r="D59" s="89" t="s">
        <v>221</v>
      </c>
      <c r="E59" s="90">
        <v>1347.5784799999999</v>
      </c>
      <c r="F59" s="95">
        <v>1239.77224</v>
      </c>
      <c r="G59" s="90">
        <f t="shared" si="2"/>
        <v>107.80623999999989</v>
      </c>
      <c r="H59" s="98">
        <f t="shared" si="3"/>
        <v>7.999997150444246</v>
      </c>
      <c r="I59" s="92">
        <v>10</v>
      </c>
      <c r="J59" s="91" t="s">
        <v>238</v>
      </c>
    </row>
    <row r="60" spans="1:10" ht="45">
      <c r="A60" s="91">
        <v>43</v>
      </c>
      <c r="B60" s="88" t="s">
        <v>271</v>
      </c>
      <c r="C60" s="85">
        <v>43970</v>
      </c>
      <c r="D60" s="89" t="s">
        <v>221</v>
      </c>
      <c r="E60" s="90">
        <v>336.40169000000003</v>
      </c>
      <c r="F60" s="95">
        <v>334.71967999999998</v>
      </c>
      <c r="G60" s="90">
        <f t="shared" si="2"/>
        <v>1.682010000000048</v>
      </c>
      <c r="H60" s="98">
        <f t="shared" si="3"/>
        <v>0.50000046075869831</v>
      </c>
      <c r="I60" s="92">
        <v>2</v>
      </c>
      <c r="J60" s="91" t="s">
        <v>228</v>
      </c>
    </row>
    <row r="61" spans="1:10" ht="45">
      <c r="A61" s="91">
        <v>44</v>
      </c>
      <c r="B61" s="88" t="s">
        <v>272</v>
      </c>
      <c r="C61" s="85">
        <v>43969</v>
      </c>
      <c r="D61" s="89" t="s">
        <v>221</v>
      </c>
      <c r="E61" s="90">
        <v>825.726</v>
      </c>
      <c r="F61" s="95">
        <v>821.59736999999996</v>
      </c>
      <c r="G61" s="90">
        <f t="shared" si="2"/>
        <v>4.1286300000000438</v>
      </c>
      <c r="H61" s="98">
        <f t="shared" si="3"/>
        <v>0.50000000000000533</v>
      </c>
      <c r="I61" s="92">
        <v>3</v>
      </c>
      <c r="J61" s="91" t="s">
        <v>228</v>
      </c>
    </row>
    <row r="62" spans="1:10" ht="30">
      <c r="A62" s="91">
        <v>45</v>
      </c>
      <c r="B62" s="88" t="s">
        <v>273</v>
      </c>
      <c r="C62" s="85">
        <v>43971</v>
      </c>
      <c r="D62" s="89" t="s">
        <v>221</v>
      </c>
      <c r="E62" s="90">
        <v>1520.5516299999999</v>
      </c>
      <c r="F62" s="95">
        <v>1505.3461100000002</v>
      </c>
      <c r="G62" s="90">
        <f t="shared" si="2"/>
        <v>15.205519999999751</v>
      </c>
      <c r="H62" s="98">
        <f t="shared" si="3"/>
        <v>1.0000002433327275</v>
      </c>
      <c r="I62" s="92">
        <v>4</v>
      </c>
      <c r="J62" s="91" t="s">
        <v>238</v>
      </c>
    </row>
    <row r="63" spans="1:10" ht="45">
      <c r="A63" s="91">
        <v>46</v>
      </c>
      <c r="B63" s="88" t="s">
        <v>274</v>
      </c>
      <c r="C63" s="85">
        <v>43969</v>
      </c>
      <c r="D63" s="89" t="s">
        <v>221</v>
      </c>
      <c r="E63" s="90">
        <v>502.16327000000001</v>
      </c>
      <c r="F63" s="95">
        <v>502.16327000000001</v>
      </c>
      <c r="G63" s="90">
        <f t="shared" si="2"/>
        <v>0</v>
      </c>
      <c r="H63" s="98">
        <f t="shared" si="3"/>
        <v>0</v>
      </c>
      <c r="I63" s="92">
        <v>1</v>
      </c>
      <c r="J63" s="91" t="s">
        <v>228</v>
      </c>
    </row>
    <row r="64" spans="1:10" ht="45">
      <c r="A64" s="91">
        <v>47</v>
      </c>
      <c r="B64" s="88" t="s">
        <v>275</v>
      </c>
      <c r="C64" s="85">
        <v>43976</v>
      </c>
      <c r="D64" s="89" t="s">
        <v>221</v>
      </c>
      <c r="E64" s="90">
        <v>2243.50774</v>
      </c>
      <c r="F64" s="95">
        <v>2097.6797299999998</v>
      </c>
      <c r="G64" s="90">
        <f t="shared" si="2"/>
        <v>145.82801000000018</v>
      </c>
      <c r="H64" s="98">
        <f t="shared" si="3"/>
        <v>6.5000003075541057</v>
      </c>
      <c r="I64" s="92">
        <v>3</v>
      </c>
      <c r="J64" s="91" t="s">
        <v>238</v>
      </c>
    </row>
    <row r="65" spans="1:10" ht="45">
      <c r="A65" s="91">
        <v>48</v>
      </c>
      <c r="B65" s="88" t="s">
        <v>276</v>
      </c>
      <c r="C65" s="85">
        <v>43977</v>
      </c>
      <c r="D65" s="89" t="s">
        <v>221</v>
      </c>
      <c r="E65" s="90">
        <v>367.34</v>
      </c>
      <c r="F65" s="95">
        <v>365.50329999999997</v>
      </c>
      <c r="G65" s="90">
        <f t="shared" si="2"/>
        <v>1.8367000000000075</v>
      </c>
      <c r="H65" s="98">
        <f t="shared" si="3"/>
        <v>0.50000000000000211</v>
      </c>
      <c r="I65" s="92">
        <v>2</v>
      </c>
      <c r="J65" s="91" t="s">
        <v>228</v>
      </c>
    </row>
    <row r="66" spans="1:10" ht="45">
      <c r="A66" s="91">
        <v>49</v>
      </c>
      <c r="B66" s="88" t="s">
        <v>277</v>
      </c>
      <c r="C66" s="85">
        <v>43976</v>
      </c>
      <c r="D66" s="89" t="s">
        <v>221</v>
      </c>
      <c r="E66" s="90">
        <v>987.59519999999998</v>
      </c>
      <c r="F66" s="95">
        <v>967.84328000000005</v>
      </c>
      <c r="G66" s="90">
        <f t="shared" si="2"/>
        <v>19.751919999999927</v>
      </c>
      <c r="H66" s="98">
        <f t="shared" si="3"/>
        <v>2.0000016200969717</v>
      </c>
      <c r="I66" s="92">
        <v>4</v>
      </c>
      <c r="J66" s="91" t="s">
        <v>238</v>
      </c>
    </row>
    <row r="67" spans="1:10" ht="30">
      <c r="A67" s="91">
        <v>50</v>
      </c>
      <c r="B67" s="88" t="s">
        <v>278</v>
      </c>
      <c r="C67" s="85">
        <v>43976</v>
      </c>
      <c r="D67" s="89" t="s">
        <v>221</v>
      </c>
      <c r="E67" s="90">
        <v>479.41584</v>
      </c>
      <c r="F67" s="95">
        <v>412.29759999999999</v>
      </c>
      <c r="G67" s="90">
        <f t="shared" si="2"/>
        <v>67.118240000000014</v>
      </c>
      <c r="H67" s="98">
        <f t="shared" si="3"/>
        <v>14.000004672352922</v>
      </c>
      <c r="I67" s="92">
        <v>3</v>
      </c>
      <c r="J67" s="91" t="s">
        <v>238</v>
      </c>
    </row>
    <row r="68" spans="1:10" ht="45">
      <c r="A68" s="91">
        <v>51</v>
      </c>
      <c r="B68" s="88" t="s">
        <v>279</v>
      </c>
      <c r="C68" s="85">
        <v>43976</v>
      </c>
      <c r="D68" s="89" t="s">
        <v>221</v>
      </c>
      <c r="E68" s="90">
        <v>609.03389000000004</v>
      </c>
      <c r="F68" s="95">
        <v>609.03389000000004</v>
      </c>
      <c r="G68" s="90">
        <f t="shared" si="2"/>
        <v>0</v>
      </c>
      <c r="H68" s="98">
        <f t="shared" si="3"/>
        <v>0</v>
      </c>
      <c r="I68" s="92">
        <v>2</v>
      </c>
      <c r="J68" s="91" t="s">
        <v>238</v>
      </c>
    </row>
    <row r="69" spans="1:10" ht="75">
      <c r="A69" s="91">
        <v>52</v>
      </c>
      <c r="B69" s="88" t="s">
        <v>243</v>
      </c>
      <c r="C69" s="85" t="s">
        <v>61</v>
      </c>
      <c r="D69" s="89" t="s">
        <v>222</v>
      </c>
      <c r="E69" s="90">
        <v>1014.09</v>
      </c>
      <c r="F69" s="95">
        <v>1014.09</v>
      </c>
      <c r="G69" s="90">
        <f t="shared" si="2"/>
        <v>0</v>
      </c>
      <c r="H69" s="98">
        <f t="shared" si="3"/>
        <v>0</v>
      </c>
      <c r="I69" s="92">
        <v>1</v>
      </c>
      <c r="J69" s="91" t="s">
        <v>228</v>
      </c>
    </row>
    <row r="70" spans="1:10" ht="45">
      <c r="A70" s="91">
        <v>53</v>
      </c>
      <c r="B70" s="88" t="s">
        <v>39</v>
      </c>
      <c r="C70" s="85">
        <v>43984</v>
      </c>
      <c r="D70" s="89" t="s">
        <v>221</v>
      </c>
      <c r="E70" s="90">
        <v>1889.19677</v>
      </c>
      <c r="F70" s="95">
        <v>1596.3713500000001</v>
      </c>
      <c r="G70" s="90">
        <f t="shared" si="2"/>
        <v>292.82541999999989</v>
      </c>
      <c r="H70" s="98">
        <f t="shared" si="3"/>
        <v>15.499995799802257</v>
      </c>
      <c r="I70" s="92">
        <v>5</v>
      </c>
      <c r="J70" s="91" t="s">
        <v>238</v>
      </c>
    </row>
    <row r="71" spans="1:10" ht="45">
      <c r="A71" s="91">
        <v>54</v>
      </c>
      <c r="B71" s="88" t="s">
        <v>40</v>
      </c>
      <c r="C71" s="85">
        <v>43983</v>
      </c>
      <c r="D71" s="89" t="s">
        <v>221</v>
      </c>
      <c r="E71" s="90">
        <v>1478.3123799999998</v>
      </c>
      <c r="F71" s="95">
        <v>1411.7883400000001</v>
      </c>
      <c r="G71" s="90">
        <f t="shared" si="2"/>
        <v>66.524039999999786</v>
      </c>
      <c r="H71" s="98">
        <f t="shared" si="3"/>
        <v>4.499998843275586</v>
      </c>
      <c r="I71" s="92">
        <v>4</v>
      </c>
      <c r="J71" s="91" t="s">
        <v>238</v>
      </c>
    </row>
    <row r="72" spans="1:10" ht="30">
      <c r="A72" s="91">
        <v>55</v>
      </c>
      <c r="B72" s="88" t="s">
        <v>41</v>
      </c>
      <c r="C72" s="85">
        <v>43983</v>
      </c>
      <c r="D72" s="89" t="s">
        <v>221</v>
      </c>
      <c r="E72" s="90">
        <v>4117.24</v>
      </c>
      <c r="F72" s="95">
        <v>3499.654</v>
      </c>
      <c r="G72" s="90">
        <f t="shared" si="2"/>
        <v>617.58599999999979</v>
      </c>
      <c r="H72" s="98">
        <f t="shared" si="3"/>
        <v>14.999999999999996</v>
      </c>
      <c r="I72" s="92">
        <v>4</v>
      </c>
      <c r="J72" s="91" t="s">
        <v>238</v>
      </c>
    </row>
    <row r="73" spans="1:10" ht="30">
      <c r="A73" s="91">
        <v>56</v>
      </c>
      <c r="B73" s="88" t="s">
        <v>42</v>
      </c>
      <c r="C73" s="85">
        <v>43983</v>
      </c>
      <c r="D73" s="89" t="s">
        <v>221</v>
      </c>
      <c r="E73" s="90">
        <v>1656.99956</v>
      </c>
      <c r="F73" s="95">
        <v>1656.99956</v>
      </c>
      <c r="G73" s="90">
        <f t="shared" si="2"/>
        <v>0</v>
      </c>
      <c r="H73" s="98">
        <f t="shared" si="3"/>
        <v>0</v>
      </c>
      <c r="I73" s="92">
        <v>2</v>
      </c>
      <c r="J73" s="91" t="s">
        <v>238</v>
      </c>
    </row>
    <row r="74" spans="1:10" ht="30">
      <c r="A74" s="91">
        <v>57</v>
      </c>
      <c r="B74" s="88" t="s">
        <v>43</v>
      </c>
      <c r="C74" s="85">
        <v>43984</v>
      </c>
      <c r="D74" s="89" t="s">
        <v>221</v>
      </c>
      <c r="E74" s="90">
        <v>882.66300000000001</v>
      </c>
      <c r="F74" s="95">
        <v>715</v>
      </c>
      <c r="G74" s="90">
        <f t="shared" si="2"/>
        <v>167.66300000000001</v>
      </c>
      <c r="H74" s="98">
        <f t="shared" si="3"/>
        <v>18.995131777360104</v>
      </c>
      <c r="I74" s="92">
        <v>9</v>
      </c>
      <c r="J74" s="91" t="s">
        <v>238</v>
      </c>
    </row>
    <row r="75" spans="1:10" ht="45">
      <c r="A75" s="91">
        <v>58</v>
      </c>
      <c r="B75" s="88" t="s">
        <v>44</v>
      </c>
      <c r="C75" s="85">
        <v>43983</v>
      </c>
      <c r="D75" s="89" t="s">
        <v>221</v>
      </c>
      <c r="E75" s="90">
        <v>295.50085999999999</v>
      </c>
      <c r="F75" s="95">
        <v>295.50085999999999</v>
      </c>
      <c r="G75" s="90">
        <f t="shared" si="2"/>
        <v>0</v>
      </c>
      <c r="H75" s="98">
        <f t="shared" si="3"/>
        <v>0</v>
      </c>
      <c r="I75" s="92">
        <v>1</v>
      </c>
      <c r="J75" s="91" t="s">
        <v>228</v>
      </c>
    </row>
    <row r="76" spans="1:10" ht="60">
      <c r="A76" s="91">
        <v>59</v>
      </c>
      <c r="B76" s="88" t="s">
        <v>45</v>
      </c>
      <c r="C76" s="85">
        <v>43983</v>
      </c>
      <c r="D76" s="89" t="s">
        <v>221</v>
      </c>
      <c r="E76" s="90">
        <v>2593.9601400000001</v>
      </c>
      <c r="F76" s="95">
        <v>2593.9601400000001</v>
      </c>
      <c r="G76" s="90">
        <f t="shared" si="2"/>
        <v>0</v>
      </c>
      <c r="H76" s="98">
        <f t="shared" si="3"/>
        <v>0</v>
      </c>
      <c r="I76" s="92">
        <v>3</v>
      </c>
      <c r="J76" s="91" t="s">
        <v>228</v>
      </c>
    </row>
    <row r="77" spans="1:10" ht="45">
      <c r="A77" s="91">
        <v>60</v>
      </c>
      <c r="B77" s="88" t="s">
        <v>46</v>
      </c>
      <c r="C77" s="85">
        <v>43985</v>
      </c>
      <c r="D77" s="89" t="s">
        <v>221</v>
      </c>
      <c r="E77" s="90">
        <v>298.82279999999997</v>
      </c>
      <c r="F77" s="95">
        <v>297.32868999999999</v>
      </c>
      <c r="G77" s="90">
        <f t="shared" si="2"/>
        <v>1.4941099999999778</v>
      </c>
      <c r="H77" s="98">
        <f t="shared" si="3"/>
        <v>0.49999866141404803</v>
      </c>
      <c r="I77" s="92">
        <v>2</v>
      </c>
      <c r="J77" s="91" t="s">
        <v>238</v>
      </c>
    </row>
    <row r="78" spans="1:10" ht="30">
      <c r="A78" s="91">
        <v>61</v>
      </c>
      <c r="B78" s="88" t="s">
        <v>47</v>
      </c>
      <c r="C78" s="85">
        <v>43984</v>
      </c>
      <c r="D78" s="89" t="s">
        <v>221</v>
      </c>
      <c r="E78" s="90">
        <v>309.84808000000004</v>
      </c>
      <c r="F78" s="95">
        <v>216.89367000000001</v>
      </c>
      <c r="G78" s="90">
        <f t="shared" si="2"/>
        <v>92.954410000000024</v>
      </c>
      <c r="H78" s="98">
        <f t="shared" si="3"/>
        <v>29.999995481656693</v>
      </c>
      <c r="I78" s="92">
        <v>5</v>
      </c>
      <c r="J78" s="91" t="s">
        <v>238</v>
      </c>
    </row>
    <row r="79" spans="1:10" ht="45">
      <c r="A79" s="91">
        <v>62</v>
      </c>
      <c r="B79" s="88" t="s">
        <v>48</v>
      </c>
      <c r="C79" s="85">
        <v>43991</v>
      </c>
      <c r="D79" s="89" t="s">
        <v>221</v>
      </c>
      <c r="E79" s="90">
        <v>696.85708</v>
      </c>
      <c r="F79" s="95">
        <v>590.81272000000001</v>
      </c>
      <c r="G79" s="90">
        <f t="shared" si="2"/>
        <v>106.04435999999998</v>
      </c>
      <c r="H79" s="98">
        <f t="shared" si="3"/>
        <v>15.217519207812307</v>
      </c>
      <c r="I79" s="92">
        <v>3</v>
      </c>
      <c r="J79" s="91" t="s">
        <v>238</v>
      </c>
    </row>
    <row r="80" spans="1:10" ht="45">
      <c r="A80" s="91">
        <v>63</v>
      </c>
      <c r="B80" s="88" t="s">
        <v>49</v>
      </c>
      <c r="C80" s="85">
        <v>43990</v>
      </c>
      <c r="D80" s="89" t="s">
        <v>221</v>
      </c>
      <c r="E80" s="90">
        <v>394.65199000000001</v>
      </c>
      <c r="F80" s="95">
        <v>394.65199000000001</v>
      </c>
      <c r="G80" s="90">
        <f t="shared" si="2"/>
        <v>0</v>
      </c>
      <c r="H80" s="98">
        <f t="shared" si="3"/>
        <v>0</v>
      </c>
      <c r="I80" s="92">
        <v>1</v>
      </c>
      <c r="J80" s="91" t="s">
        <v>228</v>
      </c>
    </row>
    <row r="81" spans="1:10" ht="30">
      <c r="A81" s="91">
        <v>64</v>
      </c>
      <c r="B81" s="88" t="s">
        <v>50</v>
      </c>
      <c r="C81" s="85">
        <v>43992</v>
      </c>
      <c r="D81" s="89" t="s">
        <v>221</v>
      </c>
      <c r="E81" s="90">
        <v>538.06700000000001</v>
      </c>
      <c r="F81" s="95">
        <v>535.37666000000002</v>
      </c>
      <c r="G81" s="90">
        <f t="shared" si="2"/>
        <v>2.690339999999992</v>
      </c>
      <c r="H81" s="98">
        <f t="shared" si="3"/>
        <v>0.50000092925230355</v>
      </c>
      <c r="I81" s="92">
        <v>2</v>
      </c>
      <c r="J81" s="91" t="s">
        <v>228</v>
      </c>
    </row>
    <row r="82" spans="1:10" ht="60">
      <c r="A82" s="91">
        <v>65</v>
      </c>
      <c r="B82" s="88" t="s">
        <v>51</v>
      </c>
      <c r="C82" s="85">
        <v>43990</v>
      </c>
      <c r="D82" s="89" t="s">
        <v>221</v>
      </c>
      <c r="E82" s="90">
        <v>3232.89</v>
      </c>
      <c r="F82" s="95">
        <v>3232.89</v>
      </c>
      <c r="G82" s="90">
        <f t="shared" si="2"/>
        <v>0</v>
      </c>
      <c r="H82" s="98">
        <f t="shared" si="3"/>
        <v>0</v>
      </c>
      <c r="I82" s="92">
        <v>1</v>
      </c>
      <c r="J82" s="91" t="s">
        <v>228</v>
      </c>
    </row>
    <row r="83" spans="1:10" ht="45">
      <c r="A83" s="91">
        <v>66</v>
      </c>
      <c r="B83" s="88" t="s">
        <v>52</v>
      </c>
      <c r="C83" s="85">
        <v>43997</v>
      </c>
      <c r="D83" s="89" t="s">
        <v>221</v>
      </c>
      <c r="E83" s="90">
        <v>2337.52</v>
      </c>
      <c r="F83" s="95">
        <v>2337.52</v>
      </c>
      <c r="G83" s="90">
        <f t="shared" si="2"/>
        <v>0</v>
      </c>
      <c r="H83" s="98">
        <f t="shared" si="3"/>
        <v>0</v>
      </c>
      <c r="I83" s="92">
        <v>2</v>
      </c>
      <c r="J83" s="91" t="s">
        <v>228</v>
      </c>
    </row>
    <row r="84" spans="1:10" ht="45">
      <c r="A84" s="91">
        <v>67</v>
      </c>
      <c r="B84" s="88" t="s">
        <v>53</v>
      </c>
      <c r="C84" s="85">
        <v>44000</v>
      </c>
      <c r="D84" s="89" t="s">
        <v>221</v>
      </c>
      <c r="E84" s="90">
        <v>1126.4839999999999</v>
      </c>
      <c r="F84" s="95">
        <v>929.29998999999998</v>
      </c>
      <c r="G84" s="90">
        <f t="shared" si="2"/>
        <v>197.18400999999994</v>
      </c>
      <c r="H84" s="98">
        <f t="shared" si="3"/>
        <v>17.504377336917344</v>
      </c>
      <c r="I84" s="92">
        <v>7</v>
      </c>
      <c r="J84" s="91" t="s">
        <v>238</v>
      </c>
    </row>
    <row r="85" spans="1:10" ht="45">
      <c r="A85" s="91">
        <v>68</v>
      </c>
      <c r="B85" s="88" t="s">
        <v>54</v>
      </c>
      <c r="C85" s="85">
        <v>43999</v>
      </c>
      <c r="D85" s="89" t="s">
        <v>221</v>
      </c>
      <c r="E85" s="90">
        <v>1789.4370800000002</v>
      </c>
      <c r="F85" s="95">
        <v>1325.0781499999998</v>
      </c>
      <c r="G85" s="90">
        <f t="shared" si="2"/>
        <v>464.35893000000033</v>
      </c>
      <c r="H85" s="98">
        <f t="shared" si="3"/>
        <v>25.950000432538278</v>
      </c>
      <c r="I85" s="92">
        <v>8</v>
      </c>
      <c r="J85" s="91" t="s">
        <v>238</v>
      </c>
    </row>
    <row r="86" spans="1:10" ht="30">
      <c r="A86" s="91">
        <v>69</v>
      </c>
      <c r="B86" s="88" t="s">
        <v>55</v>
      </c>
      <c r="C86" s="85">
        <v>43990</v>
      </c>
      <c r="D86" s="89" t="s">
        <v>221</v>
      </c>
      <c r="E86" s="90">
        <v>388.45499999999998</v>
      </c>
      <c r="F86" s="95">
        <v>388.45499999999998</v>
      </c>
      <c r="G86" s="90">
        <f t="shared" si="2"/>
        <v>0</v>
      </c>
      <c r="H86" s="98">
        <f t="shared" si="3"/>
        <v>0</v>
      </c>
      <c r="I86" s="92">
        <v>1</v>
      </c>
      <c r="J86" s="91" t="s">
        <v>228</v>
      </c>
    </row>
    <row r="87" spans="1:10" ht="75">
      <c r="A87" s="91">
        <v>70</v>
      </c>
      <c r="B87" s="88" t="s">
        <v>72</v>
      </c>
      <c r="C87" s="85">
        <v>43997</v>
      </c>
      <c r="D87" s="89" t="s">
        <v>221</v>
      </c>
      <c r="E87" s="90">
        <v>1109.6600000000001</v>
      </c>
      <c r="F87" s="95">
        <v>1109.6600000000001</v>
      </c>
      <c r="G87" s="90">
        <f t="shared" si="2"/>
        <v>0</v>
      </c>
      <c r="H87" s="98">
        <f t="shared" si="3"/>
        <v>0</v>
      </c>
      <c r="I87" s="92">
        <v>1</v>
      </c>
      <c r="J87" s="91" t="s">
        <v>228</v>
      </c>
    </row>
    <row r="88" spans="1:10" ht="45">
      <c r="A88" s="91">
        <v>71</v>
      </c>
      <c r="B88" s="88" t="s">
        <v>56</v>
      </c>
      <c r="C88" s="85">
        <v>43998</v>
      </c>
      <c r="D88" s="89" t="s">
        <v>221</v>
      </c>
      <c r="E88" s="90">
        <v>407.71800000000002</v>
      </c>
      <c r="F88" s="95">
        <v>340.44453000000004</v>
      </c>
      <c r="G88" s="90">
        <f t="shared" si="2"/>
        <v>67.273469999999975</v>
      </c>
      <c r="H88" s="98">
        <f t="shared" si="3"/>
        <v>16.499999999999993</v>
      </c>
      <c r="I88" s="92">
        <v>2</v>
      </c>
      <c r="J88" s="91" t="s">
        <v>238</v>
      </c>
    </row>
    <row r="89" spans="1:10" ht="45">
      <c r="A89" s="91">
        <v>72</v>
      </c>
      <c r="B89" s="88" t="s">
        <v>57</v>
      </c>
      <c r="C89" s="85">
        <v>43997</v>
      </c>
      <c r="D89" s="89" t="s">
        <v>221</v>
      </c>
      <c r="E89" s="90">
        <v>269.45999999999998</v>
      </c>
      <c r="F89" s="95">
        <v>269.45999999999998</v>
      </c>
      <c r="G89" s="90">
        <f t="shared" si="2"/>
        <v>0</v>
      </c>
      <c r="H89" s="98">
        <f t="shared" si="3"/>
        <v>0</v>
      </c>
      <c r="I89" s="92">
        <v>1</v>
      </c>
      <c r="J89" s="91" t="s">
        <v>228</v>
      </c>
    </row>
    <row r="90" spans="1:10" ht="45">
      <c r="A90" s="91">
        <v>73</v>
      </c>
      <c r="B90" s="88" t="s">
        <v>58</v>
      </c>
      <c r="C90" s="85">
        <v>43998</v>
      </c>
      <c r="D90" s="89" t="s">
        <v>221</v>
      </c>
      <c r="E90" s="90">
        <v>1523.25389</v>
      </c>
      <c r="F90" s="95">
        <v>1325.2308700000001</v>
      </c>
      <c r="G90" s="90">
        <f t="shared" si="2"/>
        <v>198.02301999999986</v>
      </c>
      <c r="H90" s="98">
        <f t="shared" si="3"/>
        <v>13.000000938779802</v>
      </c>
      <c r="I90" s="92">
        <v>2</v>
      </c>
      <c r="J90" s="91" t="s">
        <v>238</v>
      </c>
    </row>
    <row r="91" spans="1:10" ht="30">
      <c r="A91" s="91">
        <v>74</v>
      </c>
      <c r="B91" s="88" t="s">
        <v>59</v>
      </c>
      <c r="C91" s="85">
        <v>44004</v>
      </c>
      <c r="D91" s="89" t="s">
        <v>221</v>
      </c>
      <c r="E91" s="90">
        <v>7463.9785000000002</v>
      </c>
      <c r="F91" s="95">
        <v>6605.6210300000002</v>
      </c>
      <c r="G91" s="90">
        <f t="shared" si="2"/>
        <v>858.35746999999992</v>
      </c>
      <c r="H91" s="98">
        <f t="shared" si="3"/>
        <v>11.499999229633364</v>
      </c>
      <c r="I91" s="92">
        <v>7</v>
      </c>
      <c r="J91" s="91" t="s">
        <v>238</v>
      </c>
    </row>
    <row r="92" spans="1:10" ht="60">
      <c r="A92" s="91">
        <v>75</v>
      </c>
      <c r="B92" s="88" t="s">
        <v>62</v>
      </c>
      <c r="C92" s="85">
        <v>44001</v>
      </c>
      <c r="D92" s="89" t="s">
        <v>221</v>
      </c>
      <c r="E92" s="90">
        <v>945.24</v>
      </c>
      <c r="F92" s="95">
        <v>779.82299999999998</v>
      </c>
      <c r="G92" s="90">
        <f t="shared" si="2"/>
        <v>165.41700000000003</v>
      </c>
      <c r="H92" s="98">
        <f t="shared" si="3"/>
        <v>17.5</v>
      </c>
      <c r="I92" s="92">
        <v>7</v>
      </c>
      <c r="J92" s="91" t="s">
        <v>238</v>
      </c>
    </row>
    <row r="93" spans="1:10" ht="45">
      <c r="A93" s="91">
        <v>76</v>
      </c>
      <c r="B93" s="88" t="s">
        <v>63</v>
      </c>
      <c r="C93" s="85">
        <v>43997</v>
      </c>
      <c r="D93" s="89" t="s">
        <v>221</v>
      </c>
      <c r="E93" s="90">
        <v>860.91099999999994</v>
      </c>
      <c r="F93" s="95">
        <v>860.91099999999994</v>
      </c>
      <c r="G93" s="90">
        <f t="shared" si="2"/>
        <v>0</v>
      </c>
      <c r="H93" s="98">
        <f t="shared" si="3"/>
        <v>0</v>
      </c>
      <c r="I93" s="92">
        <v>1</v>
      </c>
      <c r="J93" s="91" t="s">
        <v>228</v>
      </c>
    </row>
    <row r="94" spans="1:10" ht="45">
      <c r="A94" s="91">
        <v>77</v>
      </c>
      <c r="B94" s="88" t="s">
        <v>64</v>
      </c>
      <c r="C94" s="85">
        <v>43998</v>
      </c>
      <c r="D94" s="89" t="s">
        <v>221</v>
      </c>
      <c r="E94" s="90">
        <v>1755.8208</v>
      </c>
      <c r="F94" s="95">
        <v>1755.8208</v>
      </c>
      <c r="G94" s="90">
        <f t="shared" si="2"/>
        <v>0</v>
      </c>
      <c r="H94" s="98">
        <f t="shared" si="3"/>
        <v>0</v>
      </c>
      <c r="I94" s="92">
        <v>1</v>
      </c>
      <c r="J94" s="91" t="s">
        <v>228</v>
      </c>
    </row>
    <row r="95" spans="1:10" ht="60">
      <c r="A95" s="91">
        <v>78</v>
      </c>
      <c r="B95" s="88" t="s">
        <v>65</v>
      </c>
      <c r="C95" s="85">
        <v>44001</v>
      </c>
      <c r="D95" s="89" t="s">
        <v>221</v>
      </c>
      <c r="E95" s="90">
        <v>356.96699999999998</v>
      </c>
      <c r="F95" s="95">
        <v>356.96699999999998</v>
      </c>
      <c r="G95" s="90">
        <f t="shared" si="2"/>
        <v>0</v>
      </c>
      <c r="H95" s="98">
        <f t="shared" si="3"/>
        <v>0</v>
      </c>
      <c r="I95" s="92">
        <v>1</v>
      </c>
      <c r="J95" s="91" t="s">
        <v>228</v>
      </c>
    </row>
    <row r="96" spans="1:10" ht="30">
      <c r="A96" s="91">
        <v>79</v>
      </c>
      <c r="B96" s="88" t="s">
        <v>67</v>
      </c>
      <c r="C96" s="85" t="s">
        <v>71</v>
      </c>
      <c r="D96" s="89" t="s">
        <v>221</v>
      </c>
      <c r="E96" s="90">
        <v>4323.2299999999996</v>
      </c>
      <c r="F96" s="95">
        <v>4323.2299999999996</v>
      </c>
      <c r="G96" s="90">
        <f t="shared" si="2"/>
        <v>0</v>
      </c>
      <c r="H96" s="98">
        <f t="shared" si="3"/>
        <v>0</v>
      </c>
      <c r="I96" s="92">
        <v>3</v>
      </c>
      <c r="J96" s="91" t="s">
        <v>228</v>
      </c>
    </row>
    <row r="97" spans="1:10" ht="30">
      <c r="A97" s="91">
        <v>80</v>
      </c>
      <c r="B97" s="88" t="s">
        <v>66</v>
      </c>
      <c r="C97" s="85">
        <v>44004</v>
      </c>
      <c r="D97" s="89" t="s">
        <v>221</v>
      </c>
      <c r="E97" s="90">
        <v>1333.1</v>
      </c>
      <c r="F97" s="95">
        <v>1153.1315</v>
      </c>
      <c r="G97" s="90">
        <f t="shared" si="2"/>
        <v>179.96849999999995</v>
      </c>
      <c r="H97" s="98">
        <f t="shared" si="3"/>
        <v>13.499999999999998</v>
      </c>
      <c r="I97" s="92">
        <v>5</v>
      </c>
      <c r="J97" s="91" t="s">
        <v>238</v>
      </c>
    </row>
    <row r="98" spans="1:10" ht="30">
      <c r="A98" s="91">
        <v>81</v>
      </c>
      <c r="B98" s="88" t="s">
        <v>68</v>
      </c>
      <c r="C98" s="85">
        <v>44011</v>
      </c>
      <c r="D98" s="89" t="s">
        <v>221</v>
      </c>
      <c r="E98" s="90">
        <v>19980.04</v>
      </c>
      <c r="F98" s="95">
        <v>17282.7346</v>
      </c>
      <c r="G98" s="90">
        <f t="shared" si="2"/>
        <v>2697.3054000000011</v>
      </c>
      <c r="H98" s="98">
        <f t="shared" si="3"/>
        <v>13.500000000000004</v>
      </c>
      <c r="I98" s="92">
        <v>11</v>
      </c>
      <c r="J98" s="91" t="s">
        <v>238</v>
      </c>
    </row>
    <row r="99" spans="1:10" ht="30">
      <c r="A99" s="91">
        <v>82</v>
      </c>
      <c r="B99" s="88" t="s">
        <v>69</v>
      </c>
      <c r="C99" s="85" t="s">
        <v>71</v>
      </c>
      <c r="D99" s="89" t="s">
        <v>221</v>
      </c>
      <c r="E99" s="90">
        <v>718.57600000000002</v>
      </c>
      <c r="F99" s="95">
        <v>607.19672000000003</v>
      </c>
      <c r="G99" s="90">
        <f>E99-F99</f>
        <v>111.37927999999999</v>
      </c>
      <c r="H99" s="98">
        <f>G99/E99*100</f>
        <v>15.5</v>
      </c>
      <c r="I99" s="92">
        <v>13</v>
      </c>
      <c r="J99" s="91" t="s">
        <v>238</v>
      </c>
    </row>
    <row r="100" spans="1:10" ht="45">
      <c r="A100" s="91">
        <v>83</v>
      </c>
      <c r="B100" s="88" t="s">
        <v>70</v>
      </c>
      <c r="C100" s="85" t="s">
        <v>71</v>
      </c>
      <c r="D100" s="89" t="s">
        <v>221</v>
      </c>
      <c r="E100" s="90">
        <v>447.839</v>
      </c>
      <c r="F100" s="95">
        <v>420.96859999999998</v>
      </c>
      <c r="G100" s="90">
        <f>E100-F100</f>
        <v>26.870400000000018</v>
      </c>
      <c r="H100" s="98">
        <f>G100/E100*100</f>
        <v>6.0000133976719354</v>
      </c>
      <c r="I100" s="92">
        <v>6</v>
      </c>
      <c r="J100" s="91" t="s">
        <v>238</v>
      </c>
    </row>
    <row r="101" spans="1:10" ht="75">
      <c r="A101" s="91">
        <v>84</v>
      </c>
      <c r="B101" s="88" t="s">
        <v>35</v>
      </c>
      <c r="C101" s="85">
        <v>44019</v>
      </c>
      <c r="D101" s="89" t="s">
        <v>221</v>
      </c>
      <c r="E101" s="90">
        <v>1124.6199999999999</v>
      </c>
      <c r="F101" s="95">
        <v>783.13069999999993</v>
      </c>
      <c r="G101" s="90">
        <f t="shared" ref="G101:G138" si="4">E101-F101</f>
        <v>341.48929999999996</v>
      </c>
      <c r="H101" s="98">
        <f t="shared" ref="H101:H138" si="5">G101/E101*100</f>
        <v>30.364861019722216</v>
      </c>
      <c r="I101" s="92">
        <v>3</v>
      </c>
      <c r="J101" s="91" t="s">
        <v>238</v>
      </c>
    </row>
    <row r="102" spans="1:10" ht="60">
      <c r="A102" s="91">
        <v>85</v>
      </c>
      <c r="B102" s="88" t="s">
        <v>19</v>
      </c>
      <c r="C102" s="85">
        <v>44032</v>
      </c>
      <c r="D102" s="89" t="s">
        <v>221</v>
      </c>
      <c r="E102" s="90">
        <v>1124.46</v>
      </c>
      <c r="F102" s="95">
        <v>800</v>
      </c>
      <c r="G102" s="90">
        <f t="shared" si="4"/>
        <v>324.46000000000004</v>
      </c>
      <c r="H102" s="98">
        <f t="shared" si="5"/>
        <v>28.854739163687459</v>
      </c>
      <c r="I102" s="92">
        <v>5</v>
      </c>
      <c r="J102" s="91" t="s">
        <v>238</v>
      </c>
    </row>
    <row r="103" spans="1:10" ht="45">
      <c r="A103" s="91">
        <v>86</v>
      </c>
      <c r="B103" s="88" t="s">
        <v>20</v>
      </c>
      <c r="C103" s="85">
        <v>44026</v>
      </c>
      <c r="D103" s="89" t="s">
        <v>221</v>
      </c>
      <c r="E103" s="90">
        <v>567</v>
      </c>
      <c r="F103" s="95">
        <v>360.24</v>
      </c>
      <c r="G103" s="90">
        <f t="shared" si="4"/>
        <v>206.76</v>
      </c>
      <c r="H103" s="98">
        <f t="shared" si="5"/>
        <v>36.465608465608462</v>
      </c>
      <c r="I103" s="92">
        <v>9</v>
      </c>
      <c r="J103" s="91" t="s">
        <v>238</v>
      </c>
    </row>
    <row r="104" spans="1:10" ht="45">
      <c r="A104" s="91">
        <v>87</v>
      </c>
      <c r="B104" s="88" t="s">
        <v>266</v>
      </c>
      <c r="C104" s="85">
        <v>44041</v>
      </c>
      <c r="D104" s="89" t="s">
        <v>221</v>
      </c>
      <c r="E104" s="90">
        <v>4998.3594000000003</v>
      </c>
      <c r="F104" s="95">
        <v>3748.7694000000001</v>
      </c>
      <c r="G104" s="90">
        <f t="shared" si="4"/>
        <v>1249.5900000000001</v>
      </c>
      <c r="H104" s="98">
        <f t="shared" si="5"/>
        <v>25.000003000984684</v>
      </c>
      <c r="I104" s="92">
        <v>7</v>
      </c>
      <c r="J104" s="91" t="s">
        <v>238</v>
      </c>
    </row>
    <row r="105" spans="1:10" ht="45">
      <c r="A105" s="91">
        <v>88</v>
      </c>
      <c r="B105" s="88" t="s">
        <v>22</v>
      </c>
      <c r="C105" s="85">
        <v>44040</v>
      </c>
      <c r="D105" s="89" t="s">
        <v>221</v>
      </c>
      <c r="E105" s="90">
        <v>2243.50774</v>
      </c>
      <c r="F105" s="95">
        <v>2232.2902000000004</v>
      </c>
      <c r="G105" s="90">
        <f t="shared" si="4"/>
        <v>11.217539999999644</v>
      </c>
      <c r="H105" s="98">
        <f t="shared" si="5"/>
        <v>0.50000005794495916</v>
      </c>
      <c r="I105" s="92">
        <v>2</v>
      </c>
      <c r="J105" s="91" t="s">
        <v>228</v>
      </c>
    </row>
    <row r="106" spans="1:10" ht="45">
      <c r="A106" s="91">
        <v>89</v>
      </c>
      <c r="B106" s="88" t="s">
        <v>23</v>
      </c>
      <c r="C106" s="85">
        <v>44041</v>
      </c>
      <c r="D106" s="89" t="s">
        <v>221</v>
      </c>
      <c r="E106" s="90">
        <v>3007.0140000000001</v>
      </c>
      <c r="F106" s="95">
        <v>3007.0140000000001</v>
      </c>
      <c r="G106" s="90">
        <f t="shared" si="4"/>
        <v>0</v>
      </c>
      <c r="H106" s="98">
        <f t="shared" si="5"/>
        <v>0</v>
      </c>
      <c r="I106" s="92">
        <v>2</v>
      </c>
      <c r="J106" s="91" t="s">
        <v>228</v>
      </c>
    </row>
    <row r="107" spans="1:10" ht="30">
      <c r="A107" s="91">
        <v>90</v>
      </c>
      <c r="B107" s="88" t="s">
        <v>25</v>
      </c>
      <c r="C107" s="85">
        <v>44048</v>
      </c>
      <c r="D107" s="89" t="s">
        <v>221</v>
      </c>
      <c r="E107" s="90">
        <v>367.34</v>
      </c>
      <c r="F107" s="95">
        <v>367.34</v>
      </c>
      <c r="G107" s="90">
        <f t="shared" si="4"/>
        <v>0</v>
      </c>
      <c r="H107" s="98">
        <f t="shared" si="5"/>
        <v>0</v>
      </c>
      <c r="I107" s="92">
        <v>1</v>
      </c>
      <c r="J107" s="91" t="s">
        <v>228</v>
      </c>
    </row>
    <row r="108" spans="1:10" ht="45">
      <c r="A108" s="91">
        <v>91</v>
      </c>
      <c r="B108" s="88" t="s">
        <v>264</v>
      </c>
      <c r="C108" s="85">
        <v>44054</v>
      </c>
      <c r="D108" s="89" t="s">
        <v>221</v>
      </c>
      <c r="E108" s="90">
        <v>988.90042000000005</v>
      </c>
      <c r="F108" s="95">
        <v>974.0669200000001</v>
      </c>
      <c r="G108" s="90">
        <f t="shared" si="4"/>
        <v>14.833499999999958</v>
      </c>
      <c r="H108" s="98">
        <f t="shared" si="5"/>
        <v>1.4999993629287727</v>
      </c>
      <c r="I108" s="92">
        <v>2</v>
      </c>
      <c r="J108" s="91" t="s">
        <v>238</v>
      </c>
    </row>
    <row r="109" spans="1:10" ht="45">
      <c r="A109" s="91">
        <v>92</v>
      </c>
      <c r="B109" s="88" t="s">
        <v>48</v>
      </c>
      <c r="C109" s="85">
        <v>44054</v>
      </c>
      <c r="D109" s="89" t="s">
        <v>221</v>
      </c>
      <c r="E109" s="90">
        <v>696.85708</v>
      </c>
      <c r="F109" s="95">
        <v>696.85708</v>
      </c>
      <c r="G109" s="90">
        <f t="shared" si="4"/>
        <v>0</v>
      </c>
      <c r="H109" s="98">
        <f t="shared" si="5"/>
        <v>0</v>
      </c>
      <c r="I109" s="92">
        <v>2</v>
      </c>
      <c r="J109" s="91" t="s">
        <v>238</v>
      </c>
    </row>
    <row r="110" spans="1:10" ht="30">
      <c r="A110" s="91">
        <v>93</v>
      </c>
      <c r="B110" s="88" t="s">
        <v>252</v>
      </c>
      <c r="C110" s="85">
        <v>44054</v>
      </c>
      <c r="D110" s="89" t="s">
        <v>221</v>
      </c>
      <c r="E110" s="90">
        <v>601.29597000000001</v>
      </c>
      <c r="F110" s="95">
        <v>589.27005000000008</v>
      </c>
      <c r="G110" s="90">
        <f t="shared" si="4"/>
        <v>12.025919999999928</v>
      </c>
      <c r="H110" s="98">
        <f t="shared" si="5"/>
        <v>2.0000000997844585</v>
      </c>
      <c r="I110" s="92">
        <v>2</v>
      </c>
      <c r="J110" s="91" t="s">
        <v>238</v>
      </c>
    </row>
    <row r="111" spans="1:10" ht="45">
      <c r="A111" s="91">
        <v>94</v>
      </c>
      <c r="B111" s="88" t="s">
        <v>279</v>
      </c>
      <c r="C111" s="85">
        <v>44054</v>
      </c>
      <c r="D111" s="89" t="s">
        <v>221</v>
      </c>
      <c r="E111" s="90">
        <v>609</v>
      </c>
      <c r="F111" s="95">
        <v>609</v>
      </c>
      <c r="G111" s="90">
        <f t="shared" si="4"/>
        <v>0</v>
      </c>
      <c r="H111" s="98">
        <f t="shared" si="5"/>
        <v>0</v>
      </c>
      <c r="I111" s="92">
        <v>1</v>
      </c>
      <c r="J111" s="91" t="s">
        <v>228</v>
      </c>
    </row>
    <row r="112" spans="1:10" ht="45">
      <c r="A112" s="91">
        <v>95</v>
      </c>
      <c r="B112" s="88" t="s">
        <v>26</v>
      </c>
      <c r="C112" s="85">
        <v>44060</v>
      </c>
      <c r="D112" s="89" t="s">
        <v>221</v>
      </c>
      <c r="E112" s="90">
        <v>417.33300000000003</v>
      </c>
      <c r="F112" s="95">
        <v>417.33300000000003</v>
      </c>
      <c r="G112" s="90">
        <f t="shared" si="4"/>
        <v>0</v>
      </c>
      <c r="H112" s="98">
        <f t="shared" si="5"/>
        <v>0</v>
      </c>
      <c r="I112" s="92">
        <v>1</v>
      </c>
      <c r="J112" s="91" t="s">
        <v>228</v>
      </c>
    </row>
    <row r="113" spans="1:10" ht="45">
      <c r="A113" s="91">
        <v>96</v>
      </c>
      <c r="B113" s="88" t="s">
        <v>24</v>
      </c>
      <c r="C113" s="85">
        <v>44064</v>
      </c>
      <c r="D113" s="89" t="s">
        <v>221</v>
      </c>
      <c r="E113" s="90">
        <v>2311.4627999999998</v>
      </c>
      <c r="F113" s="95">
        <v>2299.9054900000001</v>
      </c>
      <c r="G113" s="90">
        <f t="shared" si="4"/>
        <v>11.557309999999688</v>
      </c>
      <c r="H113" s="98">
        <f t="shared" si="5"/>
        <v>0.49999982694939715</v>
      </c>
      <c r="I113" s="92">
        <v>2</v>
      </c>
      <c r="J113" s="91" t="s">
        <v>228</v>
      </c>
    </row>
    <row r="114" spans="1:10" ht="45">
      <c r="A114" s="91">
        <v>97</v>
      </c>
      <c r="B114" s="88" t="s">
        <v>27</v>
      </c>
      <c r="C114" s="85">
        <v>44064</v>
      </c>
      <c r="D114" s="89" t="s">
        <v>221</v>
      </c>
      <c r="E114" s="90">
        <v>561.68899999999996</v>
      </c>
      <c r="F114" s="95">
        <v>561.68899999999996</v>
      </c>
      <c r="G114" s="90">
        <f t="shared" si="4"/>
        <v>0</v>
      </c>
      <c r="H114" s="98">
        <f t="shared" si="5"/>
        <v>0</v>
      </c>
      <c r="I114" s="92">
        <v>1</v>
      </c>
      <c r="J114" s="91" t="s">
        <v>228</v>
      </c>
    </row>
    <row r="115" spans="1:10" ht="30">
      <c r="A115" s="91">
        <v>98</v>
      </c>
      <c r="B115" s="88" t="s">
        <v>28</v>
      </c>
      <c r="C115" s="85">
        <v>44067</v>
      </c>
      <c r="D115" s="89" t="s">
        <v>221</v>
      </c>
      <c r="E115" s="90">
        <v>60.5</v>
      </c>
      <c r="F115" s="95">
        <v>52.877499999999998</v>
      </c>
      <c r="G115" s="90">
        <f t="shared" si="4"/>
        <v>7.6225000000000023</v>
      </c>
      <c r="H115" s="98">
        <f t="shared" si="5"/>
        <v>12.599173553719012</v>
      </c>
      <c r="I115" s="92">
        <v>3</v>
      </c>
      <c r="J115" s="91" t="s">
        <v>238</v>
      </c>
    </row>
    <row r="116" spans="1:10" ht="60">
      <c r="A116" s="91">
        <v>99</v>
      </c>
      <c r="B116" s="88" t="s">
        <v>29</v>
      </c>
      <c r="C116" s="85">
        <v>44075</v>
      </c>
      <c r="D116" s="89" t="s">
        <v>221</v>
      </c>
      <c r="E116" s="90">
        <v>527</v>
      </c>
      <c r="F116" s="95">
        <v>387</v>
      </c>
      <c r="G116" s="90">
        <f t="shared" si="4"/>
        <v>140</v>
      </c>
      <c r="H116" s="98">
        <f t="shared" si="5"/>
        <v>26.565464895635671</v>
      </c>
      <c r="I116" s="92">
        <v>11</v>
      </c>
      <c r="J116" s="91" t="s">
        <v>238</v>
      </c>
    </row>
    <row r="117" spans="1:10" ht="30">
      <c r="A117" s="91">
        <v>100</v>
      </c>
      <c r="B117" s="88" t="s">
        <v>31</v>
      </c>
      <c r="C117" s="85">
        <v>44074</v>
      </c>
      <c r="D117" s="89" t="s">
        <v>221</v>
      </c>
      <c r="E117" s="90">
        <v>309.84808000000004</v>
      </c>
      <c r="F117" s="95">
        <v>243.23076</v>
      </c>
      <c r="G117" s="90">
        <f t="shared" si="4"/>
        <v>66.617320000000035</v>
      </c>
      <c r="H117" s="98">
        <f t="shared" si="5"/>
        <v>21.499994448892512</v>
      </c>
      <c r="I117" s="92">
        <v>6</v>
      </c>
      <c r="J117" s="91" t="s">
        <v>238</v>
      </c>
    </row>
    <row r="118" spans="1:10" ht="45">
      <c r="A118" s="91">
        <v>101</v>
      </c>
      <c r="B118" s="88" t="s">
        <v>33</v>
      </c>
      <c r="C118" s="85">
        <v>44076</v>
      </c>
      <c r="D118" s="89" t="s">
        <v>221</v>
      </c>
      <c r="E118" s="90">
        <v>978.84</v>
      </c>
      <c r="F118" s="95">
        <v>978.84</v>
      </c>
      <c r="G118" s="90">
        <f t="shared" si="4"/>
        <v>0</v>
      </c>
      <c r="H118" s="98">
        <f t="shared" si="5"/>
        <v>0</v>
      </c>
      <c r="I118" s="92">
        <v>1</v>
      </c>
      <c r="J118" s="91" t="s">
        <v>228</v>
      </c>
    </row>
    <row r="119" spans="1:10" ht="45">
      <c r="A119" s="91">
        <v>102</v>
      </c>
      <c r="B119" s="88" t="s">
        <v>34</v>
      </c>
      <c r="C119" s="85">
        <v>44076</v>
      </c>
      <c r="D119" s="89" t="s">
        <v>221</v>
      </c>
      <c r="E119" s="90">
        <v>978.84</v>
      </c>
      <c r="F119" s="95">
        <v>978.84</v>
      </c>
      <c r="G119" s="90">
        <f t="shared" si="4"/>
        <v>0</v>
      </c>
      <c r="H119" s="98">
        <f t="shared" si="5"/>
        <v>0</v>
      </c>
      <c r="I119" s="92">
        <v>1</v>
      </c>
      <c r="J119" s="91" t="s">
        <v>228</v>
      </c>
    </row>
    <row r="120" spans="1:10" ht="45">
      <c r="A120" s="91">
        <v>103</v>
      </c>
      <c r="B120" s="88" t="s">
        <v>281</v>
      </c>
      <c r="C120" s="85">
        <v>44075</v>
      </c>
      <c r="D120" s="89" t="s">
        <v>221</v>
      </c>
      <c r="E120" s="90">
        <v>761.5</v>
      </c>
      <c r="F120" s="95">
        <v>761.5</v>
      </c>
      <c r="G120" s="90">
        <f t="shared" si="4"/>
        <v>0</v>
      </c>
      <c r="H120" s="98">
        <f t="shared" si="5"/>
        <v>0</v>
      </c>
      <c r="I120" s="92">
        <v>1</v>
      </c>
      <c r="J120" s="91" t="s">
        <v>228</v>
      </c>
    </row>
    <row r="121" spans="1:10" ht="30">
      <c r="A121" s="91">
        <v>104</v>
      </c>
      <c r="B121" s="88" t="s">
        <v>282</v>
      </c>
      <c r="C121" s="85">
        <v>44081</v>
      </c>
      <c r="D121" s="89" t="s">
        <v>221</v>
      </c>
      <c r="E121" s="90">
        <v>2901.29</v>
      </c>
      <c r="F121" s="95">
        <v>2901.29</v>
      </c>
      <c r="G121" s="90">
        <f t="shared" si="4"/>
        <v>0</v>
      </c>
      <c r="H121" s="98">
        <f t="shared" si="5"/>
        <v>0</v>
      </c>
      <c r="I121" s="92">
        <v>1</v>
      </c>
      <c r="J121" s="91" t="s">
        <v>228</v>
      </c>
    </row>
    <row r="122" spans="1:10" ht="45">
      <c r="A122" s="91">
        <v>105</v>
      </c>
      <c r="B122" s="88" t="s">
        <v>283</v>
      </c>
      <c r="C122" s="85">
        <v>44081</v>
      </c>
      <c r="D122" s="89" t="s">
        <v>221</v>
      </c>
      <c r="E122" s="90">
        <v>916.33</v>
      </c>
      <c r="F122" s="95">
        <v>893.42174999999997</v>
      </c>
      <c r="G122" s="90">
        <f t="shared" si="4"/>
        <v>22.908250000000066</v>
      </c>
      <c r="H122" s="98">
        <f t="shared" si="5"/>
        <v>2.5000000000000071</v>
      </c>
      <c r="I122" s="92">
        <v>2</v>
      </c>
      <c r="J122" s="91" t="s">
        <v>238</v>
      </c>
    </row>
    <row r="123" spans="1:10" ht="45">
      <c r="A123" s="91">
        <v>106</v>
      </c>
      <c r="B123" s="88" t="s">
        <v>30</v>
      </c>
      <c r="C123" s="85">
        <v>44092</v>
      </c>
      <c r="D123" s="89" t="s">
        <v>221</v>
      </c>
      <c r="E123" s="90">
        <v>881.245</v>
      </c>
      <c r="F123" s="95">
        <v>823.96401000000003</v>
      </c>
      <c r="G123" s="90">
        <f t="shared" si="4"/>
        <v>57.280989999999974</v>
      </c>
      <c r="H123" s="98">
        <f t="shared" si="5"/>
        <v>6.5000073759283712</v>
      </c>
      <c r="I123" s="92">
        <v>3</v>
      </c>
      <c r="J123" s="91" t="s">
        <v>238</v>
      </c>
    </row>
    <row r="124" spans="1:10" ht="30">
      <c r="A124" s="91">
        <v>107</v>
      </c>
      <c r="B124" s="88" t="s">
        <v>10</v>
      </c>
      <c r="C124" s="85">
        <v>44110</v>
      </c>
      <c r="D124" s="89" t="s">
        <v>221</v>
      </c>
      <c r="E124" s="90">
        <v>283.678</v>
      </c>
      <c r="F124" s="95">
        <v>280.84121999999996</v>
      </c>
      <c r="G124" s="90">
        <f t="shared" ref="G124:G137" si="6">E124-F124</f>
        <v>2.8367800000000329</v>
      </c>
      <c r="H124" s="98">
        <f t="shared" ref="H124:H137" si="7">G124/E124*100</f>
        <v>1.0000000000000115</v>
      </c>
      <c r="I124" s="92">
        <v>2</v>
      </c>
      <c r="J124" s="91" t="s">
        <v>238</v>
      </c>
    </row>
    <row r="125" spans="1:10" ht="45">
      <c r="A125" s="91">
        <v>108</v>
      </c>
      <c r="B125" s="88" t="s">
        <v>11</v>
      </c>
      <c r="C125" s="85">
        <v>44106</v>
      </c>
      <c r="D125" s="89" t="s">
        <v>221</v>
      </c>
      <c r="E125" s="90">
        <v>987.59519999999998</v>
      </c>
      <c r="F125" s="95">
        <v>982.65721999999994</v>
      </c>
      <c r="G125" s="90">
        <f t="shared" si="6"/>
        <v>4.9379800000000387</v>
      </c>
      <c r="H125" s="98">
        <f t="shared" si="7"/>
        <v>0.5000004050242487</v>
      </c>
      <c r="I125" s="92">
        <v>2</v>
      </c>
      <c r="J125" s="91" t="s">
        <v>228</v>
      </c>
    </row>
    <row r="126" spans="1:10" ht="30">
      <c r="A126" s="91">
        <v>109</v>
      </c>
      <c r="B126" s="88" t="s">
        <v>230</v>
      </c>
      <c r="C126" s="85">
        <v>44110</v>
      </c>
      <c r="D126" s="89" t="s">
        <v>222</v>
      </c>
      <c r="E126" s="90">
        <v>41.576000000000001</v>
      </c>
      <c r="F126" s="95">
        <v>41.576000000000001</v>
      </c>
      <c r="G126" s="90">
        <f t="shared" si="6"/>
        <v>0</v>
      </c>
      <c r="H126" s="98">
        <f t="shared" si="7"/>
        <v>0</v>
      </c>
      <c r="I126" s="92">
        <v>1</v>
      </c>
      <c r="J126" s="91" t="s">
        <v>228</v>
      </c>
    </row>
    <row r="127" spans="1:10" ht="45">
      <c r="A127" s="91">
        <v>110</v>
      </c>
      <c r="B127" s="88" t="s">
        <v>12</v>
      </c>
      <c r="C127" s="85">
        <v>44123</v>
      </c>
      <c r="D127" s="89" t="s">
        <v>221</v>
      </c>
      <c r="E127" s="90">
        <v>3925.4997100000001</v>
      </c>
      <c r="F127" s="95">
        <v>3454.4397100000001</v>
      </c>
      <c r="G127" s="90">
        <f t="shared" si="6"/>
        <v>471.05999999999995</v>
      </c>
      <c r="H127" s="98">
        <f t="shared" si="7"/>
        <v>12.000000886511335</v>
      </c>
      <c r="I127" s="92">
        <v>4</v>
      </c>
      <c r="J127" s="91" t="s">
        <v>238</v>
      </c>
    </row>
    <row r="128" spans="1:10" ht="30">
      <c r="A128" s="91">
        <v>111</v>
      </c>
      <c r="B128" s="88" t="s">
        <v>13</v>
      </c>
      <c r="C128" s="85">
        <v>44145</v>
      </c>
      <c r="D128" s="89" t="s">
        <v>221</v>
      </c>
      <c r="E128" s="90">
        <v>211.05</v>
      </c>
      <c r="F128" s="95">
        <v>175.17150000000001</v>
      </c>
      <c r="G128" s="90">
        <f t="shared" si="6"/>
        <v>35.878500000000003</v>
      </c>
      <c r="H128" s="98">
        <f t="shared" si="7"/>
        <v>17</v>
      </c>
      <c r="I128" s="92">
        <v>3</v>
      </c>
      <c r="J128" s="91" t="s">
        <v>238</v>
      </c>
    </row>
    <row r="129" spans="1:21" ht="75">
      <c r="A129" s="91">
        <v>112</v>
      </c>
      <c r="B129" s="88" t="s">
        <v>15</v>
      </c>
      <c r="C129" s="85">
        <v>44191</v>
      </c>
      <c r="D129" s="89" t="s">
        <v>221</v>
      </c>
      <c r="E129" s="90">
        <v>4647.8749800000005</v>
      </c>
      <c r="F129" s="95">
        <v>4113.36924</v>
      </c>
      <c r="G129" s="90">
        <f t="shared" si="6"/>
        <v>534.50574000000051</v>
      </c>
      <c r="H129" s="98">
        <f t="shared" si="7"/>
        <v>11.500002523733984</v>
      </c>
      <c r="I129" s="92">
        <v>13</v>
      </c>
      <c r="J129" s="91" t="s">
        <v>238</v>
      </c>
    </row>
    <row r="130" spans="1:21" ht="75">
      <c r="A130" s="91">
        <v>113</v>
      </c>
      <c r="B130" s="88" t="s">
        <v>16</v>
      </c>
      <c r="C130" s="85">
        <v>44186</v>
      </c>
      <c r="D130" s="89" t="s">
        <v>221</v>
      </c>
      <c r="E130" s="90">
        <v>958.64603</v>
      </c>
      <c r="F130" s="95">
        <v>455</v>
      </c>
      <c r="G130" s="90">
        <f t="shared" si="6"/>
        <v>503.64603</v>
      </c>
      <c r="H130" s="98">
        <f t="shared" si="7"/>
        <v>52.537225862188151</v>
      </c>
      <c r="I130" s="92">
        <v>13</v>
      </c>
      <c r="J130" s="91" t="s">
        <v>238</v>
      </c>
    </row>
    <row r="131" spans="1:21" ht="30">
      <c r="A131" s="91">
        <v>114</v>
      </c>
      <c r="B131" s="88" t="s">
        <v>28</v>
      </c>
      <c r="C131" s="85">
        <v>44186</v>
      </c>
      <c r="D131" s="89" t="s">
        <v>221</v>
      </c>
      <c r="E131" s="90">
        <v>70.887600000000006</v>
      </c>
      <c r="F131" s="95">
        <v>65</v>
      </c>
      <c r="G131" s="90">
        <f t="shared" si="6"/>
        <v>5.8876000000000062</v>
      </c>
      <c r="H131" s="98">
        <f t="shared" si="7"/>
        <v>8.3055428593999601</v>
      </c>
      <c r="I131" s="92">
        <v>3</v>
      </c>
      <c r="J131" s="91" t="s">
        <v>238</v>
      </c>
    </row>
    <row r="132" spans="1:21" ht="45">
      <c r="A132" s="91">
        <v>115</v>
      </c>
      <c r="B132" s="88" t="s">
        <v>3</v>
      </c>
      <c r="C132" s="85">
        <v>44191</v>
      </c>
      <c r="D132" s="89" t="s">
        <v>221</v>
      </c>
      <c r="E132" s="90">
        <v>336</v>
      </c>
      <c r="F132" s="95">
        <v>182.56</v>
      </c>
      <c r="G132" s="90">
        <f t="shared" si="6"/>
        <v>153.44</v>
      </c>
      <c r="H132" s="98">
        <f t="shared" si="7"/>
        <v>45.666666666666664</v>
      </c>
      <c r="I132" s="92">
        <v>2</v>
      </c>
      <c r="J132" s="91" t="s">
        <v>238</v>
      </c>
    </row>
    <row r="133" spans="1:21" ht="45">
      <c r="A133" s="91">
        <v>116</v>
      </c>
      <c r="B133" s="88" t="s">
        <v>4</v>
      </c>
      <c r="C133" s="85">
        <v>44194</v>
      </c>
      <c r="D133" s="89" t="s">
        <v>221</v>
      </c>
      <c r="E133" s="90">
        <v>393.1773</v>
      </c>
      <c r="F133" s="95">
        <v>390</v>
      </c>
      <c r="G133" s="90">
        <f t="shared" si="6"/>
        <v>3.1773000000000025</v>
      </c>
      <c r="H133" s="98">
        <f t="shared" si="7"/>
        <v>0.80810870820874003</v>
      </c>
      <c r="I133" s="92">
        <v>3</v>
      </c>
      <c r="J133" s="91" t="s">
        <v>228</v>
      </c>
    </row>
    <row r="134" spans="1:21" ht="45">
      <c r="A134" s="91">
        <v>117</v>
      </c>
      <c r="B134" s="88" t="s">
        <v>5</v>
      </c>
      <c r="C134" s="85">
        <v>44191</v>
      </c>
      <c r="D134" s="89" t="s">
        <v>221</v>
      </c>
      <c r="E134" s="90">
        <v>322.30369000000002</v>
      </c>
      <c r="F134" s="95">
        <v>322.30369000000002</v>
      </c>
      <c r="G134" s="90">
        <f t="shared" si="6"/>
        <v>0</v>
      </c>
      <c r="H134" s="98">
        <f t="shared" si="7"/>
        <v>0</v>
      </c>
      <c r="I134" s="92">
        <v>1</v>
      </c>
      <c r="J134" s="91" t="s">
        <v>228</v>
      </c>
    </row>
    <row r="135" spans="1:21" ht="45">
      <c r="A135" s="91">
        <v>118</v>
      </c>
      <c r="B135" s="88" t="s">
        <v>6</v>
      </c>
      <c r="C135" s="85">
        <v>44188</v>
      </c>
      <c r="D135" s="89" t="s">
        <v>221</v>
      </c>
      <c r="E135" s="90">
        <v>475.00008000000003</v>
      </c>
      <c r="F135" s="95">
        <v>475.00008000000003</v>
      </c>
      <c r="G135" s="90">
        <f t="shared" si="6"/>
        <v>0</v>
      </c>
      <c r="H135" s="98">
        <f t="shared" si="7"/>
        <v>0</v>
      </c>
      <c r="I135" s="92">
        <v>1</v>
      </c>
      <c r="J135" s="91" t="s">
        <v>228</v>
      </c>
    </row>
    <row r="136" spans="1:21" ht="45">
      <c r="A136" s="91">
        <v>119</v>
      </c>
      <c r="B136" s="88" t="s">
        <v>8</v>
      </c>
      <c r="C136" s="85">
        <v>44194</v>
      </c>
      <c r="D136" s="89" t="s">
        <v>221</v>
      </c>
      <c r="E136" s="90">
        <v>13375.485839999999</v>
      </c>
      <c r="F136" s="95">
        <v>9897.859480000001</v>
      </c>
      <c r="G136" s="90">
        <f t="shared" si="6"/>
        <v>3477.6263599999984</v>
      </c>
      <c r="H136" s="98">
        <f t="shared" si="7"/>
        <v>26.000000311016731</v>
      </c>
      <c r="I136" s="92">
        <v>6</v>
      </c>
      <c r="J136" s="91" t="s">
        <v>238</v>
      </c>
    </row>
    <row r="137" spans="1:21" ht="45">
      <c r="A137" s="91">
        <v>120</v>
      </c>
      <c r="B137" s="88" t="s">
        <v>9</v>
      </c>
      <c r="C137" s="85">
        <v>44194</v>
      </c>
      <c r="D137" s="89" t="s">
        <v>221</v>
      </c>
      <c r="E137" s="90">
        <v>8246.8274199999996</v>
      </c>
      <c r="F137" s="95">
        <v>5937.71558</v>
      </c>
      <c r="G137" s="90">
        <f t="shared" si="6"/>
        <v>2309.1118399999996</v>
      </c>
      <c r="H137" s="98">
        <f t="shared" si="7"/>
        <v>28.000001969242128</v>
      </c>
      <c r="I137" s="92">
        <v>8</v>
      </c>
      <c r="J137" s="91" t="s">
        <v>238</v>
      </c>
    </row>
    <row r="138" spans="1:21" ht="45">
      <c r="A138" s="91">
        <v>121</v>
      </c>
      <c r="B138" s="111" t="s">
        <v>36</v>
      </c>
      <c r="C138" s="105">
        <v>44060</v>
      </c>
      <c r="D138" s="106" t="s">
        <v>222</v>
      </c>
      <c r="E138" s="107">
        <v>137605.20000000001</v>
      </c>
      <c r="F138" s="107">
        <v>136917.174</v>
      </c>
      <c r="G138" s="107">
        <f t="shared" si="4"/>
        <v>688.02600000001257</v>
      </c>
      <c r="H138" s="108">
        <f t="shared" si="5"/>
        <v>0.5000000000000091</v>
      </c>
      <c r="I138" s="109">
        <v>7</v>
      </c>
      <c r="J138" s="110" t="s">
        <v>228</v>
      </c>
      <c r="L138" t="s">
        <v>37</v>
      </c>
    </row>
    <row r="139" spans="1:21">
      <c r="A139" s="175" t="s">
        <v>145</v>
      </c>
      <c r="B139" s="176"/>
      <c r="C139" s="97" t="s">
        <v>151</v>
      </c>
      <c r="D139" s="97" t="s">
        <v>151</v>
      </c>
      <c r="E139" s="90">
        <f>SUM(E18:E138)</f>
        <v>364056.62608999998</v>
      </c>
      <c r="F139" s="90">
        <f>SUM(F18:F138)</f>
        <v>333636.8259</v>
      </c>
      <c r="G139" s="90">
        <f>E139-F139</f>
        <v>30419.80018999998</v>
      </c>
      <c r="H139" s="98">
        <f>G139/E139*100</f>
        <v>8.3557880862412244</v>
      </c>
      <c r="I139" s="99">
        <f>SUM(I18:I138)</f>
        <v>574</v>
      </c>
      <c r="J139" s="97" t="s">
        <v>151</v>
      </c>
    </row>
    <row r="140" spans="1:21">
      <c r="A140" s="158" t="s">
        <v>146</v>
      </c>
      <c r="B140" s="159"/>
      <c r="C140" s="159"/>
      <c r="D140" s="159"/>
      <c r="E140" s="159"/>
      <c r="F140" s="159"/>
      <c r="G140" s="159"/>
      <c r="H140" s="159"/>
      <c r="I140" s="159"/>
      <c r="J140" s="160"/>
    </row>
    <row r="141" spans="1:21">
      <c r="A141" s="161" t="s">
        <v>147</v>
      </c>
      <c r="B141" s="162"/>
      <c r="C141" s="162"/>
      <c r="D141" s="162"/>
      <c r="E141" s="162"/>
      <c r="F141" s="162"/>
      <c r="G141" s="162"/>
      <c r="H141" s="162"/>
      <c r="I141" s="162"/>
      <c r="J141" s="163"/>
    </row>
    <row r="142" spans="1:21" ht="30.75">
      <c r="A142" s="177">
        <v>1</v>
      </c>
      <c r="B142" s="166" t="s">
        <v>253</v>
      </c>
      <c r="C142" s="85">
        <v>43942</v>
      </c>
      <c r="D142" s="96" t="s">
        <v>221</v>
      </c>
      <c r="E142" s="90">
        <v>60.54</v>
      </c>
      <c r="F142" s="95">
        <v>52.720589999999994</v>
      </c>
      <c r="G142" s="90">
        <f>E142-F142</f>
        <v>7.8194100000000049</v>
      </c>
      <c r="H142" s="98">
        <f>G142/E142*100</f>
        <v>12.916105054509424</v>
      </c>
      <c r="I142" s="168">
        <v>3</v>
      </c>
      <c r="J142" s="177" t="s">
        <v>238</v>
      </c>
      <c r="L142" s="171" t="s">
        <v>246</v>
      </c>
      <c r="M142" s="172"/>
      <c r="N142" s="172"/>
      <c r="O142" s="172"/>
      <c r="P142" s="172"/>
      <c r="Q142" s="172"/>
      <c r="R142" s="172"/>
      <c r="S142" s="172"/>
      <c r="T142" s="172"/>
      <c r="U142" s="172"/>
    </row>
    <row r="143" spans="1:21" ht="30.75">
      <c r="A143" s="178"/>
      <c r="B143" s="167"/>
      <c r="C143" s="85">
        <v>43943</v>
      </c>
      <c r="D143" s="96" t="s">
        <v>221</v>
      </c>
      <c r="E143" s="90">
        <v>104.1288</v>
      </c>
      <c r="F143" s="95">
        <v>90.679410000000004</v>
      </c>
      <c r="G143" s="90">
        <f>E143-F143</f>
        <v>13.449389999999994</v>
      </c>
      <c r="H143" s="98">
        <f>G143/E143*100</f>
        <v>12.916109664185118</v>
      </c>
      <c r="I143" s="169"/>
      <c r="J143" s="178"/>
      <c r="L143" s="171" t="s">
        <v>254</v>
      </c>
      <c r="M143" s="172"/>
      <c r="N143" s="172"/>
      <c r="O143" s="172"/>
      <c r="P143" s="172"/>
      <c r="Q143" s="172"/>
      <c r="R143" s="172"/>
      <c r="S143" s="172"/>
      <c r="T143" s="172"/>
      <c r="U143" s="172"/>
    </row>
    <row r="144" spans="1:21" ht="13.5" customHeight="1">
      <c r="A144" s="164" t="s">
        <v>148</v>
      </c>
      <c r="B144" s="165"/>
      <c r="C144" s="97" t="s">
        <v>151</v>
      </c>
      <c r="D144" s="97" t="s">
        <v>151</v>
      </c>
      <c r="E144" s="100">
        <f>SUM(E142:E143)</f>
        <v>164.6688</v>
      </c>
      <c r="F144" s="100">
        <f>SUM(F142:F143)</f>
        <v>143.4</v>
      </c>
      <c r="G144" s="90">
        <f>E144-F144</f>
        <v>21.268799999999999</v>
      </c>
      <c r="H144" s="98">
        <f>G144/E144*100</f>
        <v>12.916107969451406</v>
      </c>
      <c r="I144" s="97">
        <f>SUM(I142)</f>
        <v>3</v>
      </c>
      <c r="J144" s="97" t="s">
        <v>151</v>
      </c>
    </row>
    <row r="145" spans="1:10">
      <c r="A145" s="158" t="s">
        <v>149</v>
      </c>
      <c r="B145" s="159"/>
      <c r="C145" s="159"/>
      <c r="D145" s="159"/>
      <c r="E145" s="159"/>
      <c r="F145" s="159"/>
      <c r="G145" s="159"/>
      <c r="H145" s="159"/>
      <c r="I145" s="159"/>
      <c r="J145" s="160"/>
    </row>
    <row r="146" spans="1:10" ht="15" customHeight="1">
      <c r="A146" s="161" t="s">
        <v>150</v>
      </c>
      <c r="B146" s="162"/>
      <c r="C146" s="162"/>
      <c r="D146" s="162"/>
      <c r="E146" s="162"/>
      <c r="F146" s="162"/>
      <c r="G146" s="162"/>
      <c r="H146" s="162"/>
      <c r="I146" s="162"/>
      <c r="J146" s="163"/>
    </row>
    <row r="147" spans="1:10" ht="75">
      <c r="A147" s="91">
        <v>1</v>
      </c>
      <c r="B147" s="88" t="s">
        <v>245</v>
      </c>
      <c r="C147" s="97" t="s">
        <v>151</v>
      </c>
      <c r="D147" s="89" t="s">
        <v>221</v>
      </c>
      <c r="E147" s="90">
        <v>419.089</v>
      </c>
      <c r="F147" s="97" t="s">
        <v>151</v>
      </c>
      <c r="G147" s="97" t="s">
        <v>151</v>
      </c>
      <c r="H147" s="97" t="s">
        <v>151</v>
      </c>
      <c r="I147" s="97">
        <v>0</v>
      </c>
      <c r="J147" s="91" t="s">
        <v>228</v>
      </c>
    </row>
    <row r="148" spans="1:10" ht="75">
      <c r="A148" s="91">
        <v>2</v>
      </c>
      <c r="B148" s="88" t="s">
        <v>243</v>
      </c>
      <c r="C148" s="97" t="s">
        <v>151</v>
      </c>
      <c r="D148" s="89" t="s">
        <v>222</v>
      </c>
      <c r="E148" s="90">
        <v>1014.09</v>
      </c>
      <c r="F148" s="97" t="s">
        <v>151</v>
      </c>
      <c r="G148" s="97" t="s">
        <v>151</v>
      </c>
      <c r="H148" s="97" t="s">
        <v>151</v>
      </c>
      <c r="I148" s="97">
        <v>0</v>
      </c>
      <c r="J148" s="91" t="s">
        <v>228</v>
      </c>
    </row>
    <row r="149" spans="1:10" ht="75">
      <c r="A149" s="91">
        <v>3</v>
      </c>
      <c r="B149" s="88" t="s">
        <v>243</v>
      </c>
      <c r="C149" s="97" t="s">
        <v>151</v>
      </c>
      <c r="D149" s="89" t="s">
        <v>222</v>
      </c>
      <c r="E149" s="90">
        <v>1014.09</v>
      </c>
      <c r="F149" s="97" t="s">
        <v>151</v>
      </c>
      <c r="G149" s="97" t="s">
        <v>151</v>
      </c>
      <c r="H149" s="97" t="s">
        <v>151</v>
      </c>
      <c r="I149" s="97">
        <v>0</v>
      </c>
      <c r="J149" s="91" t="s">
        <v>228</v>
      </c>
    </row>
    <row r="150" spans="1:10" ht="75">
      <c r="A150" s="91">
        <v>4</v>
      </c>
      <c r="B150" s="88" t="s">
        <v>243</v>
      </c>
      <c r="C150" s="97" t="s">
        <v>151</v>
      </c>
      <c r="D150" s="89" t="s">
        <v>222</v>
      </c>
      <c r="E150" s="90">
        <v>1014.09</v>
      </c>
      <c r="F150" s="97" t="s">
        <v>151</v>
      </c>
      <c r="G150" s="97" t="s">
        <v>151</v>
      </c>
      <c r="H150" s="97" t="s">
        <v>151</v>
      </c>
      <c r="I150" s="97">
        <v>0</v>
      </c>
      <c r="J150" s="91" t="s">
        <v>228</v>
      </c>
    </row>
    <row r="151" spans="1:10" ht="75">
      <c r="A151" s="91">
        <v>5</v>
      </c>
      <c r="B151" s="88" t="s">
        <v>243</v>
      </c>
      <c r="C151" s="97" t="s">
        <v>151</v>
      </c>
      <c r="D151" s="89" t="s">
        <v>222</v>
      </c>
      <c r="E151" s="90">
        <v>1014.09</v>
      </c>
      <c r="F151" s="97" t="s">
        <v>151</v>
      </c>
      <c r="G151" s="97" t="s">
        <v>151</v>
      </c>
      <c r="H151" s="97" t="s">
        <v>151</v>
      </c>
      <c r="I151" s="97">
        <v>0</v>
      </c>
      <c r="J151" s="91" t="s">
        <v>228</v>
      </c>
    </row>
    <row r="152" spans="1:10" ht="75">
      <c r="A152" s="91">
        <v>6</v>
      </c>
      <c r="B152" s="88" t="s">
        <v>243</v>
      </c>
      <c r="C152" s="97" t="s">
        <v>151</v>
      </c>
      <c r="D152" s="89" t="s">
        <v>222</v>
      </c>
      <c r="E152" s="90">
        <v>1014.09</v>
      </c>
      <c r="F152" s="97" t="s">
        <v>151</v>
      </c>
      <c r="G152" s="97" t="s">
        <v>151</v>
      </c>
      <c r="H152" s="97" t="s">
        <v>151</v>
      </c>
      <c r="I152" s="97">
        <v>0</v>
      </c>
      <c r="J152" s="91" t="s">
        <v>228</v>
      </c>
    </row>
    <row r="153" spans="1:10" ht="30">
      <c r="A153" s="91">
        <v>7</v>
      </c>
      <c r="B153" s="88" t="s">
        <v>38</v>
      </c>
      <c r="C153" s="97" t="s">
        <v>151</v>
      </c>
      <c r="D153" s="96" t="s">
        <v>221</v>
      </c>
      <c r="E153" s="90">
        <v>251.97800000000001</v>
      </c>
      <c r="F153" s="97" t="s">
        <v>151</v>
      </c>
      <c r="G153" s="97" t="s">
        <v>151</v>
      </c>
      <c r="H153" s="97" t="s">
        <v>151</v>
      </c>
      <c r="I153" s="97">
        <v>0</v>
      </c>
      <c r="J153" s="91" t="s">
        <v>228</v>
      </c>
    </row>
    <row r="154" spans="1:10" ht="30">
      <c r="A154" s="91">
        <v>8</v>
      </c>
      <c r="B154" s="88" t="s">
        <v>21</v>
      </c>
      <c r="C154" s="97" t="s">
        <v>151</v>
      </c>
      <c r="D154" s="89" t="s">
        <v>221</v>
      </c>
      <c r="E154" s="90">
        <v>32000</v>
      </c>
      <c r="F154" s="97" t="s">
        <v>151</v>
      </c>
      <c r="G154" s="97" t="s">
        <v>151</v>
      </c>
      <c r="H154" s="97" t="s">
        <v>151</v>
      </c>
      <c r="I154" s="97">
        <v>0</v>
      </c>
      <c r="J154" s="91" t="s">
        <v>228</v>
      </c>
    </row>
    <row r="155" spans="1:10" ht="45">
      <c r="A155" s="91">
        <v>9</v>
      </c>
      <c r="B155" s="88" t="s">
        <v>279</v>
      </c>
      <c r="C155" s="97" t="s">
        <v>151</v>
      </c>
      <c r="D155" s="89" t="s">
        <v>221</v>
      </c>
      <c r="E155" s="90">
        <v>609</v>
      </c>
      <c r="F155" s="97" t="s">
        <v>151</v>
      </c>
      <c r="G155" s="97" t="s">
        <v>151</v>
      </c>
      <c r="H155" s="97" t="s">
        <v>151</v>
      </c>
      <c r="I155" s="97">
        <v>0</v>
      </c>
      <c r="J155" s="91" t="s">
        <v>228</v>
      </c>
    </row>
    <row r="156" spans="1:10" ht="30">
      <c r="A156" s="91">
        <v>10</v>
      </c>
      <c r="B156" s="88" t="s">
        <v>252</v>
      </c>
      <c r="C156" s="97" t="s">
        <v>151</v>
      </c>
      <c r="D156" s="89" t="s">
        <v>221</v>
      </c>
      <c r="E156" s="90">
        <v>601.29597000000001</v>
      </c>
      <c r="F156" s="97" t="s">
        <v>151</v>
      </c>
      <c r="G156" s="97" t="s">
        <v>151</v>
      </c>
      <c r="H156" s="97" t="s">
        <v>151</v>
      </c>
      <c r="I156" s="97">
        <v>0</v>
      </c>
      <c r="J156" s="91" t="s">
        <v>228</v>
      </c>
    </row>
    <row r="157" spans="1:10" ht="30">
      <c r="A157" s="91">
        <v>11</v>
      </c>
      <c r="B157" s="88" t="s">
        <v>21</v>
      </c>
      <c r="C157" s="97" t="s">
        <v>151</v>
      </c>
      <c r="D157" s="89" t="s">
        <v>222</v>
      </c>
      <c r="E157" s="90">
        <v>32000</v>
      </c>
      <c r="F157" s="97" t="s">
        <v>151</v>
      </c>
      <c r="G157" s="97" t="s">
        <v>151</v>
      </c>
      <c r="H157" s="97" t="s">
        <v>151</v>
      </c>
      <c r="I157" s="97">
        <v>0</v>
      </c>
      <c r="J157" s="91" t="s">
        <v>228</v>
      </c>
    </row>
    <row r="158" spans="1:10" ht="45">
      <c r="A158" s="91">
        <v>12</v>
      </c>
      <c r="B158" s="88" t="s">
        <v>24</v>
      </c>
      <c r="C158" s="97" t="s">
        <v>151</v>
      </c>
      <c r="D158" s="89" t="s">
        <v>221</v>
      </c>
      <c r="E158" s="90">
        <v>2311.4627999999998</v>
      </c>
      <c r="F158" s="97" t="s">
        <v>151</v>
      </c>
      <c r="G158" s="97" t="s">
        <v>151</v>
      </c>
      <c r="H158" s="97" t="s">
        <v>151</v>
      </c>
      <c r="I158" s="97">
        <v>0</v>
      </c>
      <c r="J158" s="91" t="s">
        <v>228</v>
      </c>
    </row>
    <row r="159" spans="1:10" ht="30">
      <c r="A159" s="91">
        <v>13</v>
      </c>
      <c r="B159" s="88" t="s">
        <v>21</v>
      </c>
      <c r="C159" s="97" t="s">
        <v>151</v>
      </c>
      <c r="D159" s="89" t="s">
        <v>222</v>
      </c>
      <c r="E159" s="90">
        <v>32000</v>
      </c>
      <c r="F159" s="97" t="s">
        <v>151</v>
      </c>
      <c r="G159" s="97" t="s">
        <v>151</v>
      </c>
      <c r="H159" s="97" t="s">
        <v>151</v>
      </c>
      <c r="I159" s="97">
        <v>0</v>
      </c>
      <c r="J159" s="91" t="s">
        <v>228</v>
      </c>
    </row>
    <row r="160" spans="1:10" ht="45">
      <c r="A160" s="91">
        <v>14</v>
      </c>
      <c r="B160" s="88" t="s">
        <v>30</v>
      </c>
      <c r="C160" s="97" t="s">
        <v>151</v>
      </c>
      <c r="D160" s="89" t="s">
        <v>221</v>
      </c>
      <c r="E160" s="90">
        <v>881.245</v>
      </c>
      <c r="F160" s="97" t="s">
        <v>151</v>
      </c>
      <c r="G160" s="97" t="s">
        <v>151</v>
      </c>
      <c r="H160" s="97" t="s">
        <v>151</v>
      </c>
      <c r="I160" s="97">
        <v>0</v>
      </c>
      <c r="J160" s="91" t="s">
        <v>228</v>
      </c>
    </row>
    <row r="161" spans="1:10" ht="30">
      <c r="A161" s="91">
        <v>15</v>
      </c>
      <c r="B161" s="88" t="s">
        <v>32</v>
      </c>
      <c r="C161" s="97" t="s">
        <v>151</v>
      </c>
      <c r="D161" s="89" t="s">
        <v>222</v>
      </c>
      <c r="E161" s="90">
        <v>32000</v>
      </c>
      <c r="F161" s="97" t="s">
        <v>151</v>
      </c>
      <c r="G161" s="97" t="s">
        <v>151</v>
      </c>
      <c r="H161" s="97" t="s">
        <v>151</v>
      </c>
      <c r="I161" s="97">
        <v>0</v>
      </c>
      <c r="J161" s="91" t="s">
        <v>228</v>
      </c>
    </row>
    <row r="162" spans="1:10" ht="30">
      <c r="A162" s="91">
        <v>16</v>
      </c>
      <c r="B162" s="88" t="s">
        <v>284</v>
      </c>
      <c r="C162" s="97" t="s">
        <v>151</v>
      </c>
      <c r="D162" s="89" t="s">
        <v>221</v>
      </c>
      <c r="E162" s="90">
        <v>985.8</v>
      </c>
      <c r="F162" s="97" t="s">
        <v>151</v>
      </c>
      <c r="G162" s="97" t="s">
        <v>151</v>
      </c>
      <c r="H162" s="97" t="s">
        <v>151</v>
      </c>
      <c r="I162" s="97">
        <v>0</v>
      </c>
      <c r="J162" s="91" t="s">
        <v>228</v>
      </c>
    </row>
    <row r="163" spans="1:10" ht="30">
      <c r="A163" s="91">
        <v>17</v>
      </c>
      <c r="B163" s="88" t="s">
        <v>32</v>
      </c>
      <c r="C163" s="97" t="s">
        <v>151</v>
      </c>
      <c r="D163" s="89" t="s">
        <v>222</v>
      </c>
      <c r="E163" s="90">
        <v>32000</v>
      </c>
      <c r="F163" s="97" t="s">
        <v>151</v>
      </c>
      <c r="G163" s="97" t="s">
        <v>151</v>
      </c>
      <c r="H163" s="97" t="s">
        <v>151</v>
      </c>
      <c r="I163" s="97">
        <v>0</v>
      </c>
      <c r="J163" s="91" t="s">
        <v>228</v>
      </c>
    </row>
    <row r="164" spans="1:10" ht="60">
      <c r="A164" s="91">
        <v>18</v>
      </c>
      <c r="B164" s="88" t="s">
        <v>51</v>
      </c>
      <c r="C164" s="97" t="s">
        <v>151</v>
      </c>
      <c r="D164" s="89" t="s">
        <v>221</v>
      </c>
      <c r="E164" s="90">
        <v>3232.89</v>
      </c>
      <c r="F164" s="97" t="s">
        <v>151</v>
      </c>
      <c r="G164" s="97" t="s">
        <v>151</v>
      </c>
      <c r="H164" s="97" t="s">
        <v>151</v>
      </c>
      <c r="I164" s="97">
        <v>0</v>
      </c>
      <c r="J164" s="91" t="s">
        <v>228</v>
      </c>
    </row>
    <row r="165" spans="1:10" ht="45">
      <c r="A165" s="91">
        <v>19</v>
      </c>
      <c r="B165" s="88" t="s">
        <v>285</v>
      </c>
      <c r="C165" s="97" t="s">
        <v>151</v>
      </c>
      <c r="D165" s="89" t="s">
        <v>221</v>
      </c>
      <c r="E165" s="90">
        <v>485.93026000000003</v>
      </c>
      <c r="F165" s="97" t="s">
        <v>151</v>
      </c>
      <c r="G165" s="97" t="s">
        <v>151</v>
      </c>
      <c r="H165" s="97" t="s">
        <v>151</v>
      </c>
      <c r="I165" s="97">
        <v>0</v>
      </c>
      <c r="J165" s="91" t="s">
        <v>228</v>
      </c>
    </row>
    <row r="166" spans="1:10" ht="60">
      <c r="A166" s="91">
        <v>20</v>
      </c>
      <c r="B166" s="88" t="s">
        <v>51</v>
      </c>
      <c r="C166" s="97" t="s">
        <v>151</v>
      </c>
      <c r="D166" s="89" t="s">
        <v>221</v>
      </c>
      <c r="E166" s="90">
        <v>3232.89</v>
      </c>
      <c r="F166" s="97" t="s">
        <v>151</v>
      </c>
      <c r="G166" s="97" t="s">
        <v>151</v>
      </c>
      <c r="H166" s="97" t="s">
        <v>151</v>
      </c>
      <c r="I166" s="97">
        <v>0</v>
      </c>
      <c r="J166" s="91" t="s">
        <v>228</v>
      </c>
    </row>
    <row r="167" spans="1:10" ht="30">
      <c r="A167" s="91">
        <v>21</v>
      </c>
      <c r="B167" s="88" t="s">
        <v>284</v>
      </c>
      <c r="C167" s="97" t="s">
        <v>151</v>
      </c>
      <c r="D167" s="89" t="s">
        <v>221</v>
      </c>
      <c r="E167" s="90">
        <v>985.8</v>
      </c>
      <c r="F167" s="97" t="s">
        <v>151</v>
      </c>
      <c r="G167" s="97" t="s">
        <v>151</v>
      </c>
      <c r="H167" s="97" t="s">
        <v>151</v>
      </c>
      <c r="I167" s="97">
        <v>0</v>
      </c>
      <c r="J167" s="91" t="s">
        <v>228</v>
      </c>
    </row>
    <row r="168" spans="1:10" ht="60">
      <c r="A168" s="91">
        <v>22</v>
      </c>
      <c r="B168" s="88" t="s">
        <v>51</v>
      </c>
      <c r="C168" s="97" t="s">
        <v>151</v>
      </c>
      <c r="D168" s="89" t="s">
        <v>221</v>
      </c>
      <c r="E168" s="90">
        <v>3232.89</v>
      </c>
      <c r="F168" s="97" t="s">
        <v>151</v>
      </c>
      <c r="G168" s="97" t="s">
        <v>151</v>
      </c>
      <c r="H168" s="97" t="s">
        <v>151</v>
      </c>
      <c r="I168" s="97">
        <v>0</v>
      </c>
      <c r="J168" s="91" t="s">
        <v>228</v>
      </c>
    </row>
    <row r="169" spans="1:10" ht="30">
      <c r="A169" s="91">
        <v>23</v>
      </c>
      <c r="B169" s="88" t="s">
        <v>284</v>
      </c>
      <c r="C169" s="97" t="s">
        <v>151</v>
      </c>
      <c r="D169" s="89" t="s">
        <v>221</v>
      </c>
      <c r="E169" s="90">
        <v>985.8</v>
      </c>
      <c r="F169" s="97" t="s">
        <v>151</v>
      </c>
      <c r="G169" s="97" t="s">
        <v>151</v>
      </c>
      <c r="H169" s="97" t="s">
        <v>151</v>
      </c>
      <c r="I169" s="97">
        <v>0</v>
      </c>
      <c r="J169" s="91" t="s">
        <v>228</v>
      </c>
    </row>
    <row r="170" spans="1:10" ht="45">
      <c r="A170" s="91">
        <v>24</v>
      </c>
      <c r="B170" s="88" t="s">
        <v>14</v>
      </c>
      <c r="C170" s="97" t="s">
        <v>151</v>
      </c>
      <c r="D170" s="89" t="s">
        <v>221</v>
      </c>
      <c r="E170" s="90">
        <v>1210</v>
      </c>
      <c r="F170" s="97" t="s">
        <v>151</v>
      </c>
      <c r="G170" s="97" t="s">
        <v>151</v>
      </c>
      <c r="H170" s="97" t="s">
        <v>151</v>
      </c>
      <c r="I170" s="97">
        <v>0</v>
      </c>
      <c r="J170" s="91" t="s">
        <v>228</v>
      </c>
    </row>
    <row r="171" spans="1:10" ht="75">
      <c r="A171" s="91">
        <v>25</v>
      </c>
      <c r="B171" s="88" t="s">
        <v>243</v>
      </c>
      <c r="C171" s="97" t="s">
        <v>151</v>
      </c>
      <c r="D171" s="89" t="s">
        <v>222</v>
      </c>
      <c r="E171" s="90">
        <v>1014.09</v>
      </c>
      <c r="F171" s="97" t="s">
        <v>151</v>
      </c>
      <c r="G171" s="97" t="s">
        <v>151</v>
      </c>
      <c r="H171" s="97" t="s">
        <v>151</v>
      </c>
      <c r="I171" s="97">
        <v>0</v>
      </c>
      <c r="J171" s="91" t="s">
        <v>228</v>
      </c>
    </row>
    <row r="172" spans="1:10" ht="75">
      <c r="A172" s="91">
        <v>26</v>
      </c>
      <c r="B172" s="88" t="s">
        <v>243</v>
      </c>
      <c r="C172" s="97" t="s">
        <v>151</v>
      </c>
      <c r="D172" s="89" t="s">
        <v>222</v>
      </c>
      <c r="E172" s="90">
        <v>1014.09</v>
      </c>
      <c r="F172" s="97" t="s">
        <v>151</v>
      </c>
      <c r="G172" s="97" t="s">
        <v>151</v>
      </c>
      <c r="H172" s="97" t="s">
        <v>151</v>
      </c>
      <c r="I172" s="97">
        <v>0</v>
      </c>
      <c r="J172" s="91" t="s">
        <v>228</v>
      </c>
    </row>
    <row r="173" spans="1:10" ht="75">
      <c r="A173" s="91">
        <v>27</v>
      </c>
      <c r="B173" s="88" t="s">
        <v>243</v>
      </c>
      <c r="C173" s="97" t="s">
        <v>151</v>
      </c>
      <c r="D173" s="89" t="s">
        <v>222</v>
      </c>
      <c r="E173" s="90">
        <v>1014.09</v>
      </c>
      <c r="F173" s="97" t="s">
        <v>151</v>
      </c>
      <c r="G173" s="97" t="s">
        <v>151</v>
      </c>
      <c r="H173" s="97" t="s">
        <v>151</v>
      </c>
      <c r="I173" s="97">
        <v>0</v>
      </c>
      <c r="J173" s="91" t="s">
        <v>228</v>
      </c>
    </row>
    <row r="174" spans="1:10" ht="75">
      <c r="A174" s="91">
        <v>28</v>
      </c>
      <c r="B174" s="88" t="s">
        <v>243</v>
      </c>
      <c r="C174" s="97" t="s">
        <v>151</v>
      </c>
      <c r="D174" s="89" t="s">
        <v>222</v>
      </c>
      <c r="E174" s="90">
        <v>1014.09</v>
      </c>
      <c r="F174" s="97" t="s">
        <v>151</v>
      </c>
      <c r="G174" s="97" t="s">
        <v>151</v>
      </c>
      <c r="H174" s="97" t="s">
        <v>151</v>
      </c>
      <c r="I174" s="97">
        <v>0</v>
      </c>
      <c r="J174" s="91" t="s">
        <v>228</v>
      </c>
    </row>
    <row r="175" spans="1:10" ht="75">
      <c r="A175" s="91">
        <v>29</v>
      </c>
      <c r="B175" s="88" t="s">
        <v>243</v>
      </c>
      <c r="C175" s="97" t="s">
        <v>151</v>
      </c>
      <c r="D175" s="89" t="s">
        <v>222</v>
      </c>
      <c r="E175" s="90">
        <v>1014.09</v>
      </c>
      <c r="F175" s="97" t="s">
        <v>151</v>
      </c>
      <c r="G175" s="97" t="s">
        <v>151</v>
      </c>
      <c r="H175" s="97" t="s">
        <v>151</v>
      </c>
      <c r="I175" s="97">
        <v>0</v>
      </c>
      <c r="J175" s="91" t="s">
        <v>228</v>
      </c>
    </row>
    <row r="176" spans="1:10" ht="75">
      <c r="A176" s="91">
        <v>30</v>
      </c>
      <c r="B176" s="88" t="s">
        <v>243</v>
      </c>
      <c r="C176" s="97" t="s">
        <v>151</v>
      </c>
      <c r="D176" s="89" t="s">
        <v>222</v>
      </c>
      <c r="E176" s="90">
        <v>1014.09</v>
      </c>
      <c r="F176" s="97" t="s">
        <v>151</v>
      </c>
      <c r="G176" s="97" t="s">
        <v>151</v>
      </c>
      <c r="H176" s="97" t="s">
        <v>151</v>
      </c>
      <c r="I176" s="97">
        <v>0</v>
      </c>
      <c r="J176" s="91" t="s">
        <v>228</v>
      </c>
    </row>
    <row r="177" spans="1:10" ht="75">
      <c r="A177" s="91">
        <v>31</v>
      </c>
      <c r="B177" s="88" t="s">
        <v>243</v>
      </c>
      <c r="C177" s="97" t="s">
        <v>151</v>
      </c>
      <c r="D177" s="89" t="s">
        <v>222</v>
      </c>
      <c r="E177" s="90">
        <v>1014.09</v>
      </c>
      <c r="F177" s="97" t="s">
        <v>151</v>
      </c>
      <c r="G177" s="97" t="s">
        <v>151</v>
      </c>
      <c r="H177" s="97" t="s">
        <v>151</v>
      </c>
      <c r="I177" s="97">
        <v>0</v>
      </c>
      <c r="J177" s="91" t="s">
        <v>228</v>
      </c>
    </row>
    <row r="178" spans="1:10" ht="75">
      <c r="A178" s="91">
        <v>32</v>
      </c>
      <c r="B178" s="88" t="s">
        <v>243</v>
      </c>
      <c r="C178" s="97" t="s">
        <v>151</v>
      </c>
      <c r="D178" s="89" t="s">
        <v>222</v>
      </c>
      <c r="E178" s="90">
        <v>1014.09</v>
      </c>
      <c r="F178" s="97" t="s">
        <v>151</v>
      </c>
      <c r="G178" s="97" t="s">
        <v>151</v>
      </c>
      <c r="H178" s="97" t="s">
        <v>151</v>
      </c>
      <c r="I178" s="97">
        <v>0</v>
      </c>
      <c r="J178" s="91" t="s">
        <v>228</v>
      </c>
    </row>
    <row r="179" spans="1:10" ht="75">
      <c r="A179" s="91">
        <v>33</v>
      </c>
      <c r="B179" s="88" t="s">
        <v>243</v>
      </c>
      <c r="C179" s="97" t="s">
        <v>151</v>
      </c>
      <c r="D179" s="89" t="s">
        <v>222</v>
      </c>
      <c r="E179" s="90">
        <v>1014.09</v>
      </c>
      <c r="F179" s="97" t="s">
        <v>151</v>
      </c>
      <c r="G179" s="97" t="s">
        <v>151</v>
      </c>
      <c r="H179" s="97" t="s">
        <v>151</v>
      </c>
      <c r="I179" s="97">
        <v>0</v>
      </c>
      <c r="J179" s="91" t="s">
        <v>228</v>
      </c>
    </row>
    <row r="180" spans="1:10" ht="75">
      <c r="A180" s="91">
        <v>34</v>
      </c>
      <c r="B180" s="88" t="s">
        <v>243</v>
      </c>
      <c r="C180" s="97" t="s">
        <v>151</v>
      </c>
      <c r="D180" s="89" t="s">
        <v>222</v>
      </c>
      <c r="E180" s="90">
        <v>1014.09</v>
      </c>
      <c r="F180" s="97" t="s">
        <v>151</v>
      </c>
      <c r="G180" s="97" t="s">
        <v>151</v>
      </c>
      <c r="H180" s="97" t="s">
        <v>151</v>
      </c>
      <c r="I180" s="97">
        <v>0</v>
      </c>
      <c r="J180" s="91" t="s">
        <v>228</v>
      </c>
    </row>
    <row r="181" spans="1:10" ht="45">
      <c r="A181" s="91">
        <v>35</v>
      </c>
      <c r="B181" s="88" t="s">
        <v>2</v>
      </c>
      <c r="C181" s="97" t="s">
        <v>151</v>
      </c>
      <c r="D181" s="89" t="s">
        <v>222</v>
      </c>
      <c r="E181" s="90">
        <v>2635.8</v>
      </c>
      <c r="F181" s="97" t="s">
        <v>151</v>
      </c>
      <c r="G181" s="97" t="s">
        <v>151</v>
      </c>
      <c r="H181" s="97" t="s">
        <v>151</v>
      </c>
      <c r="I181" s="97">
        <v>0</v>
      </c>
      <c r="J181" s="91" t="s">
        <v>228</v>
      </c>
    </row>
    <row r="182" spans="1:10" ht="75">
      <c r="A182" s="91">
        <v>36</v>
      </c>
      <c r="B182" s="88" t="s">
        <v>243</v>
      </c>
      <c r="C182" s="97" t="s">
        <v>151</v>
      </c>
      <c r="D182" s="89" t="s">
        <v>222</v>
      </c>
      <c r="E182" s="90">
        <v>1014.09</v>
      </c>
      <c r="F182" s="97" t="s">
        <v>151</v>
      </c>
      <c r="G182" s="97" t="s">
        <v>151</v>
      </c>
      <c r="H182" s="97" t="s">
        <v>151</v>
      </c>
      <c r="I182" s="97">
        <v>0</v>
      </c>
      <c r="J182" s="91" t="s">
        <v>228</v>
      </c>
    </row>
    <row r="183" spans="1:10" ht="75">
      <c r="A183" s="91">
        <v>37</v>
      </c>
      <c r="B183" s="88" t="s">
        <v>243</v>
      </c>
      <c r="C183" s="97" t="s">
        <v>151</v>
      </c>
      <c r="D183" s="89" t="s">
        <v>222</v>
      </c>
      <c r="E183" s="90">
        <v>1014.09</v>
      </c>
      <c r="F183" s="97" t="s">
        <v>151</v>
      </c>
      <c r="G183" s="97" t="s">
        <v>151</v>
      </c>
      <c r="H183" s="97" t="s">
        <v>151</v>
      </c>
      <c r="I183" s="97">
        <v>0</v>
      </c>
      <c r="J183" s="91" t="s">
        <v>228</v>
      </c>
    </row>
    <row r="184" spans="1:10" ht="75">
      <c r="A184" s="91">
        <v>38</v>
      </c>
      <c r="B184" s="88" t="s">
        <v>243</v>
      </c>
      <c r="C184" s="97" t="s">
        <v>151</v>
      </c>
      <c r="D184" s="89" t="s">
        <v>222</v>
      </c>
      <c r="E184" s="90">
        <v>1014.09</v>
      </c>
      <c r="F184" s="97" t="s">
        <v>151</v>
      </c>
      <c r="G184" s="97" t="s">
        <v>151</v>
      </c>
      <c r="H184" s="97" t="s">
        <v>151</v>
      </c>
      <c r="I184" s="97">
        <v>0</v>
      </c>
      <c r="J184" s="91" t="s">
        <v>228</v>
      </c>
    </row>
    <row r="185" spans="1:10" ht="75">
      <c r="A185" s="91">
        <v>39</v>
      </c>
      <c r="B185" s="88" t="s">
        <v>243</v>
      </c>
      <c r="C185" s="97" t="s">
        <v>151</v>
      </c>
      <c r="D185" s="89" t="s">
        <v>222</v>
      </c>
      <c r="E185" s="90">
        <v>1014.09</v>
      </c>
      <c r="F185" s="97" t="s">
        <v>151</v>
      </c>
      <c r="G185" s="97" t="s">
        <v>151</v>
      </c>
      <c r="H185" s="97" t="s">
        <v>151</v>
      </c>
      <c r="I185" s="97">
        <v>0</v>
      </c>
      <c r="J185" s="91" t="s">
        <v>228</v>
      </c>
    </row>
    <row r="186" spans="1:10" ht="75">
      <c r="A186" s="91">
        <v>40</v>
      </c>
      <c r="B186" s="88" t="s">
        <v>243</v>
      </c>
      <c r="C186" s="97" t="s">
        <v>151</v>
      </c>
      <c r="D186" s="89" t="s">
        <v>222</v>
      </c>
      <c r="E186" s="90">
        <v>1014.09</v>
      </c>
      <c r="F186" s="97" t="s">
        <v>151</v>
      </c>
      <c r="G186" s="97" t="s">
        <v>151</v>
      </c>
      <c r="H186" s="97" t="s">
        <v>151</v>
      </c>
      <c r="I186" s="97">
        <v>0</v>
      </c>
      <c r="J186" s="91" t="s">
        <v>228</v>
      </c>
    </row>
    <row r="187" spans="1:10" ht="30">
      <c r="A187" s="91">
        <v>41</v>
      </c>
      <c r="B187" s="88" t="s">
        <v>7</v>
      </c>
      <c r="C187" s="97" t="s">
        <v>151</v>
      </c>
      <c r="D187" s="89" t="s">
        <v>221</v>
      </c>
      <c r="E187" s="90">
        <v>240.79603</v>
      </c>
      <c r="F187" s="97" t="s">
        <v>151</v>
      </c>
      <c r="G187" s="97" t="s">
        <v>151</v>
      </c>
      <c r="H187" s="97" t="s">
        <v>151</v>
      </c>
      <c r="I187" s="97">
        <v>0</v>
      </c>
      <c r="J187" s="91" t="s">
        <v>228</v>
      </c>
    </row>
    <row r="188" spans="1:10">
      <c r="A188" s="157" t="s">
        <v>152</v>
      </c>
      <c r="B188" s="157"/>
      <c r="C188" s="97" t="s">
        <v>151</v>
      </c>
      <c r="D188" s="97" t="s">
        <v>151</v>
      </c>
      <c r="E188" s="90">
        <f>SUM(E147:E187)</f>
        <v>202584.46705999994</v>
      </c>
      <c r="F188" s="97">
        <v>0</v>
      </c>
      <c r="G188" s="97" t="s">
        <v>151</v>
      </c>
      <c r="H188" s="97" t="s">
        <v>151</v>
      </c>
      <c r="I188" s="99">
        <v>0</v>
      </c>
      <c r="J188" s="97" t="s">
        <v>151</v>
      </c>
    </row>
    <row r="189" spans="1:10">
      <c r="A189" s="157" t="s">
        <v>154</v>
      </c>
      <c r="B189" s="157"/>
      <c r="C189" s="97" t="s">
        <v>151</v>
      </c>
      <c r="D189" s="97" t="s">
        <v>151</v>
      </c>
      <c r="E189" s="90">
        <f>SUM(E139,E144)</f>
        <v>364221.29488999996</v>
      </c>
      <c r="F189" s="90">
        <f>F139+F144+F188</f>
        <v>333780.22590000002</v>
      </c>
      <c r="G189" s="90">
        <f>E189-F189</f>
        <v>30441.068989999942</v>
      </c>
      <c r="H189" s="98">
        <f>G189/E189*100</f>
        <v>8.3578498613579359</v>
      </c>
      <c r="I189" s="99">
        <f>I139+I144+I188</f>
        <v>577</v>
      </c>
      <c r="J189" s="97" t="s">
        <v>151</v>
      </c>
    </row>
    <row r="190" spans="1:10" s="18" customForma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</row>
    <row r="191" spans="1:10" s="18" customForma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</row>
    <row r="192" spans="1:10">
      <c r="A192" s="25"/>
      <c r="B192" s="25"/>
      <c r="C192" s="25"/>
      <c r="D192" s="25"/>
      <c r="E192" s="25"/>
      <c r="F192" s="25"/>
      <c r="G192" s="25"/>
      <c r="H192" s="25"/>
      <c r="I192" s="25"/>
      <c r="J192" s="25"/>
    </row>
    <row r="193" spans="1:10">
      <c r="A193" s="25"/>
      <c r="B193" s="25"/>
      <c r="C193" s="25"/>
      <c r="D193" s="25"/>
      <c r="E193" s="25"/>
      <c r="F193" s="25"/>
      <c r="G193" s="25"/>
      <c r="H193" s="25"/>
      <c r="I193" s="25"/>
      <c r="J193" s="25"/>
    </row>
    <row r="194" spans="1:10">
      <c r="A194" s="25"/>
      <c r="B194" s="25"/>
      <c r="C194" s="25"/>
      <c r="D194" s="25"/>
      <c r="E194" s="25"/>
      <c r="F194" s="25"/>
      <c r="G194" s="25"/>
      <c r="H194" s="25"/>
      <c r="I194" s="25"/>
      <c r="J194" s="25"/>
    </row>
    <row r="195" spans="1:10">
      <c r="A195" s="25"/>
      <c r="B195" s="25"/>
      <c r="C195" s="25"/>
      <c r="D195" s="25"/>
      <c r="E195" s="25"/>
      <c r="F195" s="25"/>
      <c r="G195" s="25"/>
      <c r="H195" s="25"/>
      <c r="I195" s="25"/>
      <c r="J195" s="25"/>
    </row>
    <row r="196" spans="1:10">
      <c r="A196" s="25"/>
      <c r="B196" s="25"/>
      <c r="C196" s="25"/>
      <c r="D196" s="25"/>
      <c r="E196" s="25"/>
      <c r="F196" s="25"/>
      <c r="G196" s="25"/>
      <c r="H196" s="25"/>
      <c r="I196" s="25"/>
      <c r="J196" s="25"/>
    </row>
    <row r="197" spans="1:10">
      <c r="A197" s="25"/>
      <c r="B197" s="25"/>
      <c r="C197" s="25"/>
      <c r="D197" s="25"/>
      <c r="E197" s="25"/>
      <c r="F197" s="25"/>
      <c r="G197" s="25"/>
      <c r="H197" s="25"/>
      <c r="I197" s="25"/>
      <c r="J197" s="25"/>
    </row>
    <row r="198" spans="1:10">
      <c r="A198" s="25"/>
      <c r="B198" s="25"/>
      <c r="C198" s="25"/>
      <c r="D198" s="25"/>
      <c r="E198" s="25"/>
      <c r="F198" s="25"/>
      <c r="G198" s="25"/>
      <c r="H198" s="25"/>
      <c r="I198" s="25"/>
      <c r="J198" s="25"/>
    </row>
    <row r="199" spans="1:10">
      <c r="A199" s="25"/>
      <c r="B199" s="25"/>
      <c r="C199" s="25"/>
      <c r="D199" s="25"/>
      <c r="E199" s="25"/>
      <c r="F199" s="25"/>
      <c r="G199" s="25"/>
      <c r="H199" s="25"/>
      <c r="I199" s="25"/>
      <c r="J199" s="25"/>
    </row>
    <row r="200" spans="1:10">
      <c r="A200" s="25"/>
      <c r="B200" s="25"/>
      <c r="C200" s="25"/>
      <c r="D200" s="25"/>
      <c r="E200" s="25"/>
      <c r="F200" s="25"/>
      <c r="G200" s="25"/>
      <c r="H200" s="25"/>
      <c r="I200" s="25"/>
      <c r="J200" s="25"/>
    </row>
    <row r="201" spans="1:10">
      <c r="A201" s="25"/>
      <c r="B201" s="25"/>
      <c r="C201" s="25"/>
      <c r="D201" s="25"/>
      <c r="E201" s="25"/>
      <c r="F201" s="25"/>
      <c r="G201" s="25"/>
      <c r="H201" s="25"/>
      <c r="I201" s="25"/>
      <c r="J201" s="25"/>
    </row>
    <row r="202" spans="1:10">
      <c r="A202" s="25"/>
      <c r="B202" s="25"/>
      <c r="C202" s="25"/>
      <c r="D202" s="25"/>
      <c r="E202" s="25"/>
      <c r="F202" s="25"/>
      <c r="G202" s="25"/>
      <c r="H202" s="25"/>
      <c r="I202" s="25"/>
      <c r="J202" s="25"/>
    </row>
    <row r="203" spans="1:10">
      <c r="A203" s="25"/>
      <c r="B203" s="25"/>
      <c r="C203" s="25"/>
      <c r="D203" s="25"/>
      <c r="E203" s="25"/>
      <c r="F203" s="25"/>
      <c r="G203" s="25"/>
      <c r="H203" s="25"/>
      <c r="I203" s="25"/>
      <c r="J203" s="25"/>
    </row>
    <row r="204" spans="1:10">
      <c r="A204" s="25"/>
      <c r="B204" s="25"/>
      <c r="C204" s="25"/>
      <c r="D204" s="25"/>
      <c r="E204" s="25"/>
      <c r="F204" s="25"/>
      <c r="G204" s="25"/>
      <c r="H204" s="25"/>
      <c r="I204" s="25"/>
      <c r="J204" s="25"/>
    </row>
    <row r="205" spans="1:10">
      <c r="A205" s="25"/>
      <c r="B205" s="25"/>
      <c r="C205" s="25"/>
      <c r="D205" s="25"/>
      <c r="E205" s="25"/>
      <c r="F205" s="25"/>
      <c r="G205" s="25"/>
      <c r="H205" s="25"/>
      <c r="I205" s="25"/>
      <c r="J205" s="25"/>
    </row>
    <row r="206" spans="1:10">
      <c r="A206" s="25"/>
      <c r="B206" s="25"/>
      <c r="C206" s="25"/>
      <c r="D206" s="25"/>
      <c r="E206" s="25"/>
      <c r="F206" s="25"/>
      <c r="G206" s="25"/>
      <c r="H206" s="25"/>
      <c r="I206" s="25"/>
      <c r="J206" s="25"/>
    </row>
    <row r="207" spans="1:10">
      <c r="A207" s="25"/>
      <c r="B207" s="25"/>
      <c r="C207" s="25"/>
      <c r="D207" s="25"/>
      <c r="E207" s="25"/>
      <c r="F207" s="25"/>
      <c r="G207" s="25"/>
      <c r="H207" s="25"/>
      <c r="I207" s="25"/>
      <c r="J207" s="25"/>
    </row>
    <row r="208" spans="1:10">
      <c r="A208" s="25"/>
      <c r="B208" s="25"/>
      <c r="C208" s="25"/>
      <c r="D208" s="25"/>
      <c r="E208" s="25"/>
      <c r="F208" s="25"/>
      <c r="G208" s="25"/>
      <c r="H208" s="25"/>
      <c r="I208" s="25"/>
      <c r="J208" s="25"/>
    </row>
    <row r="209" spans="1:10">
      <c r="A209" s="25"/>
      <c r="B209" s="25"/>
      <c r="C209" s="25"/>
      <c r="D209" s="25"/>
      <c r="E209" s="25"/>
      <c r="F209" s="25"/>
      <c r="G209" s="25"/>
      <c r="H209" s="25"/>
      <c r="I209" s="25"/>
      <c r="J209" s="25"/>
    </row>
    <row r="210" spans="1:10">
      <c r="A210" s="25"/>
      <c r="B210" s="25"/>
      <c r="C210" s="25"/>
      <c r="D210" s="25"/>
      <c r="E210" s="25"/>
      <c r="F210" s="25"/>
      <c r="G210" s="25"/>
      <c r="H210" s="25"/>
      <c r="I210" s="25"/>
      <c r="J210" s="25"/>
    </row>
  </sheetData>
  <mergeCells count="35">
    <mergeCell ref="A1:J1"/>
    <mergeCell ref="A3:J3"/>
    <mergeCell ref="A5:J5"/>
    <mergeCell ref="A7:C7"/>
    <mergeCell ref="A2:J2"/>
    <mergeCell ref="A4:J4"/>
    <mergeCell ref="E10:F10"/>
    <mergeCell ref="F8:J8"/>
    <mergeCell ref="E13:E14"/>
    <mergeCell ref="F13:F14"/>
    <mergeCell ref="G13:H13"/>
    <mergeCell ref="A8:E8"/>
    <mergeCell ref="A13:A14"/>
    <mergeCell ref="B13:B14"/>
    <mergeCell ref="C13:C14"/>
    <mergeCell ref="D13:D14"/>
    <mergeCell ref="A9:E9"/>
    <mergeCell ref="L142:U142"/>
    <mergeCell ref="L143:U143"/>
    <mergeCell ref="A17:J17"/>
    <mergeCell ref="I13:I14"/>
    <mergeCell ref="J13:J14"/>
    <mergeCell ref="A16:J16"/>
    <mergeCell ref="A139:B139"/>
    <mergeCell ref="J142:J143"/>
    <mergeCell ref="A142:A143"/>
    <mergeCell ref="A189:B189"/>
    <mergeCell ref="A140:J140"/>
    <mergeCell ref="A141:J141"/>
    <mergeCell ref="A145:J145"/>
    <mergeCell ref="A146:J146"/>
    <mergeCell ref="A144:B144"/>
    <mergeCell ref="B142:B143"/>
    <mergeCell ref="I142:I143"/>
    <mergeCell ref="A188:B188"/>
  </mergeCells>
  <phoneticPr fontId="31" type="noConversion"/>
  <pageMargins left="0.70866141732283472" right="0.37" top="0.35433070866141736" bottom="0.28999999999999998" header="0.11811023622047245" footer="0.11811023622047245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view="pageBreakPreview" zoomScaleNormal="100" workbookViewId="0">
      <selection activeCell="A11" sqref="A11:G20"/>
    </sheetView>
  </sheetViews>
  <sheetFormatPr defaultRowHeight="15"/>
  <cols>
    <col min="1" max="1" width="9.5703125" customWidth="1"/>
    <col min="2" max="2" width="27.28515625" customWidth="1"/>
    <col min="3" max="3" width="21" customWidth="1"/>
    <col min="4" max="4" width="21.85546875" customWidth="1"/>
    <col min="5" max="5" width="23.140625" customWidth="1"/>
    <col min="6" max="6" width="61.42578125" customWidth="1"/>
    <col min="7" max="7" width="33.7109375" customWidth="1"/>
  </cols>
  <sheetData>
    <row r="1" spans="1:7">
      <c r="A1" s="18"/>
      <c r="B1" s="18"/>
      <c r="C1" s="18"/>
      <c r="D1" s="18"/>
      <c r="E1" s="18"/>
      <c r="F1" s="18"/>
      <c r="G1" s="19" t="s">
        <v>75</v>
      </c>
    </row>
    <row r="2" spans="1:7">
      <c r="A2" s="189" t="s">
        <v>219</v>
      </c>
      <c r="B2" s="189"/>
      <c r="C2" s="189"/>
      <c r="D2" s="189"/>
      <c r="E2" s="189"/>
      <c r="F2" s="189"/>
      <c r="G2" s="189"/>
    </row>
    <row r="3" spans="1:7" ht="11.25" customHeight="1">
      <c r="A3" s="190"/>
      <c r="B3" s="190"/>
      <c r="C3" s="190"/>
      <c r="D3" s="190"/>
      <c r="E3" s="190"/>
      <c r="F3" s="190"/>
      <c r="G3" s="190"/>
    </row>
    <row r="4" spans="1:7" ht="16.5">
      <c r="A4" s="191" t="s">
        <v>1</v>
      </c>
      <c r="B4" s="192"/>
      <c r="C4" s="192"/>
      <c r="D4" s="192"/>
      <c r="E4" s="192"/>
      <c r="F4" s="192"/>
      <c r="G4" s="192"/>
    </row>
    <row r="5" spans="1:7">
      <c r="A5" s="193"/>
      <c r="B5" s="193"/>
      <c r="C5" s="193"/>
      <c r="D5" s="193"/>
      <c r="E5" s="193"/>
      <c r="F5" s="193"/>
      <c r="G5" s="193"/>
    </row>
    <row r="6" spans="1:7" ht="143.25" customHeight="1">
      <c r="A6" s="3" t="s">
        <v>155</v>
      </c>
      <c r="B6" s="4" t="s">
        <v>0</v>
      </c>
      <c r="C6" s="4" t="s">
        <v>156</v>
      </c>
      <c r="D6" s="4" t="s">
        <v>157</v>
      </c>
      <c r="E6" s="4" t="s">
        <v>158</v>
      </c>
      <c r="F6" s="4" t="s">
        <v>159</v>
      </c>
      <c r="G6" s="4" t="s">
        <v>160</v>
      </c>
    </row>
    <row r="7" spans="1:7">
      <c r="A7" s="5">
        <v>1</v>
      </c>
      <c r="B7" s="6">
        <f t="shared" ref="B7:G7" si="0">A7+1</f>
        <v>2</v>
      </c>
      <c r="C7" s="6">
        <f t="shared" si="0"/>
        <v>3</v>
      </c>
      <c r="D7" s="6">
        <f t="shared" si="0"/>
        <v>4</v>
      </c>
      <c r="E7" s="6">
        <f t="shared" si="0"/>
        <v>5</v>
      </c>
      <c r="F7" s="6">
        <f t="shared" si="0"/>
        <v>6</v>
      </c>
      <c r="G7" s="6">
        <f t="shared" si="0"/>
        <v>7</v>
      </c>
    </row>
    <row r="8" spans="1:7">
      <c r="A8" s="194" t="s">
        <v>223</v>
      </c>
      <c r="B8" s="194"/>
      <c r="C8" s="102">
        <v>362892.23468999995</v>
      </c>
      <c r="D8" s="102">
        <v>205976.06912000003</v>
      </c>
      <c r="E8" s="102">
        <v>159769.44101000001</v>
      </c>
      <c r="F8" s="102">
        <v>12017.02224</v>
      </c>
      <c r="G8" s="103">
        <v>83.401175672460553</v>
      </c>
    </row>
  </sheetData>
  <mergeCells count="4">
    <mergeCell ref="A2:G3"/>
    <mergeCell ref="A4:G4"/>
    <mergeCell ref="A5:G5"/>
    <mergeCell ref="A8:B8"/>
  </mergeCells>
  <phoneticPr fontId="31" type="noConversion"/>
  <printOptions horizontalCentered="1"/>
  <pageMargins left="0.51181102362204722" right="0.51181102362204722" top="0.55118110236220474" bottom="0.55118110236220474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Отчет по закупкам </vt:lpstr>
      <vt:lpstr>Сведения о конкурентных процеда</vt:lpstr>
      <vt:lpstr>СМП СОНКО</vt:lpstr>
      <vt:lpstr>'Отчет по закупкам '!Заголовки_для_печати</vt:lpstr>
      <vt:lpstr>'Сведения о конкурентных процеда'!Заголовки_для_печати</vt:lpstr>
      <vt:lpstr>'Отчет по закупкам '!Область_печати</vt:lpstr>
      <vt:lpstr>'Сведения о конкурентных процеда'!Область_печати</vt:lpstr>
      <vt:lpstr>'СМП СОНКО'!Область_печати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Patorkin</dc:creator>
  <cp:lastModifiedBy>Степанов</cp:lastModifiedBy>
  <cp:lastPrinted>2021-01-14T12:46:44Z</cp:lastPrinted>
  <dcterms:created xsi:type="dcterms:W3CDTF">2016-03-25T08:25:28Z</dcterms:created>
  <dcterms:modified xsi:type="dcterms:W3CDTF">2021-05-19T12:56:12Z</dcterms:modified>
</cp:coreProperties>
</file>