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65" windowWidth="14805" windowHeight="7950"/>
  </bookViews>
  <sheets>
    <sheet name="№ 1-закупки" sheetId="1" r:id="rId1"/>
    <sheet name="№ 2-закупки" sheetId="2" r:id="rId2"/>
    <sheet name="№ 1а-закупки" sheetId="3" r:id="rId3"/>
    <sheet name="СМП СОНКО" sheetId="4" r:id="rId4"/>
  </sheets>
  <definedNames>
    <definedName name="_xlnm.Print_Area" localSheetId="1">'№ 2-закупки'!$A$1:$J$212</definedName>
  </definedNames>
  <calcPr calcId="114210"/>
</workbook>
</file>

<file path=xl/calcChain.xml><?xml version="1.0" encoding="utf-8"?>
<calcChain xmlns="http://schemas.openxmlformats.org/spreadsheetml/2006/main">
  <c r="E209" i="2"/>
  <c r="E179"/>
  <c r="E133"/>
  <c r="E210"/>
  <c r="J179"/>
  <c r="F179"/>
  <c r="J133"/>
  <c r="F133"/>
  <c r="B7" i="4"/>
  <c r="C51" i="3"/>
  <c r="C50"/>
  <c r="C49"/>
  <c r="C47"/>
  <c r="C46"/>
  <c r="C45"/>
  <c r="C44"/>
  <c r="C43"/>
  <c r="C42"/>
  <c r="C41"/>
  <c r="C40"/>
  <c r="C39"/>
  <c r="C37"/>
  <c r="C36"/>
  <c r="C35"/>
  <c r="C33"/>
  <c r="C32"/>
  <c r="C31"/>
  <c r="C28"/>
  <c r="C27"/>
  <c r="C26"/>
  <c r="C25"/>
  <c r="C24"/>
  <c r="C23"/>
  <c r="C22"/>
  <c r="C21"/>
  <c r="H178" i="2"/>
  <c r="I178"/>
  <c r="J209"/>
  <c r="H179"/>
  <c r="I179"/>
  <c r="H121"/>
  <c r="I121"/>
  <c r="H122"/>
  <c r="I122"/>
  <c r="H123"/>
  <c r="I123"/>
  <c r="H124"/>
  <c r="I124"/>
  <c r="H125"/>
  <c r="I125"/>
  <c r="H126"/>
  <c r="I126"/>
  <c r="H127"/>
  <c r="I127"/>
  <c r="H128"/>
  <c r="I128"/>
  <c r="H129"/>
  <c r="I129"/>
  <c r="H130"/>
  <c r="I130"/>
  <c r="H131"/>
  <c r="I131"/>
  <c r="H132"/>
  <c r="I132"/>
  <c r="H177"/>
  <c r="I177"/>
  <c r="H176"/>
  <c r="I176"/>
  <c r="H120"/>
  <c r="I120"/>
  <c r="H119"/>
  <c r="I119"/>
  <c r="H118"/>
  <c r="I118"/>
  <c r="H117"/>
  <c r="I117"/>
  <c r="H116"/>
  <c r="I116"/>
  <c r="H115"/>
  <c r="I115"/>
  <c r="H114"/>
  <c r="I114"/>
  <c r="H113"/>
  <c r="I113"/>
  <c r="H112"/>
  <c r="I112"/>
  <c r="H111"/>
  <c r="I111"/>
  <c r="H110"/>
  <c r="I110"/>
  <c r="H109"/>
  <c r="I109"/>
  <c r="H108"/>
  <c r="I108"/>
  <c r="H107"/>
  <c r="I107"/>
  <c r="H106"/>
  <c r="I106"/>
  <c r="H105"/>
  <c r="I105"/>
  <c r="H104"/>
  <c r="I104"/>
  <c r="H103"/>
  <c r="I103"/>
  <c r="H102"/>
  <c r="I102"/>
  <c r="H101"/>
  <c r="I101"/>
  <c r="H100"/>
  <c r="I100"/>
  <c r="H99"/>
  <c r="I99"/>
  <c r="H98"/>
  <c r="I98"/>
  <c r="H97"/>
  <c r="I97"/>
  <c r="H96"/>
  <c r="I96"/>
  <c r="H95"/>
  <c r="I95"/>
  <c r="H94"/>
  <c r="I94"/>
  <c r="H93"/>
  <c r="I93"/>
  <c r="H92"/>
  <c r="I92"/>
  <c r="H91"/>
  <c r="I91"/>
  <c r="H90"/>
  <c r="I90"/>
  <c r="H89"/>
  <c r="I89"/>
  <c r="H88"/>
  <c r="I88"/>
  <c r="H87"/>
  <c r="I87"/>
  <c r="H86"/>
  <c r="I86"/>
  <c r="H85"/>
  <c r="I85"/>
  <c r="H84"/>
  <c r="I84"/>
  <c r="H83"/>
  <c r="I83"/>
  <c r="H82"/>
  <c r="I82"/>
  <c r="H81"/>
  <c r="I81"/>
  <c r="H80"/>
  <c r="I80"/>
  <c r="H79"/>
  <c r="I79"/>
  <c r="H78"/>
  <c r="I78"/>
  <c r="H77"/>
  <c r="I77"/>
  <c r="H76"/>
  <c r="I76"/>
  <c r="H75"/>
  <c r="I75"/>
  <c r="H74"/>
  <c r="I74"/>
  <c r="H73"/>
  <c r="I73"/>
  <c r="H72"/>
  <c r="I72"/>
  <c r="H71"/>
  <c r="I71"/>
  <c r="H70"/>
  <c r="I70"/>
  <c r="H69"/>
  <c r="I69"/>
  <c r="H68"/>
  <c r="I68"/>
  <c r="H67"/>
  <c r="I67"/>
  <c r="H66"/>
  <c r="I66"/>
  <c r="H65"/>
  <c r="I65"/>
  <c r="H64"/>
  <c r="I64"/>
  <c r="H63"/>
  <c r="I63"/>
  <c r="H62"/>
  <c r="I62"/>
  <c r="H61"/>
  <c r="I61"/>
  <c r="H60"/>
  <c r="I60"/>
  <c r="H59"/>
  <c r="I59"/>
  <c r="H58"/>
  <c r="I58"/>
  <c r="H57"/>
  <c r="I57"/>
  <c r="H56"/>
  <c r="I56"/>
  <c r="H55"/>
  <c r="I55"/>
  <c r="H54"/>
  <c r="I54"/>
  <c r="H53"/>
  <c r="I53"/>
  <c r="H52"/>
  <c r="I52"/>
  <c r="H51"/>
  <c r="I51"/>
  <c r="H50"/>
  <c r="I50"/>
  <c r="H49"/>
  <c r="I49"/>
  <c r="H48"/>
  <c r="I48"/>
  <c r="H47"/>
  <c r="I47"/>
  <c r="H46"/>
  <c r="I46"/>
  <c r="H45"/>
  <c r="I45"/>
  <c r="H44"/>
  <c r="I44"/>
  <c r="H43"/>
  <c r="I43"/>
  <c r="H42"/>
  <c r="I42"/>
  <c r="H41"/>
  <c r="I41"/>
  <c r="H40"/>
  <c r="I40"/>
  <c r="H39"/>
  <c r="I39"/>
  <c r="H38"/>
  <c r="I38"/>
  <c r="H37"/>
  <c r="I37"/>
  <c r="H36"/>
  <c r="I36"/>
  <c r="H35"/>
  <c r="I35"/>
  <c r="H34"/>
  <c r="I34"/>
  <c r="H33"/>
  <c r="I33"/>
  <c r="H32"/>
  <c r="I32"/>
  <c r="H31"/>
  <c r="I31"/>
  <c r="H30"/>
  <c r="I30"/>
  <c r="H29"/>
  <c r="I29"/>
  <c r="H28"/>
  <c r="I28"/>
  <c r="H27"/>
  <c r="I27"/>
  <c r="H26"/>
  <c r="I26"/>
  <c r="H25"/>
  <c r="I25"/>
  <c r="H24"/>
  <c r="I24"/>
  <c r="H23"/>
  <c r="I23"/>
  <c r="H22"/>
  <c r="I22"/>
  <c r="H21"/>
  <c r="I21"/>
  <c r="H20"/>
  <c r="I20"/>
  <c r="C49" i="1"/>
  <c r="C48"/>
  <c r="C47"/>
  <c r="C46"/>
  <c r="C45"/>
  <c r="C44"/>
  <c r="C43"/>
  <c r="C42"/>
  <c r="C41"/>
  <c r="C40"/>
  <c r="C39"/>
  <c r="C38"/>
  <c r="C37"/>
  <c r="C36"/>
  <c r="C35"/>
  <c r="C34"/>
  <c r="C115"/>
  <c r="C114"/>
  <c r="C113"/>
  <c r="C112"/>
  <c r="C111"/>
  <c r="C110"/>
  <c r="C109"/>
  <c r="C104"/>
  <c r="C103"/>
  <c r="C102"/>
  <c r="C100"/>
  <c r="C99"/>
  <c r="C98"/>
  <c r="C97"/>
  <c r="C94"/>
  <c r="C93"/>
  <c r="C92"/>
  <c r="C91"/>
  <c r="C90"/>
  <c r="C89"/>
  <c r="C88"/>
  <c r="C87"/>
  <c r="C86"/>
  <c r="C85"/>
  <c r="C84"/>
  <c r="C83"/>
  <c r="C82"/>
  <c r="C81"/>
  <c r="C80"/>
  <c r="C79"/>
  <c r="C78"/>
  <c r="C77"/>
  <c r="C76"/>
  <c r="C75"/>
  <c r="C74"/>
  <c r="C73"/>
  <c r="C72"/>
  <c r="C71"/>
  <c r="C70"/>
  <c r="C69"/>
  <c r="C68"/>
  <c r="C67"/>
  <c r="C64"/>
  <c r="C63"/>
  <c r="C62"/>
  <c r="C61"/>
  <c r="C60"/>
  <c r="C59"/>
  <c r="C58"/>
  <c r="C57"/>
  <c r="C56"/>
  <c r="C55"/>
  <c r="C54"/>
  <c r="C53"/>
  <c r="C52"/>
  <c r="C51"/>
  <c r="C20"/>
  <c r="C33"/>
  <c r="C32"/>
  <c r="C31"/>
  <c r="C30"/>
  <c r="C29"/>
  <c r="C28"/>
  <c r="C27"/>
  <c r="C26"/>
  <c r="C25"/>
  <c r="C24"/>
  <c r="C23"/>
  <c r="C22"/>
  <c r="C21"/>
  <c r="C7" i="4"/>
  <c r="D7"/>
  <c r="E7"/>
  <c r="F7"/>
  <c r="G7"/>
  <c r="H133" i="2"/>
  <c r="H210"/>
  <c r="I210"/>
  <c r="F210"/>
  <c r="I133"/>
  <c r="J210"/>
</calcChain>
</file>

<file path=xl/sharedStrings.xml><?xml version="1.0" encoding="utf-8"?>
<sst xmlns="http://schemas.openxmlformats.org/spreadsheetml/2006/main" count="722" uniqueCount="406">
  <si>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ямочный ремонт дороги от а/д "Моргауши-Шатьмапоси-Н.Панклеи-Вурманкасы" к д. В.Панклеи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</si>
  <si>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модернизацию систем видеонаблюдения в рамках реализации программы АПК «Безопасное муниципальное образование» на территории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</si>
  <si>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устройство контейнерной площадки деревни Ижелькасы Хорнойского сельского поселения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</si>
  <si>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по ул. Новая в д. Хорной Хорнойского сельского поселения Моргаушского района Чувашской Республики</t>
  </si>
  <si>
    <t>МБОУ «Ярабайкасинская средняя общеобразовательная школа» Моргаушского района Чувашской Республики</t>
  </si>
  <si>
    <t>МБОУ «Акрамовская основная общеобразовательная школа» Моргаушского района Чувашской Республики</t>
  </si>
  <si>
    <t>МБОУ «Тойгильдинская основная общеобразовательная школа» Моргаушского района Чувашской Республики</t>
  </si>
  <si>
    <t>МБОУ «Сосновская основная общеобразовательная школа им. Н.В.Никольского» Моргаушского района Чувашской Республики</t>
  </si>
  <si>
    <t>МБОУ «Сыбайкасинская основная общеобразовательная школа» Моргаушского района Чувашской Республики</t>
  </si>
  <si>
    <t>МБОУ «Шатракасинская основная общеобразовательная школа» Моргаушского района Чувашской Республики</t>
  </si>
  <si>
    <t>МБОУ «Шатьмапосинская основная общеобразовательная школа» Моргаушского района Чувашской Республики</t>
  </si>
  <si>
    <t>МБОУ «Шомиковская основная общеобразовательная школа» Моргаушского района Чувашской Республики</t>
  </si>
  <si>
    <t>МБДОУ «Детский сад № 29 «Незабудка» Моргаушского района Чувашской Республики</t>
  </si>
  <si>
    <t>МБДОУ «Детский сад № 8 «Колокольчик» Моргаушского района Чувашской Республики</t>
  </si>
  <si>
    <t>МБДОУ «Детский сад № 3 «Солнышко» Моргаушского района Чувашской Республики</t>
  </si>
  <si>
    <t>МБДОУ «Детский сад № 19 «Мечта»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</si>
  <si>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заключение муниципального контракта на ремонт грунтовой дороги в деревне Вомбакасы улица Чиржикасинская Большесундырского сельского поселения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</si>
  <si>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заключение муниципального контракта на ремонт грунтовой дороги в деревне Нижние Олгаши улица Центральная Большесундырского сельского поселения Моргаушского района Чувашской Республики </t>
  </si>
  <si>
    <t>МБДОУ «Детский сад №17 «Родничок» Моргаушского района Чувашской Республики</t>
  </si>
  <si>
    <t>Контейнеры для накопления твердых коммунальных отходов (совместный аукцион)</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</si>
  <si>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и дорожных сооружений Шатьмапосинского сельского по</t>
  </si>
  <si>
    <t>Аукцион в электронной форме на право заключения муниципального контракта на приобретение жилых помещений для обеспечения благоустроенными жилыми помещениями специализированного жилищного фонда детей-сирот и детей, оставшихся без попечения родителей, лиц 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</si>
  <si>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автомобильной дороги по улице Сосновая  в деревне Лесные Хачики Москакасинского сельского поселения Моргаушского района Чувашской Республики </t>
  </si>
  <si>
    <t>Поставка соревновательных полей для робототехники</t>
  </si>
  <si>
    <t>Организатор торгов Администрация Цивильского района Чувашской Республики</t>
  </si>
  <si>
    <t>Организатор торгов АдминистрацияМоргаушского района Чувашской Республики для 18 муниципалитетов республики</t>
  </si>
  <si>
    <t>нет</t>
  </si>
  <si>
    <t>Главный распорядитель бюджетных средств</t>
  </si>
  <si>
    <t>По району</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</si>
  <si>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контракта на разработку проектно-сметной документации на капитальный ремонт двухэтажного кирпичного здания МБДОУ "Детский сад №8 "Колокольчик" Моргаушского района ЧР</t>
  </si>
  <si>
    <t>№ 1-закупки</t>
  </si>
  <si>
    <t>ФОРМА</t>
  </si>
  <si>
    <t>Сведения</t>
  </si>
  <si>
    <t xml:space="preserve">об определении поставщиков (подрядчиков, исполнителей) </t>
  </si>
  <si>
    <t xml:space="preserve">для обеспечения нужд Чувашской Республики </t>
  </si>
  <si>
    <t xml:space="preserve">Наименование </t>
  </si>
  <si>
    <t>государственного органа Чувашской Республики, органа управления ТФОМС Чувашской Республики, представляющего отчет</t>
  </si>
  <si>
    <t>Отчетный период</t>
  </si>
  <si>
    <t>(тыс. рублей)</t>
  </si>
  <si>
    <t>Наименование показателей</t>
  </si>
  <si>
    <t>Код строки</t>
  </si>
  <si>
    <t xml:space="preserve">Закупки </t>
  </si>
  <si>
    <t>всего</t>
  </si>
  <si>
    <t>В том числе из графы 3</t>
  </si>
  <si>
    <t>конкурсы</t>
  </si>
  <si>
    <t>электронный аукцион</t>
  </si>
  <si>
    <t>запрос котировок</t>
  </si>
  <si>
    <t>запрос предложений</t>
  </si>
  <si>
    <t>закупки у единственного поставщика (подрядчика, исполнителя)</t>
  </si>
  <si>
    <t>открытые</t>
  </si>
  <si>
    <t>с ограниченным участием</t>
  </si>
  <si>
    <t>двухэтапные</t>
  </si>
  <si>
    <t>без проведения конкурентных способов определения поставщиков (подрядчиков, исполнителей)</t>
  </si>
  <si>
    <t>закупки малого объема</t>
  </si>
  <si>
    <t xml:space="preserve">I. Количественные характеристики способов определения поставщиков (подрядчиков, исполнителей), </t>
  </si>
  <si>
    <t>закупок у единственного поставщика (подрядчика, исполнителя)</t>
  </si>
  <si>
    <t>1. Всего проведено способов определения поставщиков (подрядчиков, исполнителей) (лотов) и закупок у единственного поставщика (подрядчика, исполнителя)</t>
  </si>
  <si>
    <t>Количество закрытых конкурсов, закрытых аукционов, извещения о проведении которых размещаются в единой информационной системе</t>
  </si>
  <si>
    <t>х</t>
  </si>
  <si>
    <t>Из строки 101 - количество несостоявшихся способов определения поставщиков (подрядчиков, исполнителей) (лотов)</t>
  </si>
  <si>
    <t>Из строки 103 - количество несостоявшихся способов определения поставщиков (подрядчиков, исполнителей) (лотов), которые не привели к заключению контрактов</t>
  </si>
  <si>
    <t>Из строки 104 - количество способов определения поставщиков (подрядчиков, исполнителей), которые не привели к заключению контрактов из-за отказа от заключения контрактов</t>
  </si>
  <si>
    <t>Из строки 101 - проведено совместных конкурсов, аукционов (лотов)</t>
  </si>
  <si>
    <t>Из строки 107 - количество несостоявшихся совместных конкурсов, аукционов (лотов)</t>
  </si>
  <si>
    <t>Из строки 107 - количество совместных конкурсов, аукционов (лотов), которые не привели к заключению контракта</t>
  </si>
  <si>
    <t>2. Количество заключенных контрактов и договоров</t>
  </si>
  <si>
    <t>Из строки 110 - количество заключенных контрактов по результатам несостоявшихся способов определения поставщиков (подрядчиков, исполнителей) (лотов)</t>
  </si>
  <si>
    <t>Из строки 110 - количество контрактов, заключенных по результатам проведения совместных конкурсов, аукционов</t>
  </si>
  <si>
    <t>Из строки 110 - количество контрактов, заключенных по результатам несостоявшихся совместных конкурсов, аукционов</t>
  </si>
  <si>
    <t>Из строки 110 - количество заключенных контрактов и договоров с отечественными участниками</t>
  </si>
  <si>
    <t xml:space="preserve">с организациями инвалидов   </t>
  </si>
  <si>
    <t>3. Внесено изменений в контракты и договоры</t>
  </si>
  <si>
    <t>4. Расторгнуто контрактов и договоров</t>
  </si>
  <si>
    <t>в том числе:</t>
  </si>
  <si>
    <t>по соглашению сторон</t>
  </si>
  <si>
    <t>в случае одностороннего отказа заказчика от исполнения контракта</t>
  </si>
  <si>
    <t>в случае одностороннего отказа поставщика (подрядчика, исполнителя) от исполнения контракта</t>
  </si>
  <si>
    <t>по решению суда</t>
  </si>
  <si>
    <t xml:space="preserve">5. Количество осуществленных способов определения поставщиков (подрядчиков, исполнителей), признанных недействительными </t>
  </si>
  <si>
    <t>II. Количественные характеристики участников закупки товаров, работ, услуг для обеспечения государственных и муниципальных нужд</t>
  </si>
  <si>
    <t>1. Общее количество поданных заявок</t>
  </si>
  <si>
    <t>Количество заявок, поданных для участия в закрытых конкурсах, закрытых аукционах, извещения о проведении которых размещаются в единой информационной системе</t>
  </si>
  <si>
    <t>Из строки 201 - количество заявок, поданных для участия в способах определения поставщиков (подрядчиков, исполнителей), признанных несостоявшимися</t>
  </si>
  <si>
    <t xml:space="preserve">Из строки 201 - количество заявок, поданных для участия в совместных конкурсах, аукционах </t>
  </si>
  <si>
    <t>Из строки 204 - количество заявок, поданных для участия в совместных конкурсах, аукционах признанных несостоявшимися</t>
  </si>
  <si>
    <t xml:space="preserve">Из строки 201 - заявок отечественных участников торгов </t>
  </si>
  <si>
    <t>заявок организаций инвалидов</t>
  </si>
  <si>
    <t>2. Из строки 201 - не допущено заявок к участию в определении поставщиков (подрядчиков, исполнителей)</t>
  </si>
  <si>
    <t>210</t>
  </si>
  <si>
    <t>- участником не представлено обеспечение заявки</t>
  </si>
  <si>
    <t>- заявка не отвечала требованиям, предусмотренным документацией о закупке</t>
  </si>
  <si>
    <t>212</t>
  </si>
  <si>
    <t>3. Из строки 201 - отозвано заявок участниками закупок</t>
  </si>
  <si>
    <t>4. Количество обжалований по осуществлению закупок</t>
  </si>
  <si>
    <t xml:space="preserve">III. Стоимостные характеристики способов определения поставщиков (подрядчиков, исполнителей), </t>
  </si>
  <si>
    <t>закупок у единственного поставщика (подрядчика, исполнителя), тысяча рублей</t>
  </si>
  <si>
    <t>1. Суммарная начальная цена контрактов (лотов) и договоров</t>
  </si>
  <si>
    <t>Суммарная начальная цена закрытых конкурсов, закрытых аукционов, извещения о проведении которых размещаются единой информационной системе</t>
  </si>
  <si>
    <t>Из строки 301 - суммарная начальная цена контрактов несостоявшихся конкурсов, аукционов (лотов), запросов котировок, запросов предложений</t>
  </si>
  <si>
    <t>Из строки 303 - суммарная начальная цена контрактов несостоявшихся конкурсов, аукционов (лотов), запросов котировок, запросов предложений, которые не привели к заключению контрактов</t>
  </si>
  <si>
    <t>Из строки 304 - суммарная начальная цена контрактов торгов (лотов), которые не привели к заключению контрактов из-за отказа от заключения контрактов</t>
  </si>
  <si>
    <t>Из строки 301 - суммарная начальная цена контрактов (лотов), выставленных на совместные конкурсы, аукционы (лоты)</t>
  </si>
  <si>
    <t>Из строки 307 - суммарная начальная цена контрактов несостоявшихся совместных конкурсов, аукционов (лотов)</t>
  </si>
  <si>
    <t>2. Общая стоимость заключенных контрактов и договоров</t>
  </si>
  <si>
    <t>Из строки 309 - общая стоимость контрактов, заключенных по результатам несостоявшихся конкурсов, аукционов (лотов), запросов котировок, запросов предложений</t>
  </si>
  <si>
    <t>Из строки 309 - стоимость контрактов, заключенных по результатам проведения совместных конкурсов, аукционов</t>
  </si>
  <si>
    <t>Из строки 311 - стоимость контрактов, заключенных по результатам несостоявшихся совместных конкурсов, аукционов</t>
  </si>
  <si>
    <t>Из строки 309 - стоимость контрактов, заключенных с отечественными участниками торгов</t>
  </si>
  <si>
    <t>с организациями инвалидов</t>
  </si>
  <si>
    <t>3. Сумма изменения стоимости заключенных контрактов, договоров</t>
  </si>
  <si>
    <t>4. Общая стоимость расторгнутых контрактов и договоров</t>
  </si>
  <si>
    <t>IV. Количественные и стоимостные характеристики способов определения поставщиков (подрядчиков, исполнителей) среди субъектов малого предпринимательства, социально ориентированных некоммерческих организаций</t>
  </si>
  <si>
    <t>4.1. Количественные характеристики способов определения поставщиков (подрядчиков, исполнителей) для субъектов малого предпринимательства, социально ориентированных некоммерческих организаций</t>
  </si>
  <si>
    <t>1. Всего проведено конкурентных способов определения поставщиков (подрядчиков, исполнителей) (лотов) для субъектов малого предпринимательства, социально ориентированных некоммерческих организаций</t>
  </si>
  <si>
    <t>Из строки 4.101 - проведено конкурентных способов определения поставщиков (подрядчиков, исполнителей) (лотов) для субъектов малого предпринимательства, социально ориентированных некоммерческих организаций, признанных несостоявшимися</t>
  </si>
  <si>
    <t xml:space="preserve">2. Количество заключенных контрактов с субъектами малого предпринимательства, социально ориентированными некоммерческими организациями </t>
  </si>
  <si>
    <t>Из строки 4.102 - количество заключенных контрактов с субъектами малого предпринимательства, социально ориентированными некоммерческими организациями по результатам несостоявшихся способов определения поставщиков (подрядчиков, исполнителей)</t>
  </si>
  <si>
    <t>4.2. Количественные характеристики участников закупки товаров, работ, услуг для субъектов малого предпринимательства, социально ориентированных некоммерческих организаций</t>
  </si>
  <si>
    <t>1. Общее количество заявок, поданных на конкурентные способы определения поставщиков (подрядчиков, исполнителей) (лотов), проведенные для субъектов малого предпринимательства, социально ориентированных некоммерческих организаций</t>
  </si>
  <si>
    <t xml:space="preserve">2. Из строки 4.201 - не допущено заявок к участию в определении поставщиков (подрядчиков, исполнителей) </t>
  </si>
  <si>
    <t>из них заявок участников, не являющихся субъектами малого предпринимательства, социально ориентированными некоммерческими организациями</t>
  </si>
  <si>
    <t xml:space="preserve">4.3. Стоимостная характеристика способов определения поставщиков (подрядчиков, исполнителей) для субъектов малого предпринимательства, </t>
  </si>
  <si>
    <t>социально ориентированных некоммерческих организаций, тысяча рублей</t>
  </si>
  <si>
    <t>1. Совокупный годовой объем закупок</t>
  </si>
  <si>
    <t>2. Совокупный годовой объем закупок, рассчитанный с учетом части 1.1 статьи 30 Федерального закона от 05.04.2013 № 44-ФЗ</t>
  </si>
  <si>
    <t>3. Суммарная начальная цена контрактов по процедурам, проведенным для субъектов малого предпринимательства, социально ориентированных некоммерческих организаций</t>
  </si>
  <si>
    <t>Из строки 4.303 - суммарная начальная цена контрактов по процедурам, проведенным для субъектов малого предпринимательства, социально ориентированных некоммерческих организаций, признанным несостоявшимися</t>
  </si>
  <si>
    <t>с социально ориентированными некоммерческими организациями</t>
  </si>
  <si>
    <t>6. Стоимость заключенных контрактов с субъектами малого предпринимательства, социально ориентированными некоммерческими организациями, привлекаемыми к исполнению контрактов в качестве субподрядчиков, соисполнителей</t>
  </si>
  <si>
    <t>№ 2-закупки</t>
  </si>
  <si>
    <t xml:space="preserve">Сведения </t>
  </si>
  <si>
    <t>об эффективности проведенных конкурентных процедур закупок</t>
  </si>
  <si>
    <t>и количестве поданных заявок для участия в них</t>
  </si>
  <si>
    <t>Наименование</t>
  </si>
  <si>
    <t>№ п/п</t>
  </si>
  <si>
    <t>Предмет закупки</t>
  </si>
  <si>
    <t>Дата закупки</t>
  </si>
  <si>
    <t>Начальная (максимальная) цена контракта, тыс. руб.</t>
  </si>
  <si>
    <t>Стоимость заключенного контракта, тыс. руб.</t>
  </si>
  <si>
    <t>Затраты заказчика на организацию и проведение закупки, тыс. руб.</t>
  </si>
  <si>
    <t>Бюджетная эффективность</t>
  </si>
  <si>
    <t>Количество заявок, поданных участниками закупки, шт.</t>
  </si>
  <si>
    <t xml:space="preserve">абсолютная, тыс. руб. </t>
  </si>
  <si>
    <t>относительная,</t>
  </si>
  <si>
    <t xml:space="preserve">% </t>
  </si>
  <si>
    <t>1. Сведения об осуществленных закупках товаров, работ, услуг для обеспечения нужд Чувашской Республики</t>
  </si>
  <si>
    <t>(за исключением сведений о проведенных совместных торгах)</t>
  </si>
  <si>
    <t>Итого по разделу 1</t>
  </si>
  <si>
    <t>2. Сведения об осуществленных закупках товаров, работ, услуг для обеспечения нужд Чувашской Республики</t>
  </si>
  <si>
    <t>путем проведения совместных торгов</t>
  </si>
  <si>
    <t>Итого по разделу 2</t>
  </si>
  <si>
    <t>3. Сведения об осуществленных закупках товаров, работ, услуг для обеспечения нужд Чувашской Республики,</t>
  </si>
  <si>
    <t>которые не привели к заключению контракта</t>
  </si>
  <si>
    <t>Итого по разделу 3</t>
  </si>
  <si>
    <t>ВСЕГО</t>
  </si>
  <si>
    <t>№ 1а-закупки</t>
  </si>
  <si>
    <t>Сведения о закупочной деятельности</t>
  </si>
  <si>
    <t>Количество бюджетных учреждений, находящихся в ведении и осуществляющих закупки в соответствии с Федеральным законом № 223-ФЗ всего, шт.</t>
  </si>
  <si>
    <t>Сведения об уполномоченном органе (при наличии), которому переданы функции по организации и проведению закупок</t>
  </si>
  <si>
    <t>Закупки</t>
  </si>
  <si>
    <t>Конкурсы</t>
  </si>
  <si>
    <t>Аукционы</t>
  </si>
  <si>
    <t>Запрос котировок</t>
  </si>
  <si>
    <t>Закупки у единственного поставщика (подрядчика, исполнителя)</t>
  </si>
  <si>
    <t>Иные способы</t>
  </si>
  <si>
    <t xml:space="preserve">открытые </t>
  </si>
  <si>
    <t>в электронной форме</t>
  </si>
  <si>
    <t>I. Количественная характеристика торгов и других способов закупки</t>
  </si>
  <si>
    <t>1. Всего проведено торгов, запросов котировок, иных способов закупки (лотов) и закупок у единственного поставщика (подрядчика, исполнителя)</t>
  </si>
  <si>
    <t>Из строки 101 - количество несостоявшихся способов определения поставщиков (подрядчиков, исполнителей) (лотов), которые не привели к заключению договоров</t>
  </si>
  <si>
    <t>Из строки 102 - количество несостоявшихся способов определения поставщиков (подрядчиков, исполнителей) (лотов), которые не привели к заключению договоров из-за отказа в допуске к участию всех участников закупки</t>
  </si>
  <si>
    <t>Из строки 102 - количество способов определения поставщиков (подрядчиков, исполнителей), которые не привели к заключению договоров из-за отказа от заключения договоров</t>
  </si>
  <si>
    <t>2. Количество заключенных договоров</t>
  </si>
  <si>
    <t>Из строки 110 - количество заключенных договоров с отечественными участниками</t>
  </si>
  <si>
    <t>3. Внесено изменений в договоры</t>
  </si>
  <si>
    <t>4. Расторгнуто договоров</t>
  </si>
  <si>
    <t>в случае одностороннего отказа заказчика от исполнения договора</t>
  </si>
  <si>
    <t>в случае одностороннего отказа поставщика (подрядчика, исполнителя) от исполнения договора</t>
  </si>
  <si>
    <t>II. Количественная характеристика участников торгов и других способов закупки товаров, работ, услуг</t>
  </si>
  <si>
    <t>Из строки 201 - не допущено заявок к участию в торгах, запросах котировок, иных способах закупки (лотах)</t>
  </si>
  <si>
    <t>2. Количество обжалований по закупке товаров, работ, услуг</t>
  </si>
  <si>
    <t>III. Стоимостная характеристика торгов и других способов закупки товаров, работ, услуг, тысяча рублей</t>
  </si>
  <si>
    <t>1. Суммарная начальная цена договоров (лотов), выставленных на торги, запрос котировок, иные способы закупки, и сумма договоров, заключенных с единственным поставщиком (подрядчиком, исполнителем)</t>
  </si>
  <si>
    <t>Из строки 301 - суммарная начальная цена договоров (лотов), выставленных на торги, запрос котировок, иные способы закупки, которые не привели к заключению договоров</t>
  </si>
  <si>
    <t>Из строки 302 - суммарная начальная цена договоров (лотов), выставленных на торги, запрос котировок, иные способы закупки, которые не привели к заключению договоров из-за отказа в допуске к участию всех участников закупки</t>
  </si>
  <si>
    <t>Из строки 302 - суммарная начальная цена договоров (лотов), выставленных на торги, запрос котировок, иные способы закупки, которые не привели к заключению договоров из-за отказа от заключения договоров</t>
  </si>
  <si>
    <t>2. Общая стоимость заключенных договоров</t>
  </si>
  <si>
    <t>Из строки 305 – стоимость договоров, заключенных с отечественными участниками</t>
  </si>
  <si>
    <t>3. Сумма изменения стоимости заключенных договоров</t>
  </si>
  <si>
    <t>4. Общая стоимость расторгнутых договоров</t>
  </si>
  <si>
    <t>Из строки 103 - количество несостоявшихся способов определения поставщиков (подрядчиков, исполнителей) (лотов), если подана только 1 заявка</t>
  </si>
  <si>
    <t>Из строки 103 - количество несостоявшихся способов определения поставщиков (подрядчиков, исполнителей) (лотов), если только 1 заявка признана соответствующей</t>
  </si>
  <si>
    <t>103.1</t>
  </si>
  <si>
    <t>103.2</t>
  </si>
  <si>
    <t>Из строки 104 - количество несостоявшихся способов определения поставщиков (подрядчиков, исполнителей) (лотов), которые не привели к заключению контрактов, если не подано не одной заявки</t>
  </si>
  <si>
    <t>104.1</t>
  </si>
  <si>
    <t>Всего завершено способов определения поставщиков (подрядчиков, исполнителей) (лотов) и закупок у единственного поставщика (подрядчика, исполнителя)</t>
  </si>
  <si>
    <t>Всего отменено способов определения поставщиков (подрядчиков, исполнителей) (лотов) и закупок у единственного поставщика (подрядчика, исполнителя)</t>
  </si>
  <si>
    <t>101.1</t>
  </si>
  <si>
    <t>101.2</t>
  </si>
  <si>
    <t>Из строки 104 - количество несостоявшихся способов определения поставщиков (подрядчиков, исполнителей) (лотов), которые не привели к заключению контрактов, если все поданные заявки отклонены (из-за отказа в допуске к участию всех участников закупки)</t>
  </si>
  <si>
    <t>Из строки 111 - количество заключенных контрактов по результатам несостоявшихся способов определения поставщиков (подрядчиков, исполнителей) (лотов), если подана только 1 заявка</t>
  </si>
  <si>
    <t>111.1</t>
  </si>
  <si>
    <t>111.2</t>
  </si>
  <si>
    <t>Из строки 303 - суммарная начальная цена контрактов несостоявшихся конкурсов, аукционов (лотов), запросов котировок, запросов предложений, если подана только 1 заявка</t>
  </si>
  <si>
    <t>303.1</t>
  </si>
  <si>
    <t>303.2</t>
  </si>
  <si>
    <t>304.1</t>
  </si>
  <si>
    <t>Из строки 304 - суммарная начальная цена контрактов несостоявшихся конкурсов, аукционов (лотов), запросов котировок, запросов предложений, которые не привели к заключению контрактов, если не подано не одной заявки</t>
  </si>
  <si>
    <t>Из строки 304 - суммарная начальная цена контрактов несостоявшихся конкурсов, аукционов (лотов), запросов котировок, запросов предложений, которые не привели к заключению контрактов, если все поданные заявки отклонены (из-за отказа в допуске к участию всех участников закупки)</t>
  </si>
  <si>
    <t>Суммарная начальная цена завершенных заупочных процедур</t>
  </si>
  <si>
    <t>Суммарная начальная цена контрактов (лотов) и договоров отмененных закупочных процедур</t>
  </si>
  <si>
    <t>301.1</t>
  </si>
  <si>
    <t>301.2</t>
  </si>
  <si>
    <t>Из строки 310 - общая стоимость контрактов, заключенных по результатам несостоявшихся конкурсов, аукционов (лотов), запросов котировок, запросов предложений, если подана 1 заявка</t>
  </si>
  <si>
    <t>Из строки 310 - общая стоимость контрактов, заключенных по результатам несостоявшихся конкурсов, аукционов (лотов), запросов котировок, запросов предложений, если только 1 заявка признана соответсвующей</t>
  </si>
  <si>
    <t>310.1</t>
  </si>
  <si>
    <t>310.2</t>
  </si>
  <si>
    <t>4.309</t>
  </si>
  <si>
    <t>4.308</t>
  </si>
  <si>
    <t>4.307</t>
  </si>
  <si>
    <t>4.306</t>
  </si>
  <si>
    <t>4.305</t>
  </si>
  <si>
    <t>4.304</t>
  </si>
  <si>
    <t>4.303</t>
  </si>
  <si>
    <t>4.302</t>
  </si>
  <si>
    <t>4.301</t>
  </si>
  <si>
    <t>4.203</t>
  </si>
  <si>
    <t>4.202</t>
  </si>
  <si>
    <t>4.201</t>
  </si>
  <si>
    <t>4.103</t>
  </si>
  <si>
    <t>4.104</t>
  </si>
  <si>
    <t>4.102</t>
  </si>
  <si>
    <t>4.101</t>
  </si>
  <si>
    <t>в том числе:
по соглашению сторон</t>
  </si>
  <si>
    <t>из них:
с учреждениями УИС</t>
  </si>
  <si>
    <t>из них: 
заявок учреждений УИС</t>
  </si>
  <si>
    <t xml:space="preserve">Из строки 209 - по причинам:
- участник не отвечал требованиям, установленным Законом </t>
  </si>
  <si>
    <t>из них заключенных
с субъектами малого предпринимательства</t>
  </si>
  <si>
    <r>
      <t xml:space="preserve">4. Стоимость заключенных контрактов с субъектами малого предпринимательства, социально ориентированными некоммерческими организациями по результатам </t>
    </r>
    <r>
      <rPr>
        <b/>
        <sz val="10"/>
        <color indexed="8"/>
        <rFont val="Times New Roman"/>
        <family val="1"/>
        <charset val="204"/>
      </rPr>
      <t>состоявшихся</t>
    </r>
    <r>
      <rPr>
        <sz val="10"/>
        <color indexed="8"/>
        <rFont val="Times New Roman"/>
        <family val="1"/>
        <charset val="204"/>
      </rPr>
      <t xml:space="preserve"> способов определения поставщиков (подрядчиков, исполнителей)</t>
    </r>
  </si>
  <si>
    <r>
      <t xml:space="preserve">5. Стоимость заключенных контрактов с субъектами малого предпринимательства, социально ориентированными некоммерческими организациями по результатам </t>
    </r>
    <r>
      <rPr>
        <b/>
        <sz val="10"/>
        <color indexed="8"/>
        <rFont val="Times New Roman"/>
        <family val="1"/>
        <charset val="204"/>
      </rPr>
      <t xml:space="preserve">несостоявшихся </t>
    </r>
    <r>
      <rPr>
        <sz val="10"/>
        <color indexed="8"/>
        <rFont val="Times New Roman"/>
        <family val="1"/>
        <charset val="204"/>
      </rPr>
      <t>способов определения поставщиков (подрядчиков, исполнителей)</t>
    </r>
  </si>
  <si>
    <t xml:space="preserve">Способ закупки
(с указанием для СМП, СОНКО) </t>
  </si>
  <si>
    <t>Из строки 111 - количество заключенных контрактов по результатам несостоявшихся способов определения поставщиков (подрядчиков, исполнителей) (лотов), если только 1 заявка признана соответсвующей</t>
  </si>
  <si>
    <t>Из строки 303 - суммарная начальная цена контрактов несостоявшихся конкурсов, аукционов (лотов), запросов котировок, запросов предложений, если только 1 заявка признана соответствующей</t>
  </si>
  <si>
    <t xml:space="preserve"> за 2019 год </t>
  </si>
  <si>
    <t>Закупки у СМП, СОНКО</t>
  </si>
  <si>
    <t>по данным заказчиков</t>
  </si>
  <si>
    <t xml:space="preserve">  № п/п</t>
  </si>
  <si>
    <t>за 2019 г.</t>
  </si>
  <si>
    <t xml:space="preserve">Совокупный годовой объем закупок, за исключением объема закупок, сведения о которых составляют государственную тайну (тыс. рублей)
</t>
  </si>
  <si>
    <t xml:space="preserve">Совокупный годовой объем закупок, рассчитанный за вычетом закупок, предусмотренных частью 1.1 статьи 30 Федерального закона от 05.04.2013 №44-ФЗ
</t>
  </si>
  <si>
    <t xml:space="preserve">Объем закупок в отчетном году, осуществленных по результатам определения поставщиков (подрядчиков, исполнителей), проведенного в соответствии с требованиями пункта 1 части 1 статьи 30 Федерального закона (тыс. рублей)
</t>
  </si>
  <si>
    <t xml:space="preserve">Объем привлечения в отчетном году субподрядчиков и соисполнителей из числа субъектов малого предпринимательства и социально ориентированных некоммерческих организаций к исполнению контрактов, заключенных по результатам определений поставщиков (подрядчиков, исполнителей), в извещениях об осуществлении которых было установлено требование к поставщику (подрядчику, исполнителю), не являющемуся субъектом малого предпринимательства или социально ориентированной некоммерческой организацией, о привлечении к исполнению контракта субподрядчиков (соисполнителей) из числа субъектов малого предпринимательства и социально ориентированных некоммерческих организаций (тыс. рублей)
</t>
  </si>
  <si>
    <t>Доля закупок, которые заказчик осуществил у субъектов малого предпринимательства и социально ориентированных некоммерческих организаций в отчетном году, в совокупном годовом объеме закупок, рассчитанном за вычетом закупок, предусмотренных частью 1.1 статьи 30 Федерального закона от 05.04.2013 №44-ФЗ (процентов)
(п.5+п.6)/п.4*100</t>
  </si>
  <si>
    <t>Администрация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</si>
  <si>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проведение работ по содержанию автомобильных дорог Большесундырского сельского пос</t>
  </si>
  <si>
    <t>ЭА (СМП и СОНКО)</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</si>
  <si>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Сятракасинского сельского поселения Моргаушского ра</t>
  </si>
  <si>
    <t>Запрос котировок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Ильинского сельского поселения Моргаушского района Чувашской Р</t>
  </si>
  <si>
    <t>ЗКЦ (СМП и СОНКО)</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</si>
  <si>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Юнгинского сельского поселения Моргаушского района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</si>
  <si>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проведение работ по содержанию автомобильных дорог Орининского сельского поселения</t>
  </si>
  <si>
    <t>Запрос котировок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грунтовых и асфальтобетонных дорог в населенных пунктах Ярославского сельского пос</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</si>
  <si>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и дорожных сооружений Юськасинского сельского посел</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</si>
  <si>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Москакасинского сельского поселения Чувашской Респу</t>
  </si>
  <si>
    <t xml:space="preserve">Аукцион в электронной форме на право заключения муниципального контракта на поставку маркированных почтовых конвертов для нужд администрации Моргаушского района Чувашской Республики </t>
  </si>
  <si>
    <t>ЭА</t>
  </si>
  <si>
    <t xml:space="preserve">Аукцион в электронной форме среди субъектов малого предпринимательства, социально ориентированных некоммерческих организаций на поставку канцелярских товаров для нужд администрации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</si>
  <si>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корректировку проектной документации по объекту «Основная общеобразовательная школ</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</si>
  <si>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системы отопления в здании Ярославского сельского Дома культуры Моргаушског</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</si>
  <si>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восстановительный ремонт артезианской скважины в с.Чемеево Ярославского сельского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</si>
  <si>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покрытия проезжей части автомобильной дороги по ул. Парковая с. Моргауши (с км 0+000 по км 0+410) в Моргаушском районе Чувашской Республики.</t>
  </si>
  <si>
    <t>Аукцион в электронной форме на право заключения муниципального контракта на капитальный ремонт автомобильной дороги "Издеркино-Актай" (с км 0+000 по км 7+290)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</si>
  <si>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автомобильной дороги протяженностью 280 м. по ул. Г. Иванова д. Шербаши с д.№30 по д.№33 и с д.№37 по д.№40 Моргаушского района Чувашской Республики</t>
  </si>
  <si>
    <t>Аукцион в электронной форме на право заключения муниципального контракта на оказание услуг по независимой оценке пожарного риска здания администрации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</si>
  <si>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по ул. Учительская в д. Васькино Александровского сельского поселения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</si>
  <si>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автомобильной дороги протяженностью 800 м. по ул. Г. Иванова д. Шербаши с дома №4 по дом №29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</si>
  <si>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обустройство детской спортивно-игровой площадки в д.Соляной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</si>
  <si>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части грунтовой дороги по ул. Центральная д. Шептаки Хорнойского сельского поселения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</si>
  <si>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общего пользования местного значения общей протяженностью  9,578 км в Моргаушском районе Чувашской Республики в 2019 году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</si>
  <si>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по улице Зорина в деревне Сосновка Александровского сельского поселения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</si>
  <si>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по улице Мира в селе Александровское Александровского сельского поселения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</si>
  <si>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протяженностью 400 м по ул. Луговая с. Моргауши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</si>
  <si>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протяженностью 400 м по ул. Прудовая и протяженностью 190 м по ул. Солнечная д. Шептаки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</si>
  <si>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устройство ограждения на кровле здания администрации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</si>
  <si>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по улице Солнечная  деревни Новое Чемеево Ярославского сельского поселения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</si>
  <si>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дороги в д. Старые Мадики по ул.Школьная от д. №1 до д. №4 (100 м) и по ул. Порфирьева от д. №9 до д. №15 (300 м) </t>
  </si>
  <si>
    <t>МБДОУ «Детский сад № 9 «Улыбка» Моргаушского района Чувашской Республики</t>
  </si>
  <si>
    <t>МБДОУ «Детский сад №14 «Золушка» Моргаушского района Чувашской Республики</t>
  </si>
  <si>
    <t>МБДОУ «Детский сад № 4 «Березка» Моргаушского района Чувашской Республики</t>
  </si>
  <si>
    <t>МБДОУ «Детский сад № 13 «Малыш» Моргаушского района Чувашской Республики</t>
  </si>
  <si>
    <t>МБДОУ «Детский сад № 5 «Рябинушка» Моргаушского района Чувашской Республики</t>
  </si>
  <si>
    <t>МБДОУ «Детский сад № 11 «Василек» Моргаушского района Чувашской Республики</t>
  </si>
  <si>
    <t>МБДОУ «Детский сад № 7 «Радуга» Моргаушского района Чувашской Республики</t>
  </si>
  <si>
    <t>МБДОУ «Детский сад № 27 «Путене»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</si>
  <si>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в деревне Яраккасы по улице Лесная и от Яраккасинского сельского дома культуры до улицы Светлая Кадикасинского сельского поселения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</si>
  <si>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в д. Верхний Томлай Ярабайкасинского сельского поселения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</si>
  <si>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протяженностью 220 м по ул. Учительская и ремонта дороги протяженностью 45 м по ул. Коммунальная с. Моргауши Моргаушского района Чувашской Республики</t>
  </si>
  <si>
    <t>0</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</si>
  <si>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благоустройство дворовых территорий многоквартирных домов №36, 38, 44, 44а, 40,42 по ул. 50 лет Октября с.Моргауши Чувашской Республики в рамках муниципальной программы «Формирование современной городской среды на территории Моргаушского сельского поселения Моргаушского района Чувашской Республики» на 2018-2022 годы </t>
  </si>
  <si>
    <t xml:space="preserve">Аукцион в электронной форме среди субъектов малого предпринимательства, социально ориентированных некоммерческих организаций на ремонт грунтовой дороги по улице Пионерская деревни Авданкасы Шатьмапосинского сельского поселения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</si>
  <si>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заключение муниципального контракта на  ремонт грунтовой дороги в с.Большой Сундырь по ул. Полевая Моргаушского района Чувашской Республики от 0+60 м подъезда от автомобильной дороги "Авданкасы - Моргауши - Козмодемьянск" к Большому Сундырю до улицы Полевая до дома №28 ул.Полевая с.Большой Сундырь протяженностью 605 метров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</si>
  <si>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протяженностью 220 м по ул. Учительская и ремонта дороги протяженностью 45 м по ул. Коммунальная с. Моргауши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</si>
  <si>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капитальный ремонт здания Сыбайкасинского СДК  по ул. Школьная, д. №2 в д. Сыбайкасы Моргаушского района Чувашской Республики</t>
  </si>
  <si>
    <t>Признан не состоявшимся</t>
  </si>
  <si>
    <t>Организатор торгов МИНИСТЕРСТВО ЧУВАШСКОЙ РЕСПУБЛИКИ ПО ДЕЛАМ ГРАЖДАНСКОЙ ОБОРОНЫ И ЧРЕЗВЫЧАЙНЫМ СИТУАЦИЯМ</t>
  </si>
  <si>
    <t>Организатор торгов ГОСУДАРСТВЕННЫЙ КОМИТЕТ ЧУВАШСКОЙ РЕСПУБЛИКИ ПО ДЕЛАМ ГРАЖДАНСКОЙ ОБОРОНЫ И ЧРЕЗВЫЧАЙНЫМ СИТУАЦИЯМ</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</si>
  <si>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автомобильной дороги по улице Луговая в деревне Сидуккасы Москакасинского сельского поселения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</si>
  <si>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800 м. д. Сесмеры ул. Новая Кадикасинского сельского поселения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</si>
  <si>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автомобильной дороги д. Чебелькасы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</si>
  <si>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автомобильной дороги д. Вурманкасы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</si>
  <si>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по улице Львова в деревне Кашмаши Сятракасинского сельского поселения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</si>
  <si>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по ул. Овражная с. Акрамово Ярабайкасинского сельского поселения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</si>
  <si>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д.Юнгапоси ул. Дружбы от дома № 27 до дома № 41  Юнгинского сельского поселения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</si>
  <si>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с. Юнга ул. Заводская от дома № 30 до дома № 36 Юнгинского сельского поселения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</si>
  <si>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благоустройство дворовой территории по адресу: Чувашская Республика, Моргаушский район, с.Большой Сундырь, ул. Советская, д.11, д.13 в рамках муниципальной программы «Формирование современной городской среды на территории Большесундырского сельского поселения Моргаушского района Чувашской Республики» на 2018-2022 годы </t>
  </si>
  <si>
    <t>Аукцион в электронной форме на право заключения муниципального контракта на поставку легкового автомобиля для нужд администрации Чуманкасинского сельского поселения Моргаушского района Чувашской Республики</t>
  </si>
  <si>
    <t>Аукцион в электронной форме на право заключения муниципального контракта на поставку легкового автомобиля для нужд администрации Юськасинского сельского поселения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</si>
  <si>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по улице Молодежная в деревне Кашмаши Сятракасинского сельского поселения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</si>
  <si>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по улице Восточная в селе Оточево Сятракасинского сельского поселения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</si>
  <si>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по ул. Овражная в д. Анаткасы Тораевского сельского поселения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</si>
  <si>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благоустройство дворовых территорий многоквартирного дома №19 по ул. Заводская с.Моргауши Чувашской Республики в рамках муниципальной программы «Формирование современной городской среды на территории Моргаушского сельского поселения Моргаушского района Чувашской Республики» на 2018-2022 годы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</si>
  <si>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благоустройство дворовых территорий многоквартирного дома №59 по ул. Чапаева с.Моргауши Чувашской Республики в рамках муниципальной программы «Формирование современной городской среды на территории Моргаушского сельского поселения Моргаушского района Чувашской Республики» на 2018-2022 годы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</si>
  <si>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контракта на установку забора МБОУ "Большекарачкинская ООШ"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</si>
  <si>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Ремонт грунтовой дороги в д. Молгачкасы, ул. Уралекки Орининского сельского поселения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</si>
  <si>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водонапорной башни по улице Яблоневая села Юнга Юнгинского сельского поселения Моргаушского района Чувашской Республики </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</si>
  <si>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автомобильной дороги с. Ильинка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</si>
  <si>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автомобильной дороги по улицам Садовая (протяженностью 0,85 км), Речная (протяжённостью 0,45 км), Яргейкино (протяженностью 1,30 км) в деревне Ярославка Ярославского сельского поселения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</si>
  <si>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ремонт грунтовой дороги по улице Центральная деревни Кадыкой Шатьмапосинского сельского поселения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</si>
  <si>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оказание услуг по заправке картриджей, замене фотобарабанов, ракелей, роликов заряда принтеров для нужд администрации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</si>
  <si>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заключение контракта на ремонт пищеблока в здании МБДОУ "Детский сад №27 "Путене"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</si>
  <si>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замену ограждений на автомобильных дорогах общего пользования местного значения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</si>
  <si>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восстановление остановочных посадочных площадок и автопавильонов на автобусных остановках автомобильных дорог общего пользования местного значения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</si>
  <si>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грунтовых  дорог с добавлением твёрдых материалов по улице Андрея Петтоки, улице Зеленая, улице Северная, улице Южная села Ахманеи  Москакасинского сельского поселения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</si>
  <si>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благоустройство дворовых территорий многоквартирных домов №36, 38, 44, 44а, 40,42 по ул. 50 лет Октября с.Моргауши Чувашской Республики в рамках муниципальной программы «Формирование современной городской среды на территории Моргаушского сельского поселения Моргаушского района Чувашской Республики» на 2018-2022 годы</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</si>
  <si>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дворовых территорий многоквартирных домов с. Моргауши Моргаушского сельского поселения Моргаушского района Чувашской Республики в 2019 году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</si>
  <si>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нежилого здания, находящегося по адресу: Чувашская Республика, Моргаушский район, д. Хорной, ул. Школьная, д. 17 б</t>
  </si>
  <si>
    <t>Аукцион в электронной форме среди субъектов малого предпринимательства, социально ориентированных некоммерческой организаций на устройство очистного сооружения на территории МБОУ "Ильинская СОШ"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</si>
  <si>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контракта на капитальный ремонт спортивного зала муниципального бюджетного общеобразовательного учреждения "Шатьмапосинская основная общеобразовательная школа"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</si>
  <si>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устройство пешеходной дорожки ул. Яргунеки с. Юнга Юнгинского сельского поселения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</si>
  <si>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заключение контракта на выполнение ремонтных работ в муниципальном бюджетном дошкольном образовательном учреждении «Детский сад № 3 «Солнышко»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</si>
  <si>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грунтовых дорог по ул. Зеленая д. Сяран-Сирмы, по ул. Нагорная д. Сюткюль, по ул. Базарная и Кирова с. Тораево Тораевского сельского поселения Моргаушского района Чувашской Республики</t>
  </si>
  <si>
    <t xml:space="preserve">Аукцион в электронной форме среди субъектов малого предпринимательства, социально ориентированных некоммерческих организаций на право заключение контракта на установку сдвоенного котла наружного размещения для теплоснабжения МБОУ "Орининская СОШ" Моргаушского района ЧР по ул. Школьная, д.4 в д. Падаккасы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</si>
  <si>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поставку фотоаппарата для нужд администрации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</si>
  <si>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контракта на ремонтные работы в Большесундырской сельской библиотеке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</si>
  <si>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устранение деформаций и повреждений поверхностного слоя на автомобильных дорогах общего пользования местного значения Моргаушского района Чувашской Республики</t>
  </si>
  <si>
    <t xml:space="preserve">Аукцион в электронной форме на право заключения муниципального контракта на приобретение жилых помещений для обеспечения благоустроенными жилыми помещениями специализированного жилищного фонда детей-сирот и детей, оставшихся без попечения родителей, лиц из их числа по договорам найма специализированных жилых помещений на территории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</si>
  <si>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устройство асфальтобетонного покрытия дороги протяженностью 550 м до дома № 12 ул. Парковая  с. Моргауши Моргаушского района Чувашской Республики</t>
  </si>
  <si>
    <t>19.07.219</t>
  </si>
  <si>
    <t xml:space="preserve"> Аукцион в электронной форме среди субъектов малого предпринимательства, социально ориентированных некоммерческих организаций на право заключения контракта на установку сдвоенного котла наружного размещения для теплоснабжения МБДОУ "Детский сад №14 "Золушка" Моргаушского района ЧР по ул. Школьная, д.2, в д. Падаккасы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</si>
  <si>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монтаж пожарной сигнализации и системы речевого оповещения и управления эвакуацией людей при пожаре в здании администрации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</si>
  <si>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покрытия проезжей части автомобильной дороги "Сура"-Лебедкино"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</si>
  <si>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коридора загс администрации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</si>
  <si>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капитальный ремонт жилого дома по адресу: д. Хорной, ул. Садовая, 35 Хорнойского сельского поселения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</si>
  <si>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ремонт дворовой территории и проезда многоквартирного дома в д. Тренькино по ул. Новая, д. 1</t>
  </si>
  <si>
    <t xml:space="preserve">Аукцион в электронной форме на право заключения муниципального контракта на поставку легкового автомобиля для нужд администрации Юнгинского сельского поселения Моргаушского района Чувашской Республики </t>
  </si>
  <si>
    <t>Аукцион в электронной форме среди субъектов малого предпринимательства, социально ориентированных некоммерческих организаций на ремонт кирпичной кладки стены отдельными местами Тренькинского СДК по ул. Новая д. 5 д. Тренькино Моргаушского района Чувашской Республики</t>
  </si>
  <si>
    <t>Аукцион в электронной форме среди субьектов малого предпринимательства, социально ориентированных некомерческих организаций на право заключения контракта на капитальный ремонт спортивного зала муниципального бюджетного общеобразовательного учреждения "Тораевская средняя общеобразовательная школа"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</si>
  <si>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от асфальтированной дороги улицы Новая по улице  Лесная деревни Вурмой Ярабайкасинского сельского поселения Моргаушского района Чувашской Республики протяженностью 220 метров</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</si>
  <si>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грунтовой дороги в деревне Ярабайкасы с улицы Центральная на улицу Зеленая Ярабайкасинского сельского поселения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</si>
  <si>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ремонт автомобильной дороги ""Волга" Б.Сундырь-Кюрегаси" - Охтикасы" (с км 0+00 по км 1+500)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</si>
  <si>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контракта на разработка проектно-сметной документации на капитальный ремонт двухэтажного кирпичного здания МБДОУ "Детский сад №8 "Колокольчик" Моргаушского района ЧР</t>
  </si>
  <si>
    <t>Аукцион в электронной форме среди субъектов малого предпринимательства, социально ориентированных некоммерческих организаций на поставку офисной бумаги для нужд администрации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</si>
  <si>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газоснабжение котельной Сыбайкасинского сельского дома культуры по ул. Школьная  д Сыбайкасы Моргаушского района Чувашской Республики</t>
  </si>
  <si>
    <t>за 2019 год</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</si>
  <si>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капитальный ремонт здания Сыбайкасинского СДК  по ул. Школьная, д. №2 в д. Сыбайкасы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</si>
  <si>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оказание услуг по диагностике, обследованию, оценке состояния и разработке паспортов автомобильных дорог общего пользования местного значения в Моргаушском районе в 2019 году</t>
  </si>
  <si>
    <t>Аукцион в электронной форме на право заключения муниципального контракта на поставку оргтехники и комплектующих для нужд администрации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</si>
  <si>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восстановление остановочных посадочных площадок и автопавильонов на автобусных остановках на автомобильных дорогах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</si>
  <si>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поставку оргтехники и комплектующих для нужд администрации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</si>
  <si>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ремонтные работы по приведению в рабочее состояние оборудования в помещении размещения насосов-повысителей в здании администрации Моргаушского района Чувашской Республики</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</si>
  <si>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Большесундырского сельского поселения Моргаушского района Чувашской Республики в 2020 году (а/д с твердым покрытием 10,99 км, грунтовые а/д 17,6 км).</t>
  </si>
  <si>
    <t>Содержание автомобильных дорог и дорожных сооружений Чуманкасинского сельского поселения Моргаушского района Чувашской Республики в 2020 году</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</si>
  <si>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грунтовых и асфальтобетонных дорог в населенных пунктах Моргаушского сельского поселения Моргаушского района Чувашской Республики в 2020 году</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</si>
  <si>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Юнгинского сельского поселения Моргаушского района Чувашской Республики в 2020 году</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</si>
  <si>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грунтовых и асфальтобетонных дорог в населенных пунктах Кадикасинского сельского поселения Моргаушского района Чувашской Республики в 2020 году</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</si>
  <si>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и дорожных сооружений Хорнойского сельского поселения Моргаушского района Чувашской Республики в 2020 году</t>
  </si>
  <si>
    <t>Аукцион в электронной форме среди субъектов малого предпринимательства, социально ориентированных некоммерческих организаций на права заключения муниципального контракта на содержание автомобильных дорог Ильинского сельского поселения Моргаушского района Чувашской Республики в 2020 году</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</si>
  <si>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грунтовых и асфальтобетонных дорог в населенных пунктах Ярабайкасинского сельского поселения Моргаушского района Чувашской Республики в 2020 году</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</si>
  <si>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Ярославского сельского поселения Моргаушского района Чувашской Республики в 2020 году (а/д с твердым покрытием 10,71 км, грунтовые а/д 9,93 км)</t>
  </si>
  <si>
    <t>Содержание автомобильных дорог и дорожных сооружений Юськасинского сельского поселения Моргаушского района Чувашской Республики в 2020 году</t>
  </si>
  <si>
    <t>Содержание дворовых территорий многоквартирных домов с. Моргауши Моргаушского сельского поселения Моргаушского района Чувашской Республики в 2020 году  </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</si>
  <si>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Александровского сельского поселения Моргаушского района Чувашской Республики в 2020 году</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</si>
  <si>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Тораевского сельского поселения Моргаушского района Чувашской Республики в 2020 году (автомобильные дороги с твердым покрытием - 1,4 км, грунтовые а/д - 19,1 км).</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</si>
  <si>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Тораевского сельского поселения Моргаушского района Чувашской Республики в 2020 году (автомобильные дороги с твердым покрытием - 4,24 км, грунтовые а/д - 9,8 км)</t>
  </si>
  <si>
    <t>Аукцион в электронной форме среди субъектов малого предпринимательства, социально ориентированных некоммерческих организаций на право заключения муниципального контракта на содержание автомобильных дорог и дорожных сооружений Шатьмапосинского сельского поселения Моргаушского района Чувашской Республики на 2020 год</t>
  </si>
  <si>
    <t>Оборудование для антитеррористической деятельности (ручные металлодетекторы, арочные металлодетекторы)</t>
  </si>
  <si>
    <t>Приобретение  оборудования для антитеррористической деятельности (турникеты, шлагбаумы)</t>
  </si>
  <si>
    <t xml:space="preserve">Аукцион в электронной форме среди субъектов малого предпринимательства, социально ориентированных некоммерческих организаций на поставку офисной бумаги (совместный аукцион) </t>
  </si>
  <si>
    <t>Администрация Сятракасинского сельского поселения Моргаушского района Чувашской Республики</t>
  </si>
  <si>
    <t>Администрация Орининского сельского поселения Моргаушского района Чувашской Республики</t>
  </si>
  <si>
    <t>Администрация Ярославского сельского поселения Моргаушского района Чувашской Республики</t>
  </si>
  <si>
    <t>Отдел образования, молодежной политики, физической культуры и спорта администрации Моргаушского района Чувашской Республики</t>
  </si>
  <si>
    <t>Администрация Юнгинского сельского поселения Моргаушского района Чувашской Республики</t>
  </si>
  <si>
    <t>Муниципальное бюджетное учреждение «Централизованная бухгалтерия администрации Моргаушского района Чувашской Республики»</t>
  </si>
  <si>
    <t>МБОУ «Моргаушская средняя общеобразовательная школа» Моргаушского района Чувашской Республики</t>
  </si>
  <si>
    <t>МБОУ «Большесундырская средняя общеобразовательная школа» Моргаушского района Чувашской Республики</t>
  </si>
  <si>
    <t>МБОУ «Ильинская  средняя общеобразовательная школа» Моргаушского района Чувашской Республики</t>
  </si>
  <si>
    <t>МБОУ «Калайкасинская  средняя общеобразовательная школа им. А. Г. Николаева» Моргаушского района Чувашской Республики</t>
  </si>
  <si>
    <t>МБОУ «Нискасинская  средняя общеобразовательная школа» Моргаушского района Чувашской Республики</t>
  </si>
  <si>
    <t>МБОУ «Орининская средняя общеобразовательная школа» Моргаушского района Чувашской Республики</t>
  </si>
  <si>
    <t>МБОУ «Сятракасинская средняя общеобразовательная школа»  Моргаушского района Чувашской Республики</t>
  </si>
  <si>
    <t>МБОУ «Тораевская средняя общеобразовательная школа» Моргаушского района Чувашской Республики</t>
  </si>
  <si>
    <t>МБОУ «Чуманкасинская средняя общеобразовательная школа» Моргаушского района Чувашской Республики</t>
  </si>
  <si>
    <t>МБОУ «Юнгинская средняя общеобразовательная школа имени Спиридона Михайловича Михайлова» Моргаушского района Чувашской Республики</t>
  </si>
  <si>
    <t>МБОУ «Юськасинская средняя общеобразовательная школа» Моргаушского района Чувашской Республики</t>
  </si>
</sst>
</file>

<file path=xl/styles.xml><?xml version="1.0" encoding="utf-8"?>
<styleSheet xmlns="http://schemas.openxmlformats.org/spreadsheetml/2006/main">
  <numFmts count="1">
    <numFmt numFmtId="164" formatCode="0.0"/>
  </numFmts>
  <fonts count="37">
    <font>
      <sz val="11"/>
      <color theme="1"/>
      <name val="Calibri"/>
      <family val="2"/>
      <scheme val="minor"/>
    </font>
    <font>
      <sz val="12"/>
      <color indexed="8"/>
      <name val="Times New Roman"/>
      <family val="1"/>
      <charset val="204"/>
    </font>
    <font>
      <sz val="13"/>
      <color indexed="8"/>
      <name val="Times New Roman"/>
      <family val="1"/>
      <charset val="204"/>
    </font>
    <font>
      <sz val="10"/>
      <color indexed="8"/>
      <name val="Times New Roman"/>
      <family val="1"/>
      <charset val="204"/>
    </font>
    <font>
      <b/>
      <sz val="12"/>
      <color indexed="8"/>
      <name val="Times New Roman"/>
      <family val="1"/>
      <charset val="204"/>
    </font>
    <font>
      <b/>
      <sz val="10"/>
      <color indexed="8"/>
      <name val="Times New Roman"/>
      <family val="1"/>
      <charset val="204"/>
    </font>
    <font>
      <b/>
      <sz val="13"/>
      <color indexed="8"/>
      <name val="Times New Roman"/>
      <family val="1"/>
      <charset val="204"/>
    </font>
    <font>
      <sz val="10"/>
      <name val="Arial Cyr"/>
      <charset val="204"/>
    </font>
    <font>
      <sz val="10"/>
      <name val="Times New Roman"/>
      <family val="1"/>
      <charset val="204"/>
    </font>
    <font>
      <sz val="10"/>
      <name val="Times New Roman"/>
      <family val="1"/>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0"/>
      <name val="Times New Roman"/>
      <family val="1"/>
      <charset val="204"/>
    </font>
    <font>
      <sz val="11"/>
      <name val="Calibri"/>
      <family val="2"/>
    </font>
    <font>
      <sz val="11"/>
      <name val="Times New Roman"/>
      <family val="1"/>
      <charset val="204"/>
    </font>
    <font>
      <b/>
      <sz val="13"/>
      <name val="Times New Roman"/>
      <family val="1"/>
    </font>
    <font>
      <sz val="13"/>
      <name val="Arial Cyr"/>
      <charset val="204"/>
    </font>
    <font>
      <sz val="9"/>
      <name val="Times New Roman"/>
      <family val="1"/>
      <charset val="204"/>
    </font>
    <font>
      <b/>
      <sz val="10"/>
      <name val="Times New Roman"/>
      <family val="1"/>
    </font>
    <font>
      <b/>
      <sz val="11"/>
      <color indexed="8"/>
      <name val="Times New Roman"/>
      <family val="1"/>
      <charset val="204"/>
    </font>
    <font>
      <b/>
      <sz val="11"/>
      <name val="Times New Roman"/>
      <family val="1"/>
      <charset val="204"/>
    </font>
    <font>
      <u/>
      <sz val="11"/>
      <color theme="10"/>
      <name val="Calibri"/>
      <family val="2"/>
      <scheme val="minor"/>
    </font>
    <font>
      <sz val="11"/>
      <color theme="1"/>
      <name val="Calibri"/>
      <family val="2"/>
      <scheme val="minor"/>
    </font>
  </fonts>
  <fills count="21">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5"/>
        <bgColor indexed="64"/>
      </patternFill>
    </fill>
    <fill>
      <patternFill patternType="solid">
        <fgColor theme="6" tint="0.79998168889431442"/>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2">
    <xf numFmtId="0" fontId="0" fillId="0" borderId="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10" borderId="0" applyNumberFormat="0" applyBorder="0" applyAlignment="0" applyProtection="0"/>
    <xf numFmtId="0" fontId="11" fillId="4" borderId="1" applyNumberFormat="0" applyAlignment="0" applyProtection="0"/>
    <xf numFmtId="0" fontId="12" fillId="11" borderId="2" applyNumberFormat="0" applyAlignment="0" applyProtection="0"/>
    <xf numFmtId="0" fontId="13" fillId="11" borderId="1"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12" borderId="7" applyNumberFormat="0" applyAlignment="0" applyProtection="0"/>
    <xf numFmtId="0" fontId="19" fillId="0" borderId="0" applyNumberFormat="0" applyFill="0" applyBorder="0" applyAlignment="0" applyProtection="0"/>
    <xf numFmtId="0" fontId="20" fillId="13" borderId="0" applyNumberFormat="0" applyBorder="0" applyAlignment="0" applyProtection="0"/>
    <xf numFmtId="0" fontId="7" fillId="0" borderId="0"/>
    <xf numFmtId="0" fontId="36" fillId="0" borderId="0"/>
    <xf numFmtId="0" fontId="7" fillId="0" borderId="0"/>
    <xf numFmtId="0" fontId="7" fillId="0" borderId="0"/>
    <xf numFmtId="0" fontId="21" fillId="2" borderId="0" applyNumberFormat="0" applyBorder="0" applyAlignment="0" applyProtection="0"/>
    <xf numFmtId="0" fontId="22" fillId="0" borderId="0" applyNumberFormat="0" applyFill="0" applyBorder="0" applyAlignment="0" applyProtection="0"/>
    <xf numFmtId="0" fontId="7" fillId="14" borderId="8" applyNumberFormat="0" applyFont="0" applyAlignment="0" applyProtection="0"/>
    <xf numFmtId="9" fontId="7" fillId="0" borderId="0" applyFont="0" applyFill="0" applyBorder="0" applyAlignment="0" applyProtection="0"/>
    <xf numFmtId="0" fontId="23" fillId="0" borderId="9" applyNumberFormat="0" applyFill="0" applyAlignment="0" applyProtection="0"/>
    <xf numFmtId="0" fontId="9" fillId="20" borderId="10" applyBorder="0">
      <alignment horizontal="center" vertical="center" wrapText="1"/>
    </xf>
    <xf numFmtId="0" fontId="24" fillId="0" borderId="0" applyNumberFormat="0" applyFill="0" applyBorder="0" applyAlignment="0" applyProtection="0"/>
    <xf numFmtId="0" fontId="25" fillId="3" borderId="0" applyNumberFormat="0" applyBorder="0" applyAlignment="0" applyProtection="0"/>
  </cellStyleXfs>
  <cellXfs count="140">
    <xf numFmtId="0" fontId="0" fillId="0" borderId="0" xfId="0"/>
    <xf numFmtId="0" fontId="2" fillId="0" borderId="0" xfId="0" applyFont="1" applyAlignment="1">
      <alignment horizontal="right" vertical="center" indent="15"/>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right" vertical="center"/>
    </xf>
    <xf numFmtId="0" fontId="3" fillId="15" borderId="11" xfId="0" applyFont="1" applyFill="1" applyBorder="1" applyAlignment="1">
      <alignment horizontal="center" vertical="center" wrapText="1"/>
    </xf>
    <xf numFmtId="0" fontId="3" fillId="15" borderId="12" xfId="0" applyFont="1" applyFill="1" applyBorder="1" applyAlignment="1">
      <alignment horizontal="center" vertical="center" wrapText="1"/>
    </xf>
    <xf numFmtId="0" fontId="0" fillId="15" borderId="13" xfId="0" applyFill="1" applyBorder="1" applyAlignment="1">
      <alignment vertical="center" wrapText="1"/>
    </xf>
    <xf numFmtId="0" fontId="3" fillId="15" borderId="13" xfId="0" applyFont="1" applyFill="1" applyBorder="1" applyAlignment="1">
      <alignment horizontal="center" vertical="center" wrapText="1"/>
    </xf>
    <xf numFmtId="0" fontId="3" fillId="15" borderId="14" xfId="0" applyFont="1" applyFill="1" applyBorder="1" applyAlignment="1">
      <alignment horizontal="center" vertical="center" wrapText="1"/>
    </xf>
    <xf numFmtId="0" fontId="3" fillId="15" borderId="14" xfId="0" applyFont="1" applyFill="1" applyBorder="1" applyAlignment="1">
      <alignment horizontal="justify" vertical="center" wrapText="1"/>
    </xf>
    <xf numFmtId="0" fontId="5" fillId="15" borderId="13" xfId="0" applyFont="1" applyFill="1" applyBorder="1" applyAlignment="1">
      <alignment horizontal="center" vertical="center" wrapText="1"/>
    </xf>
    <xf numFmtId="0" fontId="3" fillId="15" borderId="15" xfId="0" applyFont="1" applyFill="1" applyBorder="1" applyAlignment="1">
      <alignment vertical="center" wrapText="1"/>
    </xf>
    <xf numFmtId="0" fontId="3" fillId="15" borderId="14" xfId="0" applyFont="1" applyFill="1" applyBorder="1" applyAlignment="1">
      <alignment vertical="center" wrapText="1"/>
    </xf>
    <xf numFmtId="0" fontId="1" fillId="0" borderId="0" xfId="0" applyFont="1" applyAlignment="1">
      <alignment vertical="center"/>
    </xf>
    <xf numFmtId="0" fontId="0" fillId="0" borderId="0" xfId="0" applyBorder="1"/>
    <xf numFmtId="0" fontId="3" fillId="16" borderId="14" xfId="0" applyFont="1" applyFill="1" applyBorder="1" applyAlignment="1">
      <alignment horizontal="justify" vertical="center" wrapText="1"/>
    </xf>
    <xf numFmtId="0" fontId="3" fillId="16" borderId="13" xfId="0" applyFont="1" applyFill="1" applyBorder="1" applyAlignment="1">
      <alignment horizontal="center" vertical="center" wrapText="1"/>
    </xf>
    <xf numFmtId="0" fontId="5" fillId="16" borderId="13" xfId="0" applyFont="1" applyFill="1" applyBorder="1" applyAlignment="1">
      <alignment horizontal="center" vertical="center" wrapText="1"/>
    </xf>
    <xf numFmtId="0" fontId="0" fillId="16" borderId="0" xfId="0" applyFill="1"/>
    <xf numFmtId="0" fontId="1" fillId="15" borderId="0" xfId="0" applyFont="1" applyFill="1" applyAlignment="1">
      <alignment horizontal="justify" vertical="center"/>
    </xf>
    <xf numFmtId="0" fontId="0" fillId="15" borderId="0" xfId="0" applyFill="1"/>
    <xf numFmtId="0" fontId="1" fillId="15" borderId="0" xfId="0" applyFont="1" applyFill="1" applyAlignment="1">
      <alignment horizontal="center" vertical="center"/>
    </xf>
    <xf numFmtId="0" fontId="1" fillId="15" borderId="0" xfId="0" applyFont="1" applyFill="1" applyAlignment="1">
      <alignment vertical="center" wrapText="1"/>
    </xf>
    <xf numFmtId="0" fontId="0" fillId="15" borderId="0" xfId="0" applyFill="1" applyBorder="1"/>
    <xf numFmtId="0" fontId="1" fillId="15" borderId="0" xfId="0" applyFont="1" applyFill="1" applyAlignment="1">
      <alignment horizontal="center" vertical="center" wrapText="1"/>
    </xf>
    <xf numFmtId="0" fontId="8" fillId="15" borderId="14" xfId="0" applyFont="1" applyFill="1" applyBorder="1" applyAlignment="1">
      <alignment horizontal="justify" vertical="center" wrapText="1"/>
    </xf>
    <xf numFmtId="0" fontId="8" fillId="15" borderId="16" xfId="23" applyFont="1" applyFill="1" applyBorder="1" applyAlignment="1">
      <alignment horizontal="left" vertical="top" wrapText="1"/>
    </xf>
    <xf numFmtId="0" fontId="3" fillId="15" borderId="15" xfId="0" applyFont="1" applyFill="1" applyBorder="1" applyAlignment="1">
      <alignment horizontal="left" vertical="center" wrapText="1"/>
    </xf>
    <xf numFmtId="0" fontId="3" fillId="15" borderId="17" xfId="0" applyFont="1" applyFill="1" applyBorder="1" applyAlignment="1">
      <alignment horizontal="center" vertical="center" wrapText="1"/>
    </xf>
    <xf numFmtId="0" fontId="3" fillId="15" borderId="18" xfId="0" applyFont="1" applyFill="1" applyBorder="1" applyAlignment="1">
      <alignment horizontal="left" vertical="center" wrapText="1"/>
    </xf>
    <xf numFmtId="0" fontId="3" fillId="15" borderId="19" xfId="0" applyFont="1" applyFill="1" applyBorder="1" applyAlignment="1">
      <alignment horizontal="center" vertical="center" wrapText="1"/>
    </xf>
    <xf numFmtId="0" fontId="3" fillId="15" borderId="14" xfId="0" applyFont="1" applyFill="1" applyBorder="1" applyAlignment="1">
      <alignment horizontal="left" vertical="center" wrapText="1"/>
    </xf>
    <xf numFmtId="0" fontId="3" fillId="15" borderId="18" xfId="0" applyFont="1" applyFill="1" applyBorder="1" applyAlignment="1">
      <alignment horizontal="center" vertical="center" wrapText="1"/>
    </xf>
    <xf numFmtId="0" fontId="5" fillId="15" borderId="18" xfId="0" applyFont="1" applyFill="1" applyBorder="1" applyAlignment="1">
      <alignment horizontal="center" vertical="center" wrapText="1"/>
    </xf>
    <xf numFmtId="0" fontId="3" fillId="15" borderId="18" xfId="0" applyFont="1" applyFill="1" applyBorder="1" applyAlignment="1">
      <alignment vertical="center" wrapText="1"/>
    </xf>
    <xf numFmtId="0" fontId="8" fillId="15" borderId="18" xfId="0" applyFont="1" applyFill="1" applyBorder="1" applyAlignment="1">
      <alignment horizontal="justify" vertical="center" wrapText="1"/>
    </xf>
    <xf numFmtId="0" fontId="8" fillId="15" borderId="20" xfId="0" applyFont="1" applyFill="1" applyBorder="1" applyAlignment="1">
      <alignment horizontal="justify" vertical="center" wrapText="1"/>
    </xf>
    <xf numFmtId="0" fontId="3" fillId="15" borderId="13" xfId="0" applyFont="1" applyFill="1" applyBorder="1" applyAlignment="1">
      <alignment horizontal="center" vertical="center"/>
    </xf>
    <xf numFmtId="0" fontId="1" fillId="15" borderId="0" xfId="0" applyFont="1" applyFill="1" applyAlignment="1">
      <alignment vertical="center"/>
    </xf>
    <xf numFmtId="0" fontId="3" fillId="17" borderId="14" xfId="0" applyFont="1" applyFill="1" applyBorder="1" applyAlignment="1">
      <alignment horizontal="justify" vertical="center" wrapText="1"/>
    </xf>
    <xf numFmtId="0" fontId="3" fillId="17" borderId="13" xfId="0" applyFont="1" applyFill="1" applyBorder="1" applyAlignment="1">
      <alignment horizontal="center" vertical="center" wrapText="1"/>
    </xf>
    <xf numFmtId="0" fontId="5" fillId="17" borderId="13" xfId="0" applyFont="1" applyFill="1" applyBorder="1" applyAlignment="1">
      <alignment horizontal="center" vertical="center" wrapText="1"/>
    </xf>
    <xf numFmtId="0" fontId="0" fillId="17" borderId="0" xfId="0" applyFill="1"/>
    <xf numFmtId="0" fontId="3" fillId="18" borderId="14" xfId="0" applyFont="1" applyFill="1" applyBorder="1" applyAlignment="1">
      <alignment horizontal="justify" vertical="center" wrapText="1"/>
    </xf>
    <xf numFmtId="0" fontId="3" fillId="18" borderId="13"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0" fillId="18" borderId="0" xfId="0" applyFill="1"/>
    <xf numFmtId="0" fontId="8" fillId="18" borderId="14" xfId="0" applyFont="1" applyFill="1" applyBorder="1" applyAlignment="1">
      <alignment horizontal="justify" vertical="center" wrapText="1"/>
    </xf>
    <xf numFmtId="0" fontId="8" fillId="18" borderId="13" xfId="0" applyFont="1" applyFill="1" applyBorder="1" applyAlignment="1">
      <alignment horizontal="center" vertical="center" wrapText="1"/>
    </xf>
    <xf numFmtId="0" fontId="26" fillId="18" borderId="13" xfId="0" applyFont="1" applyFill="1" applyBorder="1" applyAlignment="1">
      <alignment horizontal="center" vertical="center" wrapText="1"/>
    </xf>
    <xf numFmtId="0" fontId="27" fillId="18" borderId="0" xfId="0" applyFont="1" applyFill="1"/>
    <xf numFmtId="0" fontId="3" fillId="16" borderId="18" xfId="0" applyFont="1" applyFill="1" applyBorder="1" applyAlignment="1">
      <alignment horizontal="left" vertical="center" wrapText="1"/>
    </xf>
    <xf numFmtId="0" fontId="3" fillId="16" borderId="18" xfId="0" applyFont="1" applyFill="1" applyBorder="1" applyAlignment="1">
      <alignment horizontal="center" vertical="center" wrapText="1"/>
    </xf>
    <xf numFmtId="0" fontId="5" fillId="16" borderId="18" xfId="0" applyFont="1" applyFill="1" applyBorder="1" applyAlignment="1">
      <alignment horizontal="center" vertical="center" wrapText="1"/>
    </xf>
    <xf numFmtId="0" fontId="3" fillId="16" borderId="14" xfId="0" applyFont="1" applyFill="1" applyBorder="1" applyAlignment="1">
      <alignment vertical="center" wrapText="1"/>
    </xf>
    <xf numFmtId="0" fontId="28" fillId="17" borderId="14" xfId="10" applyFont="1" applyFill="1" applyBorder="1" applyAlignment="1">
      <alignment horizontal="justify" vertical="center" wrapText="1"/>
    </xf>
    <xf numFmtId="0" fontId="8" fillId="18" borderId="18" xfId="0" applyFont="1" applyFill="1" applyBorder="1" applyAlignment="1">
      <alignment horizontal="left" vertical="center" wrapText="1"/>
    </xf>
    <xf numFmtId="0" fontId="8" fillId="18" borderId="18" xfId="0" applyFont="1" applyFill="1" applyBorder="1" applyAlignment="1">
      <alignment horizontal="center" vertical="center" wrapText="1"/>
    </xf>
    <xf numFmtId="0" fontId="8" fillId="18" borderId="14" xfId="0" applyFont="1" applyFill="1" applyBorder="1" applyAlignment="1">
      <alignment vertical="center" wrapText="1"/>
    </xf>
    <xf numFmtId="0" fontId="9" fillId="15" borderId="0" xfId="23" applyFont="1" applyFill="1" applyAlignment="1">
      <alignment horizontal="right"/>
    </xf>
    <xf numFmtId="0" fontId="9" fillId="15" borderId="16" xfId="23" applyFont="1" applyFill="1" applyBorder="1" applyAlignment="1">
      <alignment horizontal="center" vertical="center" wrapText="1"/>
    </xf>
    <xf numFmtId="0" fontId="3" fillId="0" borderId="16" xfId="23" applyFont="1" applyBorder="1" applyAlignment="1">
      <alignment horizontal="center" vertical="top" wrapText="1"/>
    </xf>
    <xf numFmtId="0" fontId="9" fillId="15" borderId="16" xfId="23" applyFont="1" applyFill="1" applyBorder="1" applyAlignment="1">
      <alignment horizontal="center"/>
    </xf>
    <xf numFmtId="0" fontId="8" fillId="15" borderId="16" xfId="23" applyFont="1" applyFill="1" applyBorder="1" applyAlignment="1">
      <alignment horizontal="center" wrapText="1"/>
    </xf>
    <xf numFmtId="2" fontId="5" fillId="17" borderId="13" xfId="0" applyNumberFormat="1" applyFont="1" applyFill="1" applyBorder="1" applyAlignment="1">
      <alignment horizontal="center" vertical="center" wrapText="1"/>
    </xf>
    <xf numFmtId="2" fontId="5" fillId="15" borderId="13" xfId="0" applyNumberFormat="1" applyFont="1" applyFill="1" applyBorder="1" applyAlignment="1">
      <alignment horizontal="center" vertical="center" wrapText="1"/>
    </xf>
    <xf numFmtId="2" fontId="5" fillId="16" borderId="13" xfId="0" applyNumberFormat="1" applyFont="1" applyFill="1" applyBorder="1" applyAlignment="1">
      <alignment horizontal="center" vertical="center" wrapText="1"/>
    </xf>
    <xf numFmtId="2" fontId="5" fillId="18" borderId="13" xfId="0" applyNumberFormat="1" applyFont="1" applyFill="1" applyBorder="1" applyAlignment="1">
      <alignment horizontal="center" vertical="center" wrapText="1"/>
    </xf>
    <xf numFmtId="2" fontId="5" fillId="0" borderId="13" xfId="0" applyNumberFormat="1" applyFont="1" applyFill="1" applyBorder="1" applyAlignment="1">
      <alignment horizontal="center" vertical="center" wrapText="1"/>
    </xf>
    <xf numFmtId="2" fontId="5" fillId="15" borderId="18" xfId="0" applyNumberFormat="1" applyFont="1" applyFill="1" applyBorder="1" applyAlignment="1">
      <alignment horizontal="center" vertical="center" wrapText="1"/>
    </xf>
    <xf numFmtId="2" fontId="5" fillId="0" borderId="18" xfId="0" applyNumberFormat="1" applyFont="1" applyFill="1" applyBorder="1" applyAlignment="1">
      <alignment horizontal="center" vertical="center" wrapText="1"/>
    </xf>
    <xf numFmtId="2" fontId="3" fillId="15" borderId="13" xfId="0" applyNumberFormat="1" applyFont="1" applyFill="1" applyBorder="1" applyAlignment="1">
      <alignment horizontal="center" vertical="center" wrapText="1"/>
    </xf>
    <xf numFmtId="2" fontId="3" fillId="17" borderId="13" xfId="0" applyNumberFormat="1" applyFont="1" applyFill="1" applyBorder="1" applyAlignment="1">
      <alignment horizontal="center" vertical="center" wrapText="1"/>
    </xf>
    <xf numFmtId="2" fontId="26" fillId="18" borderId="18" xfId="0" applyNumberFormat="1" applyFont="1" applyFill="1" applyBorder="1" applyAlignment="1">
      <alignment horizontal="center" vertical="center" wrapText="1"/>
    </xf>
    <xf numFmtId="2" fontId="8" fillId="18" borderId="18" xfId="0" applyNumberFormat="1" applyFont="1" applyFill="1" applyBorder="1" applyAlignment="1">
      <alignment horizontal="center" vertical="center" wrapText="1"/>
    </xf>
    <xf numFmtId="2" fontId="26" fillId="18" borderId="13" xfId="0" applyNumberFormat="1" applyFont="1" applyFill="1" applyBorder="1" applyAlignment="1">
      <alignment horizontal="center" vertical="center" wrapText="1"/>
    </xf>
    <xf numFmtId="2" fontId="8" fillId="18" borderId="13" xfId="0" applyNumberFormat="1" applyFont="1" applyFill="1" applyBorder="1" applyAlignment="1">
      <alignment horizontal="center" vertical="center" wrapText="1"/>
    </xf>
    <xf numFmtId="2" fontId="5" fillId="15" borderId="13" xfId="0" applyNumberFormat="1" applyFont="1" applyFill="1" applyBorder="1" applyAlignment="1">
      <alignment horizontal="center" vertical="center"/>
    </xf>
    <xf numFmtId="2" fontId="3" fillId="15" borderId="13" xfId="0" applyNumberFormat="1" applyFont="1" applyFill="1" applyBorder="1" applyAlignment="1">
      <alignment horizontal="center" vertical="center"/>
    </xf>
    <xf numFmtId="2" fontId="5" fillId="0" borderId="13" xfId="0" applyNumberFormat="1" applyFont="1" applyFill="1" applyBorder="1" applyAlignment="1">
      <alignment horizontal="center" vertical="center"/>
    </xf>
    <xf numFmtId="0" fontId="5" fillId="15" borderId="17" xfId="0" applyFont="1" applyFill="1" applyBorder="1" applyAlignment="1">
      <alignment vertical="center" wrapText="1"/>
    </xf>
    <xf numFmtId="0" fontId="5" fillId="15" borderId="19" xfId="0" applyFont="1" applyFill="1" applyBorder="1" applyAlignment="1">
      <alignment horizontal="center" vertical="center" wrapText="1"/>
    </xf>
    <xf numFmtId="0" fontId="5" fillId="15" borderId="18" xfId="0" applyFont="1" applyFill="1" applyBorder="1" applyAlignment="1">
      <alignment vertical="center" wrapText="1"/>
    </xf>
    <xf numFmtId="0" fontId="8" fillId="0" borderId="16" xfId="0" applyFont="1" applyFill="1" applyBorder="1" applyAlignment="1">
      <alignment horizontal="center" vertical="center" wrapText="1"/>
    </xf>
    <xf numFmtId="14" fontId="8" fillId="0" borderId="16" xfId="0" applyNumberFormat="1" applyFont="1" applyFill="1" applyBorder="1" applyAlignment="1">
      <alignment horizontal="center" vertical="center"/>
    </xf>
    <xf numFmtId="4" fontId="8" fillId="0" borderId="16" xfId="0" applyNumberFormat="1" applyFont="1" applyFill="1" applyBorder="1" applyAlignment="1">
      <alignment horizontal="center" vertical="center"/>
    </xf>
    <xf numFmtId="0" fontId="3" fillId="0" borderId="16" xfId="0" applyFont="1" applyBorder="1" applyAlignment="1">
      <alignment horizontal="center" vertical="center" wrapText="1"/>
    </xf>
    <xf numFmtId="4" fontId="3" fillId="0" borderId="16" xfId="0" applyNumberFormat="1" applyFont="1" applyFill="1" applyBorder="1" applyAlignment="1">
      <alignment horizontal="center" vertical="center" wrapText="1"/>
    </xf>
    <xf numFmtId="164" fontId="3" fillId="0" borderId="16"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1" fillId="19" borderId="16" xfId="0" applyFont="1" applyFill="1" applyBorder="1" applyAlignment="1">
      <alignment wrapText="1"/>
    </xf>
    <xf numFmtId="3" fontId="8" fillId="0" borderId="16" xfId="0" applyNumberFormat="1" applyFont="1" applyFill="1" applyBorder="1" applyAlignment="1">
      <alignment horizontal="center" vertical="center"/>
    </xf>
    <xf numFmtId="4"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4" fontId="33" fillId="0" borderId="16" xfId="0" applyNumberFormat="1" applyFont="1" applyBorder="1" applyAlignment="1">
      <alignment horizontal="center"/>
    </xf>
    <xf numFmtId="4" fontId="34" fillId="15" borderId="16" xfId="23" applyNumberFormat="1" applyFont="1" applyFill="1" applyBorder="1" applyAlignment="1">
      <alignment horizontal="center"/>
    </xf>
    <xf numFmtId="0" fontId="1" fillId="15" borderId="24" xfId="0" applyFont="1" applyFill="1" applyBorder="1" applyAlignment="1">
      <alignment horizontal="right" vertical="center"/>
    </xf>
    <xf numFmtId="0" fontId="5" fillId="15" borderId="26" xfId="0" applyFont="1" applyFill="1" applyBorder="1" applyAlignment="1">
      <alignment horizontal="center" vertical="center" wrapText="1"/>
    </xf>
    <xf numFmtId="0" fontId="5" fillId="15" borderId="27" xfId="0" applyFont="1" applyFill="1" applyBorder="1" applyAlignment="1">
      <alignment horizontal="center" vertical="center" wrapText="1"/>
    </xf>
    <xf numFmtId="0" fontId="5" fillId="15" borderId="19" xfId="0" applyFont="1" applyFill="1" applyBorder="1" applyAlignment="1">
      <alignment horizontal="center" vertical="center" wrapText="1"/>
    </xf>
    <xf numFmtId="0" fontId="3" fillId="15" borderId="26" xfId="0" applyFont="1" applyFill="1" applyBorder="1" applyAlignment="1">
      <alignment horizontal="center" vertical="center" wrapText="1"/>
    </xf>
    <xf numFmtId="0" fontId="3" fillId="15" borderId="27" xfId="0" applyFont="1" applyFill="1" applyBorder="1" applyAlignment="1">
      <alignment horizontal="center" vertical="center" wrapText="1"/>
    </xf>
    <xf numFmtId="0" fontId="3" fillId="15" borderId="19" xfId="0" applyFont="1" applyFill="1" applyBorder="1" applyAlignment="1">
      <alignment horizontal="center" vertical="center" wrapText="1"/>
    </xf>
    <xf numFmtId="0" fontId="3" fillId="15" borderId="17" xfId="0" applyFont="1" applyFill="1" applyBorder="1" applyAlignment="1">
      <alignment horizontal="center" vertical="center" wrapText="1"/>
    </xf>
    <xf numFmtId="0" fontId="3" fillId="15" borderId="14" xfId="0" applyFont="1" applyFill="1" applyBorder="1" applyAlignment="1">
      <alignment horizontal="center" vertical="center" wrapText="1"/>
    </xf>
    <xf numFmtId="0" fontId="5" fillId="15" borderId="23" xfId="0" applyFont="1" applyFill="1" applyBorder="1" applyAlignment="1">
      <alignment horizontal="center" vertical="center" wrapText="1"/>
    </xf>
    <xf numFmtId="0" fontId="5" fillId="15" borderId="24" xfId="0" applyFont="1" applyFill="1" applyBorder="1" applyAlignment="1">
      <alignment horizontal="center" vertical="center" wrapText="1"/>
    </xf>
    <xf numFmtId="0" fontId="5" fillId="15" borderId="13" xfId="0" applyFont="1" applyFill="1" applyBorder="1" applyAlignment="1">
      <alignment horizontal="center" vertical="center" wrapText="1"/>
    </xf>
    <xf numFmtId="0" fontId="3" fillId="15" borderId="15" xfId="0" applyFont="1" applyFill="1" applyBorder="1" applyAlignment="1">
      <alignment horizontal="center" vertical="center" wrapText="1"/>
    </xf>
    <xf numFmtId="0" fontId="5" fillId="15" borderId="21" xfId="0" applyFont="1" applyFill="1" applyBorder="1" applyAlignment="1">
      <alignment horizontal="center" vertical="center" wrapText="1"/>
    </xf>
    <xf numFmtId="0" fontId="5" fillId="15" borderId="22"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1" fillId="15" borderId="0" xfId="0" applyFont="1" applyFill="1" applyBorder="1" applyAlignment="1">
      <alignment horizontal="center" vertical="center" wrapText="1"/>
    </xf>
    <xf numFmtId="0" fontId="4" fillId="15" borderId="0" xfId="0" applyFont="1" applyFill="1" applyAlignment="1">
      <alignment horizontal="center" vertical="center"/>
    </xf>
    <xf numFmtId="0" fontId="6" fillId="15" borderId="0" xfId="0" applyFont="1" applyFill="1" applyAlignment="1">
      <alignment horizontal="right" vertical="center"/>
    </xf>
    <xf numFmtId="0" fontId="1" fillId="15" borderId="25" xfId="0" applyFont="1" applyFill="1" applyBorder="1" applyAlignment="1">
      <alignment horizontal="center" vertical="center" wrapText="1"/>
    </xf>
    <xf numFmtId="0" fontId="3" fillId="0" borderId="16" xfId="0" applyFont="1" applyBorder="1" applyAlignment="1">
      <alignment horizontal="center" vertical="center" wrapText="1"/>
    </xf>
    <xf numFmtId="0" fontId="1" fillId="0" borderId="0" xfId="0" applyFont="1" applyAlignment="1">
      <alignment horizontal="right" vertical="center"/>
    </xf>
    <xf numFmtId="0" fontId="8" fillId="0" borderId="16" xfId="0" applyFont="1" applyFill="1" applyBorder="1" applyAlignment="1">
      <alignment horizontal="center" vertical="center" wrapText="1"/>
    </xf>
    <xf numFmtId="0" fontId="2"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center" vertical="center"/>
    </xf>
    <xf numFmtId="0" fontId="1" fillId="0" borderId="0" xfId="0" applyFont="1" applyAlignment="1">
      <alignment vertical="center" wrapText="1"/>
    </xf>
    <xf numFmtId="0" fontId="1" fillId="0" borderId="0" xfId="0" applyFont="1" applyBorder="1" applyAlignment="1">
      <alignment vertical="center" wrapText="1"/>
    </xf>
    <xf numFmtId="0" fontId="1" fillId="0" borderId="25" xfId="0" applyFont="1" applyBorder="1" applyAlignment="1">
      <alignment horizontal="center" vertical="center" wrapText="1"/>
    </xf>
    <xf numFmtId="0" fontId="5" fillId="15" borderId="17" xfId="0" applyFont="1" applyFill="1" applyBorder="1" applyAlignment="1">
      <alignment horizontal="center" vertical="center" wrapText="1"/>
    </xf>
    <xf numFmtId="0" fontId="5" fillId="15" borderId="14" xfId="0" applyFont="1" applyFill="1" applyBorder="1" applyAlignment="1">
      <alignment horizontal="center" vertical="center" wrapText="1"/>
    </xf>
    <xf numFmtId="0" fontId="1" fillId="0" borderId="24" xfId="0" applyFont="1" applyBorder="1" applyAlignment="1">
      <alignment horizontal="right" vertical="center"/>
    </xf>
    <xf numFmtId="0" fontId="1" fillId="0" borderId="0" xfId="0" applyFont="1" applyBorder="1" applyAlignment="1">
      <alignment horizontal="center" vertical="center" wrapText="1"/>
    </xf>
    <xf numFmtId="0" fontId="1" fillId="0" borderId="25" xfId="0" applyFont="1" applyFill="1" applyBorder="1" applyAlignment="1">
      <alignment horizontal="center" vertical="center" wrapText="1"/>
    </xf>
    <xf numFmtId="2" fontId="5" fillId="15" borderId="17" xfId="0" applyNumberFormat="1" applyFont="1" applyFill="1" applyBorder="1" applyAlignment="1">
      <alignment horizontal="center" vertical="center" wrapText="1"/>
    </xf>
    <xf numFmtId="2" fontId="5" fillId="15" borderId="14" xfId="0" applyNumberFormat="1" applyFont="1" applyFill="1" applyBorder="1" applyAlignment="1">
      <alignment horizontal="center" vertical="center" wrapText="1"/>
    </xf>
    <xf numFmtId="0" fontId="29" fillId="15" borderId="0" xfId="23" applyFont="1" applyFill="1" applyAlignment="1">
      <alignment horizontal="center" wrapText="1"/>
    </xf>
    <xf numFmtId="0" fontId="30" fillId="15" borderId="0" xfId="23" applyFont="1" applyFill="1" applyAlignment="1">
      <alignment horizontal="center" wrapText="1"/>
    </xf>
    <xf numFmtId="17" fontId="29" fillId="15" borderId="0" xfId="23" applyNumberFormat="1" applyFont="1" applyFill="1" applyAlignment="1">
      <alignment horizontal="center"/>
    </xf>
    <xf numFmtId="0" fontId="29" fillId="15" borderId="0" xfId="23" applyFont="1" applyFill="1" applyAlignment="1">
      <alignment horizontal="center"/>
    </xf>
    <xf numFmtId="0" fontId="9" fillId="15" borderId="0" xfId="23" applyFont="1" applyFill="1" applyAlignment="1">
      <alignment horizontal="right"/>
    </xf>
    <xf numFmtId="0" fontId="32" fillId="0" borderId="16" xfId="0" applyFont="1" applyFill="1" applyBorder="1" applyAlignment="1">
      <alignment wrapText="1"/>
    </xf>
  </cellXfs>
  <cellStyles count="32">
    <cellStyle name="Акцент1 2" xfId="1"/>
    <cellStyle name="Акцент2 2" xfId="2"/>
    <cellStyle name="Акцент3 2" xfId="3"/>
    <cellStyle name="Акцент4 2" xfId="4"/>
    <cellStyle name="Акцент5 2" xfId="5"/>
    <cellStyle name="Акцент6 2" xfId="6"/>
    <cellStyle name="Ввод  2" xfId="7"/>
    <cellStyle name="Вывод 2" xfId="8"/>
    <cellStyle name="Вычисление 2" xfId="9"/>
    <cellStyle name="Гиперссылка" xfId="10" builtinId="8"/>
    <cellStyle name="Гиперссылка 2" xfId="11"/>
    <cellStyle name="Заголовок 1 2" xfId="12"/>
    <cellStyle name="Заголовок 2 2" xfId="13"/>
    <cellStyle name="Заголовок 3 2" xfId="14"/>
    <cellStyle name="Заголовок 4 2" xfId="15"/>
    <cellStyle name="Итог 2" xfId="16"/>
    <cellStyle name="Контрольная ячейка 2" xfId="17"/>
    <cellStyle name="Название 2" xfId="18"/>
    <cellStyle name="Нейтральный 2" xfId="19"/>
    <cellStyle name="Обычный" xfId="0" builtinId="0"/>
    <cellStyle name="Обычный 2" xfId="20"/>
    <cellStyle name="Обычный 2 2" xfId="21"/>
    <cellStyle name="Обычный 2 3" xfId="22"/>
    <cellStyle name="Обычный 3" xfId="23"/>
    <cellStyle name="Плохой 2" xfId="24"/>
    <cellStyle name="Пояснение 2" xfId="25"/>
    <cellStyle name="Примечание 2" xfId="26"/>
    <cellStyle name="Процентный 2" xfId="27"/>
    <cellStyle name="Связанная ячейка 2" xfId="28"/>
    <cellStyle name="Стиль 1" xfId="29"/>
    <cellStyle name="Текст предупреждения 2" xfId="30"/>
    <cellStyle name="Хороший 2" xfId="31"/>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CF0B65AD7F358AF64A7F96E48FA9F722905D1B93A50E5216B7F11D768EEDDF1330B561F0A1B2C9E9U8x2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116"/>
  <sheetViews>
    <sheetView tabSelected="1" view="pageBreakPreview" zoomScaleNormal="100" zoomScaleSheetLayoutView="70" workbookViewId="0">
      <selection activeCell="D7" sqref="D7"/>
    </sheetView>
  </sheetViews>
  <sheetFormatPr defaultColWidth="8.85546875" defaultRowHeight="15"/>
  <cols>
    <col min="1" max="1" width="36" style="22" customWidth="1"/>
    <col min="2" max="2" width="12.140625" style="22" customWidth="1"/>
    <col min="3" max="3" width="16.42578125" style="22" customWidth="1"/>
    <col min="4" max="9" width="12.140625" style="22" customWidth="1"/>
    <col min="10" max="11" width="15.85546875" style="22" customWidth="1"/>
    <col min="12" max="16384" width="8.85546875" style="22"/>
  </cols>
  <sheetData>
    <row r="1" spans="1:11" ht="15.75">
      <c r="A1" s="21"/>
    </row>
    <row r="2" spans="1:11" ht="16.5">
      <c r="A2" s="116" t="s">
        <v>30</v>
      </c>
      <c r="B2" s="116"/>
      <c r="C2" s="116"/>
      <c r="D2" s="116"/>
      <c r="E2" s="116"/>
      <c r="F2" s="116"/>
      <c r="G2" s="116"/>
      <c r="H2" s="116"/>
      <c r="I2" s="116"/>
      <c r="J2" s="116"/>
      <c r="K2" s="116"/>
    </row>
    <row r="3" spans="1:11" ht="15.75">
      <c r="A3" s="115" t="s">
        <v>31</v>
      </c>
      <c r="B3" s="115"/>
      <c r="C3" s="115"/>
      <c r="D3" s="115"/>
      <c r="E3" s="115"/>
      <c r="F3" s="115"/>
      <c r="G3" s="115"/>
      <c r="H3" s="115"/>
      <c r="I3" s="115"/>
      <c r="J3" s="115"/>
      <c r="K3" s="115"/>
    </row>
    <row r="4" spans="1:11" ht="15.75">
      <c r="A4" s="115" t="s">
        <v>32</v>
      </c>
      <c r="B4" s="115"/>
      <c r="C4" s="115"/>
      <c r="D4" s="115"/>
      <c r="E4" s="115"/>
      <c r="F4" s="115"/>
      <c r="G4" s="115"/>
      <c r="H4" s="115"/>
      <c r="I4" s="115"/>
      <c r="J4" s="115"/>
      <c r="K4" s="115"/>
    </row>
    <row r="5" spans="1:11" ht="15.75">
      <c r="A5" s="115" t="s">
        <v>33</v>
      </c>
      <c r="B5" s="115"/>
      <c r="C5" s="115"/>
      <c r="D5" s="115"/>
      <c r="E5" s="115"/>
      <c r="F5" s="115"/>
      <c r="G5" s="115"/>
      <c r="H5" s="115"/>
      <c r="I5" s="115"/>
      <c r="J5" s="115"/>
      <c r="K5" s="115"/>
    </row>
    <row r="6" spans="1:11" ht="15.75">
      <c r="A6" s="115" t="s">
        <v>34</v>
      </c>
      <c r="B6" s="115"/>
      <c r="C6" s="115"/>
      <c r="D6" s="115"/>
      <c r="E6" s="115"/>
      <c r="F6" s="115"/>
      <c r="G6" s="115"/>
      <c r="H6" s="115"/>
      <c r="I6" s="115"/>
      <c r="J6" s="115"/>
      <c r="K6" s="115"/>
    </row>
    <row r="7" spans="1:11" ht="15.75">
      <c r="A7" s="23"/>
    </row>
    <row r="8" spans="1:11" ht="15.75">
      <c r="A8" s="24" t="s">
        <v>35</v>
      </c>
      <c r="B8" s="24"/>
    </row>
    <row r="9" spans="1:11" ht="78.75">
      <c r="A9" s="24" t="s">
        <v>36</v>
      </c>
      <c r="B9" s="117" t="s">
        <v>254</v>
      </c>
      <c r="C9" s="117"/>
      <c r="D9" s="117"/>
      <c r="E9" s="117"/>
      <c r="F9" s="117"/>
      <c r="G9" s="117"/>
      <c r="H9" s="117"/>
      <c r="I9" s="117"/>
      <c r="J9" s="117"/>
      <c r="K9" s="25"/>
    </row>
    <row r="10" spans="1:11" ht="15.75">
      <c r="A10" s="24"/>
      <c r="B10" s="26"/>
      <c r="K10" s="25"/>
    </row>
    <row r="11" spans="1:11" ht="15.75">
      <c r="A11" s="24" t="s">
        <v>37</v>
      </c>
      <c r="B11" s="114" t="s">
        <v>244</v>
      </c>
      <c r="C11" s="114"/>
      <c r="D11" s="114"/>
      <c r="E11" s="114"/>
      <c r="F11" s="114"/>
      <c r="G11" s="114"/>
      <c r="H11" s="114"/>
      <c r="I11" s="114"/>
      <c r="J11" s="114"/>
      <c r="K11" s="114"/>
    </row>
    <row r="12" spans="1:11" ht="15.75">
      <c r="A12" s="23"/>
      <c r="K12" s="25"/>
    </row>
    <row r="13" spans="1:11" ht="16.5" thickBot="1">
      <c r="A13" s="98" t="s">
        <v>38</v>
      </c>
      <c r="B13" s="98"/>
      <c r="C13" s="98"/>
      <c r="D13" s="98"/>
      <c r="E13" s="98"/>
      <c r="F13" s="98"/>
      <c r="G13" s="98"/>
      <c r="H13" s="98"/>
      <c r="I13" s="98"/>
      <c r="J13" s="98"/>
      <c r="K13" s="98"/>
    </row>
    <row r="14" spans="1:11" ht="15.75" thickBot="1">
      <c r="A14" s="105" t="s">
        <v>39</v>
      </c>
      <c r="B14" s="105" t="s">
        <v>40</v>
      </c>
      <c r="C14" s="6" t="s">
        <v>41</v>
      </c>
      <c r="D14" s="102" t="s">
        <v>43</v>
      </c>
      <c r="E14" s="103"/>
      <c r="F14" s="103"/>
      <c r="G14" s="103"/>
      <c r="H14" s="103"/>
      <c r="I14" s="103"/>
      <c r="J14" s="103"/>
      <c r="K14" s="104"/>
    </row>
    <row r="15" spans="1:11" ht="36.6" customHeight="1" thickBot="1">
      <c r="A15" s="110"/>
      <c r="B15" s="110"/>
      <c r="C15" s="7" t="s">
        <v>42</v>
      </c>
      <c r="D15" s="102" t="s">
        <v>44</v>
      </c>
      <c r="E15" s="103"/>
      <c r="F15" s="104"/>
      <c r="G15" s="105" t="s">
        <v>45</v>
      </c>
      <c r="H15" s="105" t="s">
        <v>46</v>
      </c>
      <c r="I15" s="105" t="s">
        <v>47</v>
      </c>
      <c r="J15" s="102" t="s">
        <v>48</v>
      </c>
      <c r="K15" s="104"/>
    </row>
    <row r="16" spans="1:11" ht="90" thickBot="1">
      <c r="A16" s="106"/>
      <c r="B16" s="106"/>
      <c r="C16" s="8"/>
      <c r="D16" s="9" t="s">
        <v>49</v>
      </c>
      <c r="E16" s="9" t="s">
        <v>50</v>
      </c>
      <c r="F16" s="9" t="s">
        <v>51</v>
      </c>
      <c r="G16" s="106"/>
      <c r="H16" s="106"/>
      <c r="I16" s="106"/>
      <c r="J16" s="9" t="s">
        <v>52</v>
      </c>
      <c r="K16" s="9" t="s">
        <v>53</v>
      </c>
    </row>
    <row r="17" spans="1:11" ht="15.75" thickBot="1">
      <c r="A17" s="10">
        <v>1</v>
      </c>
      <c r="B17" s="9">
        <v>2</v>
      </c>
      <c r="C17" s="9">
        <v>3</v>
      </c>
      <c r="D17" s="9">
        <v>4</v>
      </c>
      <c r="E17" s="9">
        <v>5</v>
      </c>
      <c r="F17" s="9">
        <v>6</v>
      </c>
      <c r="G17" s="9">
        <v>7</v>
      </c>
      <c r="H17" s="9">
        <v>8</v>
      </c>
      <c r="I17" s="9">
        <v>9</v>
      </c>
      <c r="J17" s="9">
        <v>10</v>
      </c>
      <c r="K17" s="9">
        <v>11</v>
      </c>
    </row>
    <row r="18" spans="1:11">
      <c r="A18" s="111" t="s">
        <v>54</v>
      </c>
      <c r="B18" s="112"/>
      <c r="C18" s="112"/>
      <c r="D18" s="112"/>
      <c r="E18" s="112"/>
      <c r="F18" s="112"/>
      <c r="G18" s="112"/>
      <c r="H18" s="112"/>
      <c r="I18" s="112"/>
      <c r="J18" s="112"/>
      <c r="K18" s="113"/>
    </row>
    <row r="19" spans="1:11" ht="15.75" thickBot="1">
      <c r="A19" s="107" t="s">
        <v>55</v>
      </c>
      <c r="B19" s="108"/>
      <c r="C19" s="108"/>
      <c r="D19" s="108"/>
      <c r="E19" s="108"/>
      <c r="F19" s="108"/>
      <c r="G19" s="108"/>
      <c r="H19" s="108"/>
      <c r="I19" s="108"/>
      <c r="J19" s="108"/>
      <c r="K19" s="109"/>
    </row>
    <row r="20" spans="1:11" s="44" customFormat="1" ht="51.75" thickBot="1">
      <c r="A20" s="41" t="s">
        <v>56</v>
      </c>
      <c r="B20" s="42">
        <v>101</v>
      </c>
      <c r="C20" s="43">
        <f>SUM(G20:K20)</f>
        <v>4889</v>
      </c>
      <c r="D20" s="43"/>
      <c r="E20" s="43"/>
      <c r="F20" s="43"/>
      <c r="G20" s="43">
        <v>140</v>
      </c>
      <c r="H20" s="43">
        <v>2</v>
      </c>
      <c r="I20" s="43"/>
      <c r="J20" s="43">
        <v>195</v>
      </c>
      <c r="K20" s="43">
        <v>4552</v>
      </c>
    </row>
    <row r="21" spans="1:11" ht="51.75" thickBot="1">
      <c r="A21" s="11" t="s">
        <v>57</v>
      </c>
      <c r="B21" s="9">
        <v>102</v>
      </c>
      <c r="C21" s="12">
        <f>SUM(G21:K21)</f>
        <v>0</v>
      </c>
      <c r="D21" s="12"/>
      <c r="E21" s="12"/>
      <c r="F21" s="12"/>
      <c r="G21" s="12"/>
      <c r="H21" s="12"/>
      <c r="I21" s="12"/>
      <c r="J21" s="12"/>
      <c r="K21" s="12"/>
    </row>
    <row r="22" spans="1:11" s="44" customFormat="1" ht="51.75" thickBot="1">
      <c r="A22" s="41" t="s">
        <v>59</v>
      </c>
      <c r="B22" s="42">
        <v>103</v>
      </c>
      <c r="C22" s="43">
        <f t="shared" ref="C22:C38" si="0">SUM(G22:K22)</f>
        <v>77</v>
      </c>
      <c r="D22" s="43"/>
      <c r="E22" s="43"/>
      <c r="F22" s="43"/>
      <c r="G22" s="43">
        <v>75</v>
      </c>
      <c r="H22" s="43">
        <v>2</v>
      </c>
      <c r="I22" s="43"/>
      <c r="J22" s="43"/>
      <c r="K22" s="43"/>
    </row>
    <row r="23" spans="1:11" s="20" customFormat="1" ht="51.75" thickBot="1">
      <c r="A23" s="17" t="s">
        <v>190</v>
      </c>
      <c r="B23" s="18" t="s">
        <v>192</v>
      </c>
      <c r="C23" s="19">
        <f t="shared" si="0"/>
        <v>35</v>
      </c>
      <c r="D23" s="19"/>
      <c r="E23" s="19"/>
      <c r="F23" s="19"/>
      <c r="G23" s="19">
        <v>33</v>
      </c>
      <c r="H23" s="19">
        <v>2</v>
      </c>
      <c r="I23" s="19"/>
      <c r="J23" s="19"/>
      <c r="K23" s="19"/>
    </row>
    <row r="24" spans="1:11" s="20" customFormat="1" ht="64.5" thickBot="1">
      <c r="A24" s="17" t="s">
        <v>191</v>
      </c>
      <c r="B24" s="18" t="s">
        <v>193</v>
      </c>
      <c r="C24" s="19">
        <f t="shared" si="0"/>
        <v>15</v>
      </c>
      <c r="D24" s="19"/>
      <c r="E24" s="19"/>
      <c r="F24" s="19"/>
      <c r="G24" s="19">
        <v>15</v>
      </c>
      <c r="H24" s="19"/>
      <c r="I24" s="19"/>
      <c r="J24" s="19"/>
      <c r="K24" s="19"/>
    </row>
    <row r="25" spans="1:11" s="20" customFormat="1" ht="64.5" thickBot="1">
      <c r="A25" s="17" t="s">
        <v>60</v>
      </c>
      <c r="B25" s="18">
        <v>104</v>
      </c>
      <c r="C25" s="19">
        <f t="shared" si="0"/>
        <v>27</v>
      </c>
      <c r="D25" s="19"/>
      <c r="E25" s="19"/>
      <c r="F25" s="19"/>
      <c r="G25" s="19">
        <v>27</v>
      </c>
      <c r="H25" s="19"/>
      <c r="I25" s="19"/>
      <c r="J25" s="19"/>
      <c r="K25" s="19"/>
    </row>
    <row r="26" spans="1:11" s="52" customFormat="1" ht="77.25" thickBot="1">
      <c r="A26" s="49" t="s">
        <v>194</v>
      </c>
      <c r="B26" s="50" t="s">
        <v>195</v>
      </c>
      <c r="C26" s="51">
        <f t="shared" si="0"/>
        <v>25</v>
      </c>
      <c r="D26" s="51"/>
      <c r="E26" s="51"/>
      <c r="F26" s="51"/>
      <c r="G26" s="51">
        <v>25</v>
      </c>
      <c r="H26" s="51"/>
      <c r="I26" s="51"/>
      <c r="J26" s="51"/>
      <c r="K26" s="51"/>
    </row>
    <row r="27" spans="1:11" s="48" customFormat="1" ht="90" thickBot="1">
      <c r="A27" s="45" t="s">
        <v>200</v>
      </c>
      <c r="B27" s="46">
        <v>105</v>
      </c>
      <c r="C27" s="47">
        <f t="shared" si="0"/>
        <v>2</v>
      </c>
      <c r="D27" s="47"/>
      <c r="E27" s="47"/>
      <c r="F27" s="47"/>
      <c r="G27" s="47">
        <v>2</v>
      </c>
      <c r="H27" s="47"/>
      <c r="I27" s="47"/>
      <c r="J27" s="47"/>
      <c r="K27" s="47"/>
    </row>
    <row r="28" spans="1:11" s="48" customFormat="1" ht="64.5" thickBot="1">
      <c r="A28" s="45" t="s">
        <v>61</v>
      </c>
      <c r="B28" s="46">
        <v>106</v>
      </c>
      <c r="C28" s="47">
        <f t="shared" si="0"/>
        <v>0</v>
      </c>
      <c r="D28" s="47"/>
      <c r="E28" s="47"/>
      <c r="F28" s="47"/>
      <c r="G28" s="47"/>
      <c r="H28" s="47"/>
      <c r="I28" s="47"/>
      <c r="J28" s="47"/>
      <c r="K28" s="47"/>
    </row>
    <row r="29" spans="1:11" ht="26.25" thickBot="1">
      <c r="A29" s="11" t="s">
        <v>62</v>
      </c>
      <c r="B29" s="9">
        <v>107</v>
      </c>
      <c r="C29" s="12">
        <f t="shared" si="0"/>
        <v>2</v>
      </c>
      <c r="D29" s="12"/>
      <c r="E29" s="12"/>
      <c r="F29" s="12"/>
      <c r="G29" s="12">
        <v>2</v>
      </c>
      <c r="H29" s="12"/>
      <c r="I29" s="12"/>
      <c r="J29" s="12"/>
      <c r="K29" s="12"/>
    </row>
    <row r="30" spans="1:11" ht="39" thickBot="1">
      <c r="A30" s="11" t="s">
        <v>63</v>
      </c>
      <c r="B30" s="9">
        <v>108</v>
      </c>
      <c r="C30" s="12">
        <f t="shared" si="0"/>
        <v>0</v>
      </c>
      <c r="D30" s="12"/>
      <c r="E30" s="12"/>
      <c r="F30" s="12"/>
      <c r="G30" s="12"/>
      <c r="H30" s="12"/>
      <c r="I30" s="12"/>
      <c r="J30" s="12"/>
      <c r="K30" s="12"/>
    </row>
    <row r="31" spans="1:11" ht="39" thickBot="1">
      <c r="A31" s="11" t="s">
        <v>64</v>
      </c>
      <c r="B31" s="9">
        <v>109</v>
      </c>
      <c r="C31" s="12">
        <f t="shared" si="0"/>
        <v>0</v>
      </c>
      <c r="D31" s="12"/>
      <c r="E31" s="12"/>
      <c r="F31" s="12"/>
      <c r="G31" s="12"/>
      <c r="H31" s="12"/>
      <c r="I31" s="12"/>
      <c r="J31" s="12"/>
      <c r="K31" s="12"/>
    </row>
    <row r="32" spans="1:11" ht="51.75" thickBot="1">
      <c r="A32" s="28" t="s">
        <v>196</v>
      </c>
      <c r="B32" s="9" t="s">
        <v>198</v>
      </c>
      <c r="C32" s="12">
        <f t="shared" si="0"/>
        <v>4889</v>
      </c>
      <c r="D32" s="12"/>
      <c r="E32" s="12"/>
      <c r="F32" s="12"/>
      <c r="G32" s="12">
        <v>140</v>
      </c>
      <c r="H32" s="12">
        <v>2</v>
      </c>
      <c r="I32" s="12"/>
      <c r="J32" s="12">
        <v>195</v>
      </c>
      <c r="K32" s="12">
        <v>4552</v>
      </c>
    </row>
    <row r="33" spans="1:11" ht="51.75" thickBot="1">
      <c r="A33" s="28" t="s">
        <v>197</v>
      </c>
      <c r="B33" s="9" t="s">
        <v>199</v>
      </c>
      <c r="C33" s="12">
        <f t="shared" si="0"/>
        <v>0</v>
      </c>
      <c r="D33" s="12"/>
      <c r="E33" s="12"/>
      <c r="F33" s="12"/>
      <c r="G33" s="12"/>
      <c r="H33" s="12"/>
      <c r="I33" s="12"/>
      <c r="J33" s="12"/>
      <c r="K33" s="12"/>
    </row>
    <row r="34" spans="1:11" s="44" customFormat="1" ht="26.25" thickBot="1">
      <c r="A34" s="41" t="s">
        <v>65</v>
      </c>
      <c r="B34" s="42">
        <v>110</v>
      </c>
      <c r="C34" s="43">
        <f t="shared" si="0"/>
        <v>4903</v>
      </c>
      <c r="D34" s="43"/>
      <c r="E34" s="43"/>
      <c r="F34" s="43"/>
      <c r="G34" s="43">
        <v>154</v>
      </c>
      <c r="H34" s="43">
        <v>2</v>
      </c>
      <c r="I34" s="43"/>
      <c r="J34" s="43">
        <v>195</v>
      </c>
      <c r="K34" s="43">
        <v>4552</v>
      </c>
    </row>
    <row r="35" spans="1:11" s="20" customFormat="1" ht="64.5" thickBot="1">
      <c r="A35" s="17" t="s">
        <v>66</v>
      </c>
      <c r="B35" s="18">
        <v>111</v>
      </c>
      <c r="C35" s="19">
        <f t="shared" si="0"/>
        <v>50</v>
      </c>
      <c r="D35" s="19"/>
      <c r="E35" s="19"/>
      <c r="F35" s="19"/>
      <c r="G35" s="19">
        <v>48</v>
      </c>
      <c r="H35" s="19">
        <v>2</v>
      </c>
      <c r="I35" s="19"/>
      <c r="J35" s="19"/>
      <c r="K35" s="19"/>
    </row>
    <row r="36" spans="1:11" s="48" customFormat="1" ht="64.5" thickBot="1">
      <c r="A36" s="45" t="s">
        <v>201</v>
      </c>
      <c r="B36" s="46" t="s">
        <v>202</v>
      </c>
      <c r="C36" s="47">
        <f t="shared" si="0"/>
        <v>35</v>
      </c>
      <c r="D36" s="47"/>
      <c r="E36" s="47"/>
      <c r="F36" s="47"/>
      <c r="G36" s="47">
        <v>33</v>
      </c>
      <c r="H36" s="47">
        <v>2</v>
      </c>
      <c r="I36" s="47"/>
      <c r="J36" s="47"/>
      <c r="K36" s="47"/>
    </row>
    <row r="37" spans="1:11" s="48" customFormat="1" ht="77.25" thickBot="1">
      <c r="A37" s="45" t="s">
        <v>242</v>
      </c>
      <c r="B37" s="46" t="s">
        <v>203</v>
      </c>
      <c r="C37" s="47">
        <f t="shared" si="0"/>
        <v>15</v>
      </c>
      <c r="D37" s="47"/>
      <c r="E37" s="47"/>
      <c r="F37" s="47"/>
      <c r="G37" s="47">
        <v>15</v>
      </c>
      <c r="H37" s="47"/>
      <c r="I37" s="47"/>
      <c r="J37" s="47"/>
      <c r="K37" s="47"/>
    </row>
    <row r="38" spans="1:11" ht="39" thickBot="1">
      <c r="A38" s="11" t="s">
        <v>67</v>
      </c>
      <c r="B38" s="9">
        <v>112</v>
      </c>
      <c r="C38" s="12">
        <f t="shared" si="0"/>
        <v>43</v>
      </c>
      <c r="D38" s="12"/>
      <c r="E38" s="12"/>
      <c r="F38" s="12"/>
      <c r="G38" s="12">
        <v>43</v>
      </c>
      <c r="H38" s="12"/>
      <c r="I38" s="12"/>
      <c r="J38" s="12"/>
      <c r="K38" s="12"/>
    </row>
    <row r="39" spans="1:11" ht="51.75" thickBot="1">
      <c r="A39" s="11" t="s">
        <v>68</v>
      </c>
      <c r="B39" s="9">
        <v>113</v>
      </c>
      <c r="C39" s="12">
        <f t="shared" ref="C39:C49" si="1">SUM(G39:K39)</f>
        <v>0</v>
      </c>
      <c r="D39" s="12"/>
      <c r="E39" s="12"/>
      <c r="F39" s="12"/>
      <c r="G39" s="12"/>
      <c r="H39" s="12"/>
      <c r="I39" s="12"/>
      <c r="J39" s="12"/>
      <c r="K39" s="12"/>
    </row>
    <row r="40" spans="1:11" ht="39" thickBot="1">
      <c r="A40" s="11" t="s">
        <v>69</v>
      </c>
      <c r="B40" s="9">
        <v>114</v>
      </c>
      <c r="C40" s="12">
        <f t="shared" si="1"/>
        <v>4903</v>
      </c>
      <c r="D40" s="12"/>
      <c r="E40" s="12"/>
      <c r="F40" s="12"/>
      <c r="G40" s="12">
        <v>154</v>
      </c>
      <c r="H40" s="12">
        <v>2</v>
      </c>
      <c r="I40" s="12"/>
      <c r="J40" s="12">
        <v>195</v>
      </c>
      <c r="K40" s="12">
        <v>4552</v>
      </c>
    </row>
    <row r="41" spans="1:11" ht="26.25" thickBot="1">
      <c r="A41" s="29" t="s">
        <v>235</v>
      </c>
      <c r="B41" s="30">
        <v>115</v>
      </c>
      <c r="C41" s="12">
        <f t="shared" si="1"/>
        <v>0</v>
      </c>
      <c r="D41" s="82"/>
      <c r="E41" s="82"/>
      <c r="F41" s="82"/>
      <c r="G41" s="82"/>
      <c r="H41" s="82"/>
      <c r="I41" s="82"/>
      <c r="J41" s="82"/>
      <c r="K41" s="82"/>
    </row>
    <row r="42" spans="1:11" ht="15.75" thickBot="1">
      <c r="A42" s="31" t="s">
        <v>70</v>
      </c>
      <c r="B42" s="32">
        <v>116</v>
      </c>
      <c r="C42" s="12">
        <f t="shared" si="1"/>
        <v>0</v>
      </c>
      <c r="D42" s="83"/>
      <c r="E42" s="83"/>
      <c r="F42" s="83"/>
      <c r="G42" s="83"/>
      <c r="H42" s="83"/>
      <c r="I42" s="83"/>
      <c r="J42" s="83"/>
      <c r="K42" s="83"/>
    </row>
    <row r="43" spans="1:11" ht="26.25" thickBot="1">
      <c r="A43" s="33" t="s">
        <v>71</v>
      </c>
      <c r="B43" s="9">
        <v>121</v>
      </c>
      <c r="C43" s="12">
        <f t="shared" si="1"/>
        <v>114</v>
      </c>
      <c r="D43" s="12"/>
      <c r="E43" s="12"/>
      <c r="F43" s="12"/>
      <c r="G43" s="12">
        <v>3</v>
      </c>
      <c r="H43" s="12">
        <v>1</v>
      </c>
      <c r="I43" s="12"/>
      <c r="J43" s="12">
        <v>110</v>
      </c>
      <c r="K43" s="12"/>
    </row>
    <row r="44" spans="1:11" ht="15.75" thickBot="1">
      <c r="A44" s="33" t="s">
        <v>72</v>
      </c>
      <c r="B44" s="9">
        <v>122</v>
      </c>
      <c r="C44" s="12">
        <f t="shared" si="1"/>
        <v>21</v>
      </c>
      <c r="D44" s="12"/>
      <c r="E44" s="12"/>
      <c r="F44" s="12"/>
      <c r="G44" s="12">
        <v>19</v>
      </c>
      <c r="H44" s="12"/>
      <c r="I44" s="12"/>
      <c r="J44" s="12">
        <v>2</v>
      </c>
      <c r="K44" s="12"/>
    </row>
    <row r="45" spans="1:11" ht="26.25" thickBot="1">
      <c r="A45" s="33" t="s">
        <v>234</v>
      </c>
      <c r="B45" s="34">
        <v>123</v>
      </c>
      <c r="C45" s="12">
        <f t="shared" si="1"/>
        <v>19</v>
      </c>
      <c r="D45" s="84"/>
      <c r="E45" s="84"/>
      <c r="F45" s="84"/>
      <c r="G45" s="12">
        <v>17</v>
      </c>
      <c r="H45" s="84"/>
      <c r="I45" s="84"/>
      <c r="J45" s="12">
        <v>2</v>
      </c>
      <c r="K45" s="84"/>
    </row>
    <row r="46" spans="1:11" ht="26.25" thickBot="1">
      <c r="A46" s="33" t="s">
        <v>75</v>
      </c>
      <c r="B46" s="9">
        <v>124</v>
      </c>
      <c r="C46" s="12">
        <f t="shared" si="1"/>
        <v>2</v>
      </c>
      <c r="D46" s="12"/>
      <c r="E46" s="12"/>
      <c r="F46" s="12"/>
      <c r="G46" s="12">
        <v>2</v>
      </c>
      <c r="H46" s="12"/>
      <c r="I46" s="12"/>
      <c r="J46" s="12"/>
      <c r="K46" s="12"/>
    </row>
    <row r="47" spans="1:11" ht="39" thickBot="1">
      <c r="A47" s="33" t="s">
        <v>76</v>
      </c>
      <c r="B47" s="9">
        <v>125</v>
      </c>
      <c r="C47" s="12">
        <f t="shared" si="1"/>
        <v>0</v>
      </c>
      <c r="D47" s="12"/>
      <c r="E47" s="12"/>
      <c r="F47" s="12"/>
      <c r="G47" s="12"/>
      <c r="H47" s="12"/>
      <c r="I47" s="12"/>
      <c r="J47" s="12"/>
      <c r="K47" s="12"/>
    </row>
    <row r="48" spans="1:11" ht="15.75" thickBot="1">
      <c r="A48" s="11" t="s">
        <v>77</v>
      </c>
      <c r="B48" s="9">
        <v>126</v>
      </c>
      <c r="C48" s="12">
        <f t="shared" si="1"/>
        <v>0</v>
      </c>
      <c r="D48" s="12"/>
      <c r="E48" s="12"/>
      <c r="F48" s="12"/>
      <c r="G48" s="12"/>
      <c r="H48" s="12"/>
      <c r="I48" s="12"/>
      <c r="J48" s="12"/>
      <c r="K48" s="12"/>
    </row>
    <row r="49" spans="1:11" ht="51.75" thickBot="1">
      <c r="A49" s="11" t="s">
        <v>78</v>
      </c>
      <c r="B49" s="9">
        <v>127</v>
      </c>
      <c r="C49" s="12">
        <f t="shared" si="1"/>
        <v>0</v>
      </c>
      <c r="D49" s="12"/>
      <c r="E49" s="12"/>
      <c r="F49" s="12"/>
      <c r="G49" s="12"/>
      <c r="H49" s="12"/>
      <c r="I49" s="12"/>
      <c r="J49" s="12"/>
      <c r="K49" s="12"/>
    </row>
    <row r="50" spans="1:11" ht="15.75" thickBot="1">
      <c r="A50" s="99" t="s">
        <v>79</v>
      </c>
      <c r="B50" s="100"/>
      <c r="C50" s="100"/>
      <c r="D50" s="100"/>
      <c r="E50" s="100"/>
      <c r="F50" s="100"/>
      <c r="G50" s="100"/>
      <c r="H50" s="100"/>
      <c r="I50" s="100"/>
      <c r="J50" s="100"/>
      <c r="K50" s="101"/>
    </row>
    <row r="51" spans="1:11" s="44" customFormat="1" ht="15.75" thickBot="1">
      <c r="A51" s="41" t="s">
        <v>80</v>
      </c>
      <c r="B51" s="42">
        <v>201</v>
      </c>
      <c r="C51" s="43">
        <f>SUM(G51:K51)</f>
        <v>414</v>
      </c>
      <c r="D51" s="43"/>
      <c r="E51" s="43"/>
      <c r="F51" s="43"/>
      <c r="G51" s="43">
        <v>412</v>
      </c>
      <c r="H51" s="43">
        <v>2</v>
      </c>
      <c r="I51" s="43"/>
      <c r="J51" s="43"/>
      <c r="K51" s="43"/>
    </row>
    <row r="52" spans="1:11" ht="64.5" thickBot="1">
      <c r="A52" s="14" t="s">
        <v>81</v>
      </c>
      <c r="B52" s="9">
        <v>202</v>
      </c>
      <c r="C52" s="12">
        <f>SUM(G52:K52)</f>
        <v>0</v>
      </c>
      <c r="D52" s="12"/>
      <c r="E52" s="12"/>
      <c r="F52" s="12"/>
      <c r="G52" s="12"/>
      <c r="H52" s="12"/>
      <c r="I52" s="12"/>
      <c r="J52" s="12"/>
      <c r="K52" s="12"/>
    </row>
    <row r="53" spans="1:11" ht="64.5" thickBot="1">
      <c r="A53" s="14" t="s">
        <v>82</v>
      </c>
      <c r="B53" s="9">
        <v>203</v>
      </c>
      <c r="C53" s="12">
        <f t="shared" ref="C53:C64" si="2">SUM(G53:K53)</f>
        <v>83</v>
      </c>
      <c r="D53" s="12"/>
      <c r="E53" s="12"/>
      <c r="F53" s="12"/>
      <c r="G53" s="12">
        <v>81</v>
      </c>
      <c r="H53" s="12">
        <v>2</v>
      </c>
      <c r="I53" s="12"/>
      <c r="J53" s="12"/>
      <c r="K53" s="12"/>
    </row>
    <row r="54" spans="1:11" ht="39" thickBot="1">
      <c r="A54" s="14" t="s">
        <v>83</v>
      </c>
      <c r="B54" s="9">
        <v>204</v>
      </c>
      <c r="C54" s="12">
        <f t="shared" si="2"/>
        <v>4</v>
      </c>
      <c r="D54" s="12"/>
      <c r="E54" s="12"/>
      <c r="F54" s="12"/>
      <c r="G54" s="12">
        <v>4</v>
      </c>
      <c r="H54" s="12"/>
      <c r="I54" s="12"/>
      <c r="J54" s="12"/>
      <c r="K54" s="12"/>
    </row>
    <row r="55" spans="1:11" ht="51.75" thickBot="1">
      <c r="A55" s="14" t="s">
        <v>84</v>
      </c>
      <c r="B55" s="9">
        <v>205</v>
      </c>
      <c r="C55" s="12">
        <f t="shared" si="2"/>
        <v>0</v>
      </c>
      <c r="D55" s="12"/>
      <c r="E55" s="12"/>
      <c r="F55" s="12"/>
      <c r="G55" s="12"/>
      <c r="H55" s="12"/>
      <c r="I55" s="12"/>
      <c r="J55" s="12"/>
      <c r="K55" s="12"/>
    </row>
    <row r="56" spans="1:11" ht="26.25" thickBot="1">
      <c r="A56" s="14" t="s">
        <v>85</v>
      </c>
      <c r="B56" s="9">
        <v>206</v>
      </c>
      <c r="C56" s="12">
        <f t="shared" si="2"/>
        <v>414</v>
      </c>
      <c r="D56" s="12"/>
      <c r="E56" s="12"/>
      <c r="F56" s="12"/>
      <c r="G56" s="12">
        <v>412</v>
      </c>
      <c r="H56" s="12">
        <v>2</v>
      </c>
      <c r="I56" s="12"/>
      <c r="J56" s="12"/>
      <c r="K56" s="12"/>
    </row>
    <row r="57" spans="1:11" ht="26.25" thickBot="1">
      <c r="A57" s="31" t="s">
        <v>236</v>
      </c>
      <c r="B57" s="34">
        <v>207</v>
      </c>
      <c r="C57" s="12">
        <f t="shared" si="2"/>
        <v>0</v>
      </c>
      <c r="D57" s="35"/>
      <c r="E57" s="35"/>
      <c r="F57" s="35"/>
      <c r="G57" s="35"/>
      <c r="H57" s="35"/>
      <c r="I57" s="35"/>
      <c r="J57" s="35"/>
      <c r="K57" s="35"/>
    </row>
    <row r="58" spans="1:11" ht="15.75" thickBot="1">
      <c r="A58" s="11" t="s">
        <v>86</v>
      </c>
      <c r="B58" s="9">
        <v>208</v>
      </c>
      <c r="C58" s="12">
        <f t="shared" si="2"/>
        <v>0</v>
      </c>
      <c r="D58" s="12"/>
      <c r="E58" s="12"/>
      <c r="F58" s="12"/>
      <c r="G58" s="12"/>
      <c r="H58" s="12"/>
      <c r="I58" s="12"/>
      <c r="J58" s="12"/>
      <c r="K58" s="12"/>
    </row>
    <row r="59" spans="1:11" s="44" customFormat="1" ht="39" thickBot="1">
      <c r="A59" s="41" t="s">
        <v>87</v>
      </c>
      <c r="B59" s="42">
        <v>209</v>
      </c>
      <c r="C59" s="43">
        <f t="shared" si="2"/>
        <v>15</v>
      </c>
      <c r="D59" s="43"/>
      <c r="E59" s="43"/>
      <c r="F59" s="43"/>
      <c r="G59" s="43">
        <v>15</v>
      </c>
      <c r="H59" s="43"/>
      <c r="I59" s="43"/>
      <c r="J59" s="43"/>
      <c r="K59" s="43"/>
    </row>
    <row r="60" spans="1:11" s="20" customFormat="1" ht="39" thickBot="1">
      <c r="A60" s="53" t="s">
        <v>237</v>
      </c>
      <c r="B60" s="54" t="s">
        <v>88</v>
      </c>
      <c r="C60" s="55">
        <f t="shared" si="2"/>
        <v>0</v>
      </c>
      <c r="D60" s="55"/>
      <c r="E60" s="55"/>
      <c r="F60" s="55"/>
      <c r="G60" s="55"/>
      <c r="H60" s="55"/>
      <c r="I60" s="55"/>
      <c r="J60" s="55"/>
      <c r="K60" s="55"/>
    </row>
    <row r="61" spans="1:11" s="20" customFormat="1" ht="26.25" thickBot="1">
      <c r="A61" s="17" t="s">
        <v>89</v>
      </c>
      <c r="B61" s="18">
        <v>211</v>
      </c>
      <c r="C61" s="19">
        <f t="shared" si="2"/>
        <v>0</v>
      </c>
      <c r="D61" s="19"/>
      <c r="E61" s="19"/>
      <c r="F61" s="19"/>
      <c r="G61" s="19"/>
      <c r="H61" s="19"/>
      <c r="I61" s="19"/>
      <c r="J61" s="19"/>
      <c r="K61" s="19"/>
    </row>
    <row r="62" spans="1:11" s="20" customFormat="1" ht="39" thickBot="1">
      <c r="A62" s="56" t="s">
        <v>90</v>
      </c>
      <c r="B62" s="18" t="s">
        <v>91</v>
      </c>
      <c r="C62" s="19">
        <f t="shared" si="2"/>
        <v>15</v>
      </c>
      <c r="D62" s="19"/>
      <c r="E62" s="19"/>
      <c r="F62" s="19"/>
      <c r="G62" s="19">
        <v>15</v>
      </c>
      <c r="H62" s="19"/>
      <c r="I62" s="19"/>
      <c r="J62" s="19"/>
      <c r="K62" s="19"/>
    </row>
    <row r="63" spans="1:11" ht="26.25" thickBot="1">
      <c r="A63" s="11" t="s">
        <v>92</v>
      </c>
      <c r="B63" s="9">
        <v>213</v>
      </c>
      <c r="C63" s="12">
        <f t="shared" si="2"/>
        <v>39</v>
      </c>
      <c r="D63" s="12"/>
      <c r="E63" s="12"/>
      <c r="F63" s="12"/>
      <c r="G63" s="12">
        <v>39</v>
      </c>
      <c r="H63" s="12"/>
      <c r="I63" s="12"/>
      <c r="J63" s="12"/>
      <c r="K63" s="12"/>
    </row>
    <row r="64" spans="1:11" ht="26.25" thickBot="1">
      <c r="A64" s="11" t="s">
        <v>93</v>
      </c>
      <c r="B64" s="9">
        <v>214</v>
      </c>
      <c r="C64" s="12">
        <f t="shared" si="2"/>
        <v>1</v>
      </c>
      <c r="D64" s="12"/>
      <c r="E64" s="12"/>
      <c r="F64" s="12"/>
      <c r="G64" s="12">
        <v>1</v>
      </c>
      <c r="H64" s="12"/>
      <c r="I64" s="12"/>
      <c r="J64" s="12"/>
      <c r="K64" s="12"/>
    </row>
    <row r="65" spans="1:11">
      <c r="A65" s="111" t="s">
        <v>94</v>
      </c>
      <c r="B65" s="112"/>
      <c r="C65" s="112"/>
      <c r="D65" s="112"/>
      <c r="E65" s="112"/>
      <c r="F65" s="112"/>
      <c r="G65" s="112"/>
      <c r="H65" s="112"/>
      <c r="I65" s="112"/>
      <c r="J65" s="112"/>
      <c r="K65" s="113"/>
    </row>
    <row r="66" spans="1:11" ht="15.75" thickBot="1">
      <c r="A66" s="107" t="s">
        <v>95</v>
      </c>
      <c r="B66" s="108"/>
      <c r="C66" s="108"/>
      <c r="D66" s="108"/>
      <c r="E66" s="108"/>
      <c r="F66" s="108"/>
      <c r="G66" s="108"/>
      <c r="H66" s="108"/>
      <c r="I66" s="108"/>
      <c r="J66" s="108"/>
      <c r="K66" s="109"/>
    </row>
    <row r="67" spans="1:11" s="44" customFormat="1" ht="26.25" thickBot="1">
      <c r="A67" s="41" t="s">
        <v>96</v>
      </c>
      <c r="B67" s="42">
        <v>301</v>
      </c>
      <c r="C67" s="66">
        <f t="shared" ref="C67:C94" si="3">SUM(G67:K67)</f>
        <v>393394.45694</v>
      </c>
      <c r="D67" s="66"/>
      <c r="E67" s="66"/>
      <c r="F67" s="66"/>
      <c r="G67" s="66">
        <v>267911.09833000001</v>
      </c>
      <c r="H67" s="66">
        <v>872.88900000000001</v>
      </c>
      <c r="I67" s="66"/>
      <c r="J67" s="66">
        <v>42086.046269999999</v>
      </c>
      <c r="K67" s="66">
        <v>82524.423339999994</v>
      </c>
    </row>
    <row r="68" spans="1:11" ht="64.5" thickBot="1">
      <c r="A68" s="11" t="s">
        <v>97</v>
      </c>
      <c r="B68" s="9">
        <v>302</v>
      </c>
      <c r="C68" s="67">
        <f t="shared" si="3"/>
        <v>0</v>
      </c>
      <c r="D68" s="67"/>
      <c r="E68" s="67"/>
      <c r="F68" s="67"/>
      <c r="G68" s="67"/>
      <c r="H68" s="67"/>
      <c r="I68" s="67"/>
      <c r="J68" s="67"/>
      <c r="K68" s="67"/>
    </row>
    <row r="69" spans="1:11" s="44" customFormat="1" ht="51.75" thickBot="1">
      <c r="A69" s="41" t="s">
        <v>98</v>
      </c>
      <c r="B69" s="42">
        <v>303</v>
      </c>
      <c r="C69" s="66">
        <f t="shared" si="3"/>
        <v>57283.279110000003</v>
      </c>
      <c r="D69" s="66"/>
      <c r="E69" s="66"/>
      <c r="F69" s="66"/>
      <c r="G69" s="66">
        <v>56410.39011</v>
      </c>
      <c r="H69" s="66">
        <v>872.88900000000001</v>
      </c>
      <c r="I69" s="66"/>
      <c r="J69" s="66"/>
      <c r="K69" s="66"/>
    </row>
    <row r="70" spans="1:11" s="20" customFormat="1" ht="64.5" thickBot="1">
      <c r="A70" s="17" t="s">
        <v>204</v>
      </c>
      <c r="B70" s="18" t="s">
        <v>205</v>
      </c>
      <c r="C70" s="68">
        <f t="shared" si="3"/>
        <v>27063.657289999999</v>
      </c>
      <c r="D70" s="68"/>
      <c r="E70" s="68"/>
      <c r="F70" s="68"/>
      <c r="G70" s="68">
        <v>26190.76829</v>
      </c>
      <c r="H70" s="68">
        <v>872.88900000000001</v>
      </c>
      <c r="I70" s="68"/>
      <c r="J70" s="68"/>
      <c r="K70" s="68"/>
    </row>
    <row r="71" spans="1:11" s="20" customFormat="1" ht="64.5" thickBot="1">
      <c r="A71" s="17" t="s">
        <v>243</v>
      </c>
      <c r="B71" s="18" t="s">
        <v>206</v>
      </c>
      <c r="C71" s="68">
        <f t="shared" si="3"/>
        <v>10072.37696</v>
      </c>
      <c r="D71" s="68"/>
      <c r="E71" s="68"/>
      <c r="F71" s="68"/>
      <c r="G71" s="68">
        <v>10072.37696</v>
      </c>
      <c r="H71" s="68"/>
      <c r="I71" s="68"/>
      <c r="J71" s="68"/>
      <c r="K71" s="68"/>
    </row>
    <row r="72" spans="1:11" s="20" customFormat="1" ht="64.5" thickBot="1">
      <c r="A72" s="17" t="s">
        <v>99</v>
      </c>
      <c r="B72" s="18">
        <v>304</v>
      </c>
      <c r="C72" s="68">
        <f t="shared" si="3"/>
        <v>20147.244859999999</v>
      </c>
      <c r="D72" s="68"/>
      <c r="E72" s="68"/>
      <c r="F72" s="68"/>
      <c r="G72" s="68">
        <v>20147.244859999999</v>
      </c>
      <c r="H72" s="68"/>
      <c r="I72" s="68"/>
      <c r="J72" s="68"/>
      <c r="K72" s="68"/>
    </row>
    <row r="73" spans="1:11" s="48" customFormat="1" ht="77.25" thickBot="1">
      <c r="A73" s="45" t="s">
        <v>208</v>
      </c>
      <c r="B73" s="46" t="s">
        <v>207</v>
      </c>
      <c r="C73" s="69">
        <f t="shared" si="3"/>
        <v>16869.44686</v>
      </c>
      <c r="D73" s="69"/>
      <c r="E73" s="69"/>
      <c r="F73" s="69"/>
      <c r="G73" s="69">
        <v>16869.44686</v>
      </c>
      <c r="H73" s="69"/>
      <c r="I73" s="69"/>
      <c r="J73" s="69"/>
      <c r="K73" s="69"/>
    </row>
    <row r="74" spans="1:11" s="48" customFormat="1" ht="102.75" thickBot="1">
      <c r="A74" s="45" t="s">
        <v>209</v>
      </c>
      <c r="B74" s="46">
        <v>305</v>
      </c>
      <c r="C74" s="69">
        <f t="shared" si="3"/>
        <v>3277.7979999999998</v>
      </c>
      <c r="D74" s="69"/>
      <c r="E74" s="69"/>
      <c r="F74" s="69"/>
      <c r="G74" s="69">
        <v>3277.7979999999998</v>
      </c>
      <c r="H74" s="69"/>
      <c r="I74" s="69"/>
      <c r="J74" s="69"/>
      <c r="K74" s="69"/>
    </row>
    <row r="75" spans="1:11" s="48" customFormat="1" ht="51.75" thickBot="1">
      <c r="A75" s="45" t="s">
        <v>100</v>
      </c>
      <c r="B75" s="46">
        <v>306</v>
      </c>
      <c r="C75" s="69">
        <f t="shared" si="3"/>
        <v>0</v>
      </c>
      <c r="D75" s="69"/>
      <c r="E75" s="69"/>
      <c r="F75" s="69"/>
      <c r="G75" s="69"/>
      <c r="H75" s="69"/>
      <c r="I75" s="69"/>
      <c r="J75" s="69"/>
      <c r="K75" s="69"/>
    </row>
    <row r="76" spans="1:11" ht="39" thickBot="1">
      <c r="A76" s="11" t="s">
        <v>101</v>
      </c>
      <c r="B76" s="9">
        <v>307</v>
      </c>
      <c r="C76" s="67">
        <f t="shared" si="3"/>
        <v>13490.646549999999</v>
      </c>
      <c r="D76" s="67"/>
      <c r="E76" s="67"/>
      <c r="F76" s="67"/>
      <c r="G76" s="67">
        <v>13490.646549999999</v>
      </c>
      <c r="H76" s="67"/>
      <c r="I76" s="67"/>
      <c r="J76" s="67"/>
      <c r="K76" s="67"/>
    </row>
    <row r="77" spans="1:11" ht="39" thickBot="1">
      <c r="A77" s="11" t="s">
        <v>102</v>
      </c>
      <c r="B77" s="9">
        <v>308</v>
      </c>
      <c r="C77" s="67">
        <f t="shared" si="3"/>
        <v>0</v>
      </c>
      <c r="D77" s="67"/>
      <c r="E77" s="67"/>
      <c r="F77" s="67"/>
      <c r="G77" s="67"/>
      <c r="H77" s="67"/>
      <c r="I77" s="67"/>
      <c r="J77" s="67"/>
      <c r="K77" s="67"/>
    </row>
    <row r="78" spans="1:11" ht="26.25" thickBot="1">
      <c r="A78" s="11" t="s">
        <v>210</v>
      </c>
      <c r="B78" s="9" t="s">
        <v>212</v>
      </c>
      <c r="C78" s="67">
        <f t="shared" si="3"/>
        <v>393394.45694</v>
      </c>
      <c r="D78" s="67"/>
      <c r="E78" s="67"/>
      <c r="F78" s="67"/>
      <c r="G78" s="67">
        <v>267911.09833000001</v>
      </c>
      <c r="H78" s="67">
        <v>872.88900000000001</v>
      </c>
      <c r="I78" s="67"/>
      <c r="J78" s="67">
        <v>42086.046269999999</v>
      </c>
      <c r="K78" s="67">
        <v>82524.423339999994</v>
      </c>
    </row>
    <row r="79" spans="1:11" ht="39" thickBot="1">
      <c r="A79" s="11" t="s">
        <v>211</v>
      </c>
      <c r="B79" s="9" t="s">
        <v>213</v>
      </c>
      <c r="C79" s="67">
        <f t="shared" si="3"/>
        <v>0</v>
      </c>
      <c r="D79" s="67"/>
      <c r="E79" s="67"/>
      <c r="F79" s="67"/>
      <c r="G79" s="67"/>
      <c r="H79" s="67"/>
      <c r="I79" s="67"/>
      <c r="J79" s="70"/>
      <c r="K79" s="70"/>
    </row>
    <row r="80" spans="1:11" s="44" customFormat="1" ht="26.25" thickBot="1">
      <c r="A80" s="41" t="s">
        <v>103</v>
      </c>
      <c r="B80" s="42">
        <v>309</v>
      </c>
      <c r="C80" s="66">
        <f t="shared" si="3"/>
        <v>350760.94922999997</v>
      </c>
      <c r="D80" s="66"/>
      <c r="E80" s="66"/>
      <c r="F80" s="66"/>
      <c r="G80" s="66">
        <v>225282.29462</v>
      </c>
      <c r="H80" s="66">
        <v>868.18499999999995</v>
      </c>
      <c r="I80" s="66"/>
      <c r="J80" s="66">
        <v>42086.046269999999</v>
      </c>
      <c r="K80" s="66">
        <v>82524.423339999994</v>
      </c>
    </row>
    <row r="81" spans="1:11" s="20" customFormat="1" ht="64.5" thickBot="1">
      <c r="A81" s="17" t="s">
        <v>104</v>
      </c>
      <c r="B81" s="18">
        <v>310</v>
      </c>
      <c r="C81" s="68">
        <f t="shared" si="3"/>
        <v>37015.251259999997</v>
      </c>
      <c r="D81" s="68"/>
      <c r="E81" s="68"/>
      <c r="F81" s="68"/>
      <c r="G81" s="68">
        <v>36147.06626</v>
      </c>
      <c r="H81" s="68">
        <v>868.18499999999995</v>
      </c>
      <c r="I81" s="68"/>
      <c r="J81" s="68"/>
      <c r="K81" s="68"/>
    </row>
    <row r="82" spans="1:11" s="48" customFormat="1" ht="64.5" thickBot="1">
      <c r="A82" s="45" t="s">
        <v>214</v>
      </c>
      <c r="B82" s="46" t="s">
        <v>216</v>
      </c>
      <c r="C82" s="69">
        <f t="shared" si="3"/>
        <v>27058.953290000001</v>
      </c>
      <c r="D82" s="69"/>
      <c r="E82" s="69"/>
      <c r="F82" s="69"/>
      <c r="G82" s="69">
        <v>26190.76829</v>
      </c>
      <c r="H82" s="69">
        <v>868.18499999999995</v>
      </c>
      <c r="I82" s="69"/>
      <c r="J82" s="69"/>
      <c r="K82" s="69"/>
    </row>
    <row r="83" spans="1:11" s="48" customFormat="1" ht="77.25" thickBot="1">
      <c r="A83" s="45" t="s">
        <v>215</v>
      </c>
      <c r="B83" s="46" t="s">
        <v>217</v>
      </c>
      <c r="C83" s="69">
        <f t="shared" si="3"/>
        <v>9956.2979699999996</v>
      </c>
      <c r="D83" s="69"/>
      <c r="E83" s="69"/>
      <c r="F83" s="69"/>
      <c r="G83" s="69">
        <v>9956.2979699999996</v>
      </c>
      <c r="H83" s="69"/>
      <c r="I83" s="69"/>
      <c r="J83" s="69"/>
      <c r="K83" s="69"/>
    </row>
    <row r="84" spans="1:11" ht="39" thickBot="1">
      <c r="A84" s="11" t="s">
        <v>105</v>
      </c>
      <c r="B84" s="9">
        <v>311</v>
      </c>
      <c r="C84" s="67">
        <f t="shared" si="3"/>
        <v>12868.6029</v>
      </c>
      <c r="D84" s="67"/>
      <c r="E84" s="67"/>
      <c r="F84" s="67"/>
      <c r="G84" s="67">
        <v>12868.6029</v>
      </c>
      <c r="H84" s="67"/>
      <c r="I84" s="67"/>
      <c r="J84" s="67"/>
      <c r="K84" s="67"/>
    </row>
    <row r="85" spans="1:11" ht="51.75" thickBot="1">
      <c r="A85" s="11" t="s">
        <v>106</v>
      </c>
      <c r="B85" s="9">
        <v>312</v>
      </c>
      <c r="C85" s="67">
        <f t="shared" si="3"/>
        <v>0</v>
      </c>
      <c r="D85" s="67"/>
      <c r="E85" s="67"/>
      <c r="F85" s="67"/>
      <c r="G85" s="67"/>
      <c r="H85" s="67"/>
      <c r="I85" s="67"/>
      <c r="J85" s="67"/>
      <c r="K85" s="67"/>
    </row>
    <row r="86" spans="1:11" ht="39" thickBot="1">
      <c r="A86" s="11" t="s">
        <v>107</v>
      </c>
      <c r="B86" s="9">
        <v>313</v>
      </c>
      <c r="C86" s="67">
        <f t="shared" si="3"/>
        <v>350760.94922999997</v>
      </c>
      <c r="D86" s="67"/>
      <c r="E86" s="67"/>
      <c r="F86" s="67"/>
      <c r="G86" s="67">
        <v>225282.29462</v>
      </c>
      <c r="H86" s="67">
        <v>868.18499999999995</v>
      </c>
      <c r="I86" s="67"/>
      <c r="J86" s="67">
        <v>42086.046269999999</v>
      </c>
      <c r="K86" s="67">
        <v>82524.423339999994</v>
      </c>
    </row>
    <row r="87" spans="1:11" ht="26.25" thickBot="1">
      <c r="A87" s="36" t="s">
        <v>235</v>
      </c>
      <c r="B87" s="34">
        <v>314</v>
      </c>
      <c r="C87" s="67">
        <f t="shared" si="3"/>
        <v>0</v>
      </c>
      <c r="D87" s="71"/>
      <c r="E87" s="71"/>
      <c r="F87" s="71"/>
      <c r="G87" s="71"/>
      <c r="H87" s="71"/>
      <c r="I87" s="71"/>
      <c r="J87" s="72"/>
      <c r="K87" s="72"/>
    </row>
    <row r="88" spans="1:11" ht="15.75" thickBot="1">
      <c r="A88" s="11" t="s">
        <v>108</v>
      </c>
      <c r="B88" s="9">
        <v>315</v>
      </c>
      <c r="C88" s="67">
        <f t="shared" si="3"/>
        <v>0</v>
      </c>
      <c r="D88" s="67"/>
      <c r="E88" s="67"/>
      <c r="F88" s="67"/>
      <c r="G88" s="67"/>
      <c r="H88" s="67"/>
      <c r="I88" s="67"/>
      <c r="J88" s="70"/>
      <c r="K88" s="70"/>
    </row>
    <row r="89" spans="1:11" ht="26.25" thickBot="1">
      <c r="A89" s="11" t="s">
        <v>109</v>
      </c>
      <c r="B89" s="9">
        <v>321</v>
      </c>
      <c r="C89" s="67">
        <f>SUM(G89:K89)</f>
        <v>91.087950000000006</v>
      </c>
      <c r="D89" s="67"/>
      <c r="E89" s="67"/>
      <c r="F89" s="67"/>
      <c r="G89" s="70">
        <v>-185.37276</v>
      </c>
      <c r="H89" s="70">
        <v>-12.295999999999999</v>
      </c>
      <c r="I89" s="70"/>
      <c r="J89" s="70">
        <v>288.75671</v>
      </c>
      <c r="K89" s="70"/>
    </row>
    <row r="90" spans="1:11" ht="26.25" thickBot="1">
      <c r="A90" s="11" t="s">
        <v>110</v>
      </c>
      <c r="B90" s="9">
        <v>322</v>
      </c>
      <c r="C90" s="67">
        <f t="shared" si="3"/>
        <v>6353.44175</v>
      </c>
      <c r="D90" s="67"/>
      <c r="E90" s="67"/>
      <c r="F90" s="67"/>
      <c r="G90" s="67">
        <v>6263.0794699999997</v>
      </c>
      <c r="H90" s="67"/>
      <c r="I90" s="67"/>
      <c r="J90" s="70">
        <v>90.362279999999998</v>
      </c>
      <c r="K90" s="70"/>
    </row>
    <row r="91" spans="1:11" ht="26.25" thickBot="1">
      <c r="A91" s="36" t="s">
        <v>234</v>
      </c>
      <c r="B91" s="34">
        <v>323</v>
      </c>
      <c r="C91" s="67">
        <f t="shared" si="3"/>
        <v>3990.2920799999997</v>
      </c>
      <c r="D91" s="71"/>
      <c r="E91" s="71"/>
      <c r="F91" s="71"/>
      <c r="G91" s="71">
        <v>3899.9297999999999</v>
      </c>
      <c r="H91" s="67"/>
      <c r="I91" s="71"/>
      <c r="J91" s="70">
        <v>90.362279999999998</v>
      </c>
      <c r="K91" s="72"/>
    </row>
    <row r="92" spans="1:11" ht="26.25" thickBot="1">
      <c r="A92" s="14" t="s">
        <v>75</v>
      </c>
      <c r="B92" s="9">
        <v>324</v>
      </c>
      <c r="C92" s="67">
        <f t="shared" si="3"/>
        <v>2363.1496699999998</v>
      </c>
      <c r="D92" s="67"/>
      <c r="E92" s="67"/>
      <c r="F92" s="67"/>
      <c r="G92" s="67">
        <v>2363.1496699999998</v>
      </c>
      <c r="H92" s="67"/>
      <c r="I92" s="67"/>
      <c r="J92" s="70"/>
      <c r="K92" s="70"/>
    </row>
    <row r="93" spans="1:11" ht="39" thickBot="1">
      <c r="A93" s="14" t="s">
        <v>76</v>
      </c>
      <c r="B93" s="9">
        <v>325</v>
      </c>
      <c r="C93" s="67">
        <f t="shared" si="3"/>
        <v>0</v>
      </c>
      <c r="D93" s="67"/>
      <c r="E93" s="67"/>
      <c r="F93" s="67"/>
      <c r="G93" s="67"/>
      <c r="H93" s="67"/>
      <c r="I93" s="67"/>
      <c r="J93" s="70"/>
      <c r="K93" s="70"/>
    </row>
    <row r="94" spans="1:11" ht="15.75" thickBot="1">
      <c r="A94" s="11" t="s">
        <v>77</v>
      </c>
      <c r="B94" s="9">
        <v>326</v>
      </c>
      <c r="C94" s="67">
        <f t="shared" si="3"/>
        <v>0</v>
      </c>
      <c r="D94" s="67"/>
      <c r="E94" s="67"/>
      <c r="F94" s="67"/>
      <c r="G94" s="67"/>
      <c r="H94" s="67"/>
      <c r="I94" s="67"/>
      <c r="J94" s="67"/>
      <c r="K94" s="67"/>
    </row>
    <row r="95" spans="1:11" ht="15.75" thickBot="1">
      <c r="A95" s="99" t="s">
        <v>111</v>
      </c>
      <c r="B95" s="100"/>
      <c r="C95" s="100"/>
      <c r="D95" s="100"/>
      <c r="E95" s="100"/>
      <c r="F95" s="100"/>
      <c r="G95" s="100"/>
      <c r="H95" s="100"/>
      <c r="I95" s="100"/>
      <c r="J95" s="100"/>
      <c r="K95" s="101"/>
    </row>
    <row r="96" spans="1:11" ht="15.75" thickBot="1">
      <c r="A96" s="99" t="s">
        <v>112</v>
      </c>
      <c r="B96" s="100"/>
      <c r="C96" s="100"/>
      <c r="D96" s="100"/>
      <c r="E96" s="100"/>
      <c r="F96" s="100"/>
      <c r="G96" s="100"/>
      <c r="H96" s="100"/>
      <c r="I96" s="100"/>
      <c r="J96" s="100"/>
      <c r="K96" s="101"/>
    </row>
    <row r="97" spans="1:11" s="44" customFormat="1" ht="77.25" thickBot="1">
      <c r="A97" s="41" t="s">
        <v>113</v>
      </c>
      <c r="B97" s="42" t="s">
        <v>233</v>
      </c>
      <c r="C97" s="43">
        <f>SUM(G97:K97)</f>
        <v>122</v>
      </c>
      <c r="D97" s="43"/>
      <c r="E97" s="43"/>
      <c r="F97" s="43"/>
      <c r="G97" s="43">
        <v>120</v>
      </c>
      <c r="H97" s="43">
        <v>2</v>
      </c>
      <c r="I97" s="43"/>
      <c r="J97" s="42"/>
      <c r="K97" s="42"/>
    </row>
    <row r="98" spans="1:11" ht="90" thickBot="1">
      <c r="A98" s="11" t="s">
        <v>114</v>
      </c>
      <c r="B98" s="9" t="s">
        <v>232</v>
      </c>
      <c r="C98" s="12">
        <f>SUM(G98:K98)</f>
        <v>62</v>
      </c>
      <c r="D98" s="12"/>
      <c r="E98" s="12"/>
      <c r="F98" s="12"/>
      <c r="G98" s="12">
        <v>60</v>
      </c>
      <c r="H98" s="12">
        <v>2</v>
      </c>
      <c r="I98" s="12"/>
      <c r="J98" s="9"/>
      <c r="K98" s="9"/>
    </row>
    <row r="99" spans="1:11" s="44" customFormat="1" ht="51.75" thickBot="1">
      <c r="A99" s="41" t="s">
        <v>115</v>
      </c>
      <c r="B99" s="42" t="s">
        <v>230</v>
      </c>
      <c r="C99" s="43">
        <f>SUM(G99:K99)</f>
        <v>101</v>
      </c>
      <c r="D99" s="43"/>
      <c r="E99" s="43"/>
      <c r="F99" s="43"/>
      <c r="G99" s="43">
        <v>101</v>
      </c>
      <c r="H99" s="43"/>
      <c r="I99" s="43"/>
      <c r="J99" s="42"/>
      <c r="K99" s="42"/>
    </row>
    <row r="100" spans="1:11" ht="90" thickBot="1">
      <c r="A100" s="11" t="s">
        <v>116</v>
      </c>
      <c r="B100" s="9" t="s">
        <v>231</v>
      </c>
      <c r="C100" s="12">
        <f>SUM(G100:K100)</f>
        <v>44</v>
      </c>
      <c r="D100" s="12"/>
      <c r="E100" s="12"/>
      <c r="F100" s="12"/>
      <c r="G100" s="12">
        <v>42</v>
      </c>
      <c r="H100" s="12">
        <v>2</v>
      </c>
      <c r="I100" s="12"/>
      <c r="J100" s="9"/>
      <c r="K100" s="9"/>
    </row>
    <row r="101" spans="1:11" ht="15.75" thickBot="1">
      <c r="A101" s="99" t="s">
        <v>117</v>
      </c>
      <c r="B101" s="100"/>
      <c r="C101" s="100"/>
      <c r="D101" s="100"/>
      <c r="E101" s="100"/>
      <c r="F101" s="100"/>
      <c r="G101" s="100"/>
      <c r="H101" s="100"/>
      <c r="I101" s="100"/>
      <c r="J101" s="100"/>
      <c r="K101" s="101"/>
    </row>
    <row r="102" spans="1:11" ht="90" thickBot="1">
      <c r="A102" s="11" t="s">
        <v>118</v>
      </c>
      <c r="B102" s="9" t="s">
        <v>229</v>
      </c>
      <c r="C102" s="12">
        <f>SUM(G102:K102)</f>
        <v>389</v>
      </c>
      <c r="D102" s="12"/>
      <c r="E102" s="12"/>
      <c r="F102" s="12"/>
      <c r="G102" s="12">
        <v>387</v>
      </c>
      <c r="H102" s="12">
        <v>2</v>
      </c>
      <c r="I102" s="12"/>
      <c r="J102" s="9"/>
      <c r="K102" s="9"/>
    </row>
    <row r="103" spans="1:11" ht="39" thickBot="1">
      <c r="A103" s="11" t="s">
        <v>119</v>
      </c>
      <c r="B103" s="9" t="s">
        <v>228</v>
      </c>
      <c r="C103" s="12">
        <f>SUM(G103:K103)</f>
        <v>15</v>
      </c>
      <c r="D103" s="12"/>
      <c r="E103" s="12"/>
      <c r="F103" s="12"/>
      <c r="G103" s="12">
        <v>15</v>
      </c>
      <c r="H103" s="12"/>
      <c r="I103" s="12"/>
      <c r="J103" s="9"/>
      <c r="K103" s="9"/>
    </row>
    <row r="104" spans="1:11" ht="51.75" thickBot="1">
      <c r="A104" s="11" t="s">
        <v>120</v>
      </c>
      <c r="B104" s="9" t="s">
        <v>227</v>
      </c>
      <c r="C104" s="12">
        <f>SUM(G104:K104)</f>
        <v>0</v>
      </c>
      <c r="D104" s="12"/>
      <c r="E104" s="12"/>
      <c r="F104" s="12"/>
      <c r="G104" s="12"/>
      <c r="H104" s="12"/>
      <c r="I104" s="12"/>
      <c r="J104" s="9"/>
      <c r="K104" s="9"/>
    </row>
    <row r="105" spans="1:11">
      <c r="A105" s="111" t="s">
        <v>121</v>
      </c>
      <c r="B105" s="112"/>
      <c r="C105" s="112"/>
      <c r="D105" s="112"/>
      <c r="E105" s="112"/>
      <c r="F105" s="112"/>
      <c r="G105" s="112"/>
      <c r="H105" s="112"/>
      <c r="I105" s="112"/>
      <c r="J105" s="112"/>
      <c r="K105" s="113"/>
    </row>
    <row r="106" spans="1:11" ht="15.75" thickBot="1">
      <c r="A106" s="107" t="s">
        <v>122</v>
      </c>
      <c r="B106" s="108"/>
      <c r="C106" s="108"/>
      <c r="D106" s="108"/>
      <c r="E106" s="108"/>
      <c r="F106" s="108"/>
      <c r="G106" s="108"/>
      <c r="H106" s="108"/>
      <c r="I106" s="108"/>
      <c r="J106" s="108"/>
      <c r="K106" s="109"/>
    </row>
    <row r="107" spans="1:11" ht="15.75" thickBot="1">
      <c r="A107" s="37" t="s">
        <v>123</v>
      </c>
      <c r="B107" s="9" t="s">
        <v>226</v>
      </c>
      <c r="C107" s="67">
        <v>365404.67241000012</v>
      </c>
      <c r="D107" s="73"/>
      <c r="E107" s="73"/>
      <c r="F107" s="73"/>
      <c r="G107" s="73"/>
      <c r="H107" s="73"/>
      <c r="I107" s="73"/>
      <c r="J107" s="73"/>
      <c r="K107" s="73"/>
    </row>
    <row r="108" spans="1:11" s="44" customFormat="1" ht="60.75" thickBot="1">
      <c r="A108" s="57" t="s">
        <v>124</v>
      </c>
      <c r="B108" s="42" t="s">
        <v>225</v>
      </c>
      <c r="C108" s="66">
        <v>240204.30837000001</v>
      </c>
      <c r="D108" s="74"/>
      <c r="E108" s="74"/>
      <c r="F108" s="74"/>
      <c r="G108" s="74"/>
      <c r="H108" s="74"/>
      <c r="I108" s="74"/>
      <c r="J108" s="74"/>
      <c r="K108" s="74"/>
    </row>
    <row r="109" spans="1:11" ht="64.5" thickBot="1">
      <c r="A109" s="38" t="s">
        <v>125</v>
      </c>
      <c r="B109" s="9" t="s">
        <v>224</v>
      </c>
      <c r="C109" s="67">
        <f t="shared" ref="C109:C115" si="4">SUM(G109:K109)</f>
        <v>136751.97065999999</v>
      </c>
      <c r="D109" s="67"/>
      <c r="E109" s="67"/>
      <c r="F109" s="67"/>
      <c r="G109" s="67">
        <v>135879.08166</v>
      </c>
      <c r="H109" s="67">
        <v>872.88900000000001</v>
      </c>
      <c r="I109" s="67"/>
      <c r="J109" s="73"/>
      <c r="K109" s="73"/>
    </row>
    <row r="110" spans="1:11" ht="90" thickBot="1">
      <c r="A110" s="27" t="s">
        <v>126</v>
      </c>
      <c r="B110" s="9" t="s">
        <v>223</v>
      </c>
      <c r="C110" s="67">
        <f t="shared" si="4"/>
        <v>44255.652110000003</v>
      </c>
      <c r="D110" s="67"/>
      <c r="E110" s="67"/>
      <c r="F110" s="67"/>
      <c r="G110" s="67">
        <v>43382.76311</v>
      </c>
      <c r="H110" s="67">
        <v>872.88900000000001</v>
      </c>
      <c r="I110" s="67"/>
      <c r="J110" s="73"/>
      <c r="K110" s="73"/>
    </row>
    <row r="111" spans="1:11" s="44" customFormat="1" ht="90" thickBot="1">
      <c r="A111" s="41" t="s">
        <v>239</v>
      </c>
      <c r="B111" s="42" t="s">
        <v>222</v>
      </c>
      <c r="C111" s="66">
        <f t="shared" si="4"/>
        <v>80383.248420000004</v>
      </c>
      <c r="D111" s="66"/>
      <c r="E111" s="66"/>
      <c r="F111" s="66"/>
      <c r="G111" s="66">
        <v>80383.248420000004</v>
      </c>
      <c r="H111" s="66"/>
      <c r="I111" s="66"/>
      <c r="J111" s="74"/>
      <c r="K111" s="74"/>
    </row>
    <row r="112" spans="1:11" s="52" customFormat="1" ht="39" thickBot="1">
      <c r="A112" s="58" t="s">
        <v>238</v>
      </c>
      <c r="B112" s="59" t="s">
        <v>221</v>
      </c>
      <c r="C112" s="75">
        <f t="shared" si="4"/>
        <v>80383.248420000004</v>
      </c>
      <c r="D112" s="75"/>
      <c r="E112" s="75"/>
      <c r="F112" s="75"/>
      <c r="G112" s="75">
        <v>80383.248420000004</v>
      </c>
      <c r="H112" s="75"/>
      <c r="I112" s="75"/>
      <c r="J112" s="76"/>
      <c r="K112" s="76"/>
    </row>
    <row r="113" spans="1:11" s="52" customFormat="1" ht="26.25" thickBot="1">
      <c r="A113" s="60" t="s">
        <v>127</v>
      </c>
      <c r="B113" s="50" t="s">
        <v>220</v>
      </c>
      <c r="C113" s="77">
        <f t="shared" si="4"/>
        <v>0</v>
      </c>
      <c r="D113" s="77"/>
      <c r="E113" s="77"/>
      <c r="F113" s="77"/>
      <c r="G113" s="75"/>
      <c r="H113" s="77"/>
      <c r="I113" s="77"/>
      <c r="J113" s="78"/>
      <c r="K113" s="78"/>
    </row>
    <row r="114" spans="1:11" s="44" customFormat="1" ht="90" thickBot="1">
      <c r="A114" s="41" t="s">
        <v>240</v>
      </c>
      <c r="B114" s="42" t="s">
        <v>219</v>
      </c>
      <c r="C114" s="66">
        <f t="shared" si="4"/>
        <v>31859.53126</v>
      </c>
      <c r="D114" s="66"/>
      <c r="E114" s="66"/>
      <c r="F114" s="66"/>
      <c r="G114" s="66">
        <v>30991.346259999998</v>
      </c>
      <c r="H114" s="66">
        <v>868.18499999999995</v>
      </c>
      <c r="I114" s="66"/>
      <c r="J114" s="74"/>
      <c r="K114" s="74"/>
    </row>
    <row r="115" spans="1:11" ht="105.6" customHeight="1" thickBot="1">
      <c r="A115" s="14" t="s">
        <v>128</v>
      </c>
      <c r="B115" s="39" t="s">
        <v>218</v>
      </c>
      <c r="C115" s="79">
        <f t="shared" si="4"/>
        <v>45179.290370000002</v>
      </c>
      <c r="D115" s="80"/>
      <c r="E115" s="80"/>
      <c r="F115" s="80"/>
      <c r="G115" s="81">
        <v>45179.290370000002</v>
      </c>
      <c r="H115" s="80"/>
      <c r="I115" s="80"/>
      <c r="J115" s="80"/>
      <c r="K115" s="80"/>
    </row>
    <row r="116" spans="1:11" ht="15.75">
      <c r="A116" s="40"/>
    </row>
  </sheetData>
  <mergeCells count="26">
    <mergeCell ref="B11:K11"/>
    <mergeCell ref="A6:K6"/>
    <mergeCell ref="A2:K2"/>
    <mergeCell ref="A3:K3"/>
    <mergeCell ref="A4:K4"/>
    <mergeCell ref="A5:K5"/>
    <mergeCell ref="B9:J9"/>
    <mergeCell ref="A105:K105"/>
    <mergeCell ref="A106:K106"/>
    <mergeCell ref="D15:F15"/>
    <mergeCell ref="I15:I16"/>
    <mergeCell ref="A65:K65"/>
    <mergeCell ref="A66:K66"/>
    <mergeCell ref="A101:K101"/>
    <mergeCell ref="A95:K95"/>
    <mergeCell ref="H15:H16"/>
    <mergeCell ref="A18:K18"/>
    <mergeCell ref="A13:K13"/>
    <mergeCell ref="A50:K50"/>
    <mergeCell ref="A96:K96"/>
    <mergeCell ref="D14:K14"/>
    <mergeCell ref="G15:G16"/>
    <mergeCell ref="A19:K19"/>
    <mergeCell ref="A14:A16"/>
    <mergeCell ref="B14:B16"/>
    <mergeCell ref="J15:K15"/>
  </mergeCells>
  <phoneticPr fontId="0" type="noConversion"/>
  <hyperlinks>
    <hyperlink ref="A108" r:id="rId1" display="consultantplus://offline/ref=CF0B65AD7F358AF64A7F96E48FA9F722905D1B93A50E5216B7F11D768EEDDF1330B561F0A1B2C9E9U8x2M"/>
  </hyperlinks>
  <pageMargins left="0.70866141732283472" right="0.26" top="0.45" bottom="0.55000000000000004" header="0.31496062992125984" footer="0.31496062992125984"/>
  <pageSetup paperSize="9" scale="55" orientation="portrait" r:id="rId2"/>
</worksheet>
</file>

<file path=xl/worksheets/sheet2.xml><?xml version="1.0" encoding="utf-8"?>
<worksheet xmlns="http://schemas.openxmlformats.org/spreadsheetml/2006/main" xmlns:r="http://schemas.openxmlformats.org/officeDocument/2006/relationships">
  <dimension ref="A1:L215"/>
  <sheetViews>
    <sheetView view="pageBreakPreview" topLeftCell="A208" zoomScale="90" zoomScaleNormal="100" zoomScaleSheetLayoutView="90" workbookViewId="0">
      <selection activeCell="D233" sqref="D233"/>
    </sheetView>
  </sheetViews>
  <sheetFormatPr defaultRowHeight="15"/>
  <cols>
    <col min="1" max="1" width="5.7109375" customWidth="1"/>
    <col min="2" max="2" width="48.140625" customWidth="1"/>
    <col min="3" max="3" width="12.42578125" customWidth="1"/>
    <col min="4" max="4" width="14.42578125" customWidth="1"/>
    <col min="5" max="5" width="13.85546875" customWidth="1"/>
    <col min="6" max="6" width="12.42578125" customWidth="1"/>
    <col min="7" max="7" width="14.7109375" customWidth="1"/>
    <col min="8" max="10" width="12.42578125" customWidth="1"/>
    <col min="12" max="12" width="119.140625" customWidth="1"/>
  </cols>
  <sheetData>
    <row r="1" spans="1:10" ht="16.5">
      <c r="A1" s="1"/>
    </row>
    <row r="2" spans="1:10" ht="16.5">
      <c r="A2" s="121" t="s">
        <v>129</v>
      </c>
      <c r="B2" s="121"/>
      <c r="C2" s="121"/>
      <c r="D2" s="121"/>
      <c r="E2" s="121"/>
      <c r="F2" s="121"/>
      <c r="G2" s="121"/>
      <c r="H2" s="121"/>
      <c r="I2" s="121"/>
      <c r="J2" s="121"/>
    </row>
    <row r="3" spans="1:10" ht="15.75">
      <c r="A3" s="122" t="s">
        <v>31</v>
      </c>
      <c r="B3" s="122"/>
      <c r="C3" s="122"/>
      <c r="D3" s="122"/>
      <c r="E3" s="122"/>
      <c r="F3" s="122"/>
      <c r="G3" s="122"/>
      <c r="H3" s="122"/>
      <c r="I3" s="122"/>
      <c r="J3" s="122"/>
    </row>
    <row r="4" spans="1:10" ht="16.5">
      <c r="A4" s="123" t="s">
        <v>130</v>
      </c>
      <c r="B4" s="123"/>
      <c r="C4" s="123"/>
      <c r="D4" s="123"/>
      <c r="E4" s="123"/>
      <c r="F4" s="123"/>
      <c r="G4" s="123"/>
      <c r="H4" s="123"/>
      <c r="I4" s="123"/>
      <c r="J4" s="123"/>
    </row>
    <row r="5" spans="1:10" ht="16.5">
      <c r="A5" s="123" t="s">
        <v>131</v>
      </c>
      <c r="B5" s="123"/>
      <c r="C5" s="123"/>
      <c r="D5" s="123"/>
      <c r="E5" s="123"/>
      <c r="F5" s="123"/>
      <c r="G5" s="123"/>
      <c r="H5" s="123"/>
      <c r="I5" s="123"/>
      <c r="J5" s="123"/>
    </row>
    <row r="6" spans="1:10" ht="16.5">
      <c r="A6" s="123" t="s">
        <v>132</v>
      </c>
      <c r="B6" s="123"/>
      <c r="C6" s="123"/>
      <c r="D6" s="123"/>
      <c r="E6" s="123"/>
      <c r="F6" s="123"/>
      <c r="G6" s="123"/>
      <c r="H6" s="123"/>
      <c r="I6" s="123"/>
      <c r="J6" s="123"/>
    </row>
    <row r="7" spans="1:10" ht="15.75">
      <c r="A7" s="2"/>
    </row>
    <row r="8" spans="1:10" ht="15.75" customHeight="1">
      <c r="A8" s="124" t="s">
        <v>133</v>
      </c>
      <c r="B8" s="124"/>
      <c r="C8" s="16"/>
      <c r="D8" s="16"/>
      <c r="E8" s="16"/>
      <c r="F8" s="16"/>
      <c r="G8" s="16"/>
      <c r="H8" s="16"/>
      <c r="I8" s="16"/>
      <c r="J8" s="16"/>
    </row>
    <row r="9" spans="1:10" ht="66.599999999999994" customHeight="1">
      <c r="A9" s="124" t="s">
        <v>36</v>
      </c>
      <c r="B9" s="125"/>
      <c r="C9" s="126" t="s">
        <v>254</v>
      </c>
      <c r="D9" s="126"/>
      <c r="E9" s="126"/>
      <c r="F9" s="126"/>
      <c r="G9" s="126"/>
      <c r="H9" s="126"/>
      <c r="I9" s="126"/>
      <c r="J9" s="16"/>
    </row>
    <row r="10" spans="1:10" ht="15.75">
      <c r="A10" s="3"/>
      <c r="B10" s="4"/>
      <c r="J10" s="16"/>
    </row>
    <row r="11" spans="1:10" ht="31.15" customHeight="1">
      <c r="A11" s="124" t="s">
        <v>37</v>
      </c>
      <c r="B11" s="125"/>
      <c r="C11" s="126" t="s">
        <v>364</v>
      </c>
      <c r="D11" s="126"/>
      <c r="E11" s="126"/>
      <c r="F11" s="126"/>
      <c r="G11" s="126"/>
      <c r="H11" s="126"/>
      <c r="I11" s="126"/>
      <c r="J11" s="126"/>
    </row>
    <row r="12" spans="1:10" ht="15.75">
      <c r="A12" s="5"/>
      <c r="J12" s="16"/>
    </row>
    <row r="13" spans="1:10" ht="15.75">
      <c r="A13" s="119" t="s">
        <v>38</v>
      </c>
      <c r="B13" s="119"/>
      <c r="C13" s="119"/>
      <c r="D13" s="119"/>
      <c r="E13" s="119"/>
      <c r="F13" s="119"/>
      <c r="G13" s="119"/>
      <c r="H13" s="119"/>
      <c r="I13" s="119"/>
      <c r="J13" s="119"/>
    </row>
    <row r="14" spans="1:10" ht="26.45" customHeight="1">
      <c r="A14" s="118" t="s">
        <v>134</v>
      </c>
      <c r="B14" s="118" t="s">
        <v>135</v>
      </c>
      <c r="C14" s="118" t="s">
        <v>136</v>
      </c>
      <c r="D14" s="118" t="s">
        <v>241</v>
      </c>
      <c r="E14" s="118" t="s">
        <v>137</v>
      </c>
      <c r="F14" s="118" t="s">
        <v>138</v>
      </c>
      <c r="G14" s="118" t="s">
        <v>139</v>
      </c>
      <c r="H14" s="118" t="s">
        <v>140</v>
      </c>
      <c r="I14" s="118"/>
      <c r="J14" s="118" t="s">
        <v>141</v>
      </c>
    </row>
    <row r="15" spans="1:10" ht="25.5">
      <c r="A15" s="118"/>
      <c r="B15" s="118"/>
      <c r="C15" s="118"/>
      <c r="D15" s="118"/>
      <c r="E15" s="118"/>
      <c r="F15" s="118"/>
      <c r="G15" s="118"/>
      <c r="H15" s="118" t="s">
        <v>142</v>
      </c>
      <c r="I15" s="88" t="s">
        <v>143</v>
      </c>
      <c r="J15" s="118"/>
    </row>
    <row r="16" spans="1:10" ht="19.899999999999999" customHeight="1">
      <c r="A16" s="118"/>
      <c r="B16" s="118"/>
      <c r="C16" s="118"/>
      <c r="D16" s="118"/>
      <c r="E16" s="118"/>
      <c r="F16" s="118"/>
      <c r="G16" s="118"/>
      <c r="H16" s="118"/>
      <c r="I16" s="88" t="s">
        <v>144</v>
      </c>
      <c r="J16" s="118"/>
    </row>
    <row r="17" spans="1:12">
      <c r="A17" s="88">
        <v>1</v>
      </c>
      <c r="B17" s="88">
        <v>2</v>
      </c>
      <c r="C17" s="88">
        <v>3</v>
      </c>
      <c r="D17" s="88">
        <v>4</v>
      </c>
      <c r="E17" s="88">
        <v>5</v>
      </c>
      <c r="F17" s="88">
        <v>6</v>
      </c>
      <c r="G17" s="88">
        <v>7</v>
      </c>
      <c r="H17" s="88">
        <v>8</v>
      </c>
      <c r="I17" s="88">
        <v>9</v>
      </c>
      <c r="J17" s="88">
        <v>10</v>
      </c>
    </row>
    <row r="18" spans="1:12">
      <c r="A18" s="118" t="s">
        <v>145</v>
      </c>
      <c r="B18" s="118"/>
      <c r="C18" s="118"/>
      <c r="D18" s="118"/>
      <c r="E18" s="118"/>
      <c r="F18" s="118"/>
      <c r="G18" s="118"/>
      <c r="H18" s="118"/>
      <c r="I18" s="118"/>
      <c r="J18" s="118"/>
    </row>
    <row r="19" spans="1:12">
      <c r="A19" s="118" t="s">
        <v>146</v>
      </c>
      <c r="B19" s="118"/>
      <c r="C19" s="118"/>
      <c r="D19" s="118"/>
      <c r="E19" s="118"/>
      <c r="F19" s="118"/>
      <c r="G19" s="118"/>
      <c r="H19" s="118"/>
      <c r="I19" s="118"/>
      <c r="J19" s="118"/>
    </row>
    <row r="20" spans="1:12" ht="76.5">
      <c r="A20" s="85">
        <v>128</v>
      </c>
      <c r="B20" s="85" t="s">
        <v>255</v>
      </c>
      <c r="C20" s="86">
        <v>43474</v>
      </c>
      <c r="D20" s="85" t="s">
        <v>256</v>
      </c>
      <c r="E20" s="87">
        <v>845.65899999999999</v>
      </c>
      <c r="F20" s="87">
        <v>845.65899999999999</v>
      </c>
      <c r="G20" s="88">
        <v>0</v>
      </c>
      <c r="H20" s="89">
        <f t="shared" ref="H20:H83" si="0">E20-F20</f>
        <v>0</v>
      </c>
      <c r="I20" s="90">
        <f t="shared" ref="I20:I83" si="1">H20/E20*100</f>
        <v>0</v>
      </c>
      <c r="J20" s="85">
        <v>1</v>
      </c>
      <c r="L20" t="s">
        <v>304</v>
      </c>
    </row>
    <row r="21" spans="1:12" ht="76.5">
      <c r="A21" s="85">
        <v>129</v>
      </c>
      <c r="B21" s="85" t="s">
        <v>257</v>
      </c>
      <c r="C21" s="86">
        <v>43474</v>
      </c>
      <c r="D21" s="85" t="s">
        <v>256</v>
      </c>
      <c r="E21" s="87">
        <v>566.798</v>
      </c>
      <c r="F21" s="87">
        <v>566.798</v>
      </c>
      <c r="G21" s="91">
        <v>0</v>
      </c>
      <c r="H21" s="89">
        <f t="shared" si="0"/>
        <v>0</v>
      </c>
      <c r="I21" s="90">
        <f t="shared" si="1"/>
        <v>0</v>
      </c>
      <c r="J21" s="85">
        <v>1</v>
      </c>
      <c r="L21" t="s">
        <v>304</v>
      </c>
    </row>
    <row r="22" spans="1:12" ht="76.5">
      <c r="A22" s="85">
        <v>130</v>
      </c>
      <c r="B22" s="85" t="s">
        <v>258</v>
      </c>
      <c r="C22" s="86">
        <v>43466</v>
      </c>
      <c r="D22" s="85" t="s">
        <v>259</v>
      </c>
      <c r="E22" s="87">
        <v>476.685</v>
      </c>
      <c r="F22" s="87">
        <v>476.685</v>
      </c>
      <c r="G22" s="91">
        <v>0</v>
      </c>
      <c r="H22" s="89">
        <f t="shared" si="0"/>
        <v>0</v>
      </c>
      <c r="I22" s="90">
        <f t="shared" si="1"/>
        <v>0</v>
      </c>
      <c r="J22" s="85">
        <v>1</v>
      </c>
      <c r="L22" t="s">
        <v>304</v>
      </c>
    </row>
    <row r="23" spans="1:12" ht="76.5">
      <c r="A23" s="85">
        <v>131</v>
      </c>
      <c r="B23" s="85" t="s">
        <v>260</v>
      </c>
      <c r="C23" s="86">
        <v>43474</v>
      </c>
      <c r="D23" s="85" t="s">
        <v>256</v>
      </c>
      <c r="E23" s="87">
        <v>739.01599999999996</v>
      </c>
      <c r="F23" s="87">
        <v>739.01599999999996</v>
      </c>
      <c r="G23" s="91">
        <v>0</v>
      </c>
      <c r="H23" s="89">
        <f t="shared" si="0"/>
        <v>0</v>
      </c>
      <c r="I23" s="90">
        <f t="shared" si="1"/>
        <v>0</v>
      </c>
      <c r="J23" s="85">
        <v>1</v>
      </c>
      <c r="L23" t="s">
        <v>304</v>
      </c>
    </row>
    <row r="24" spans="1:12" ht="76.5">
      <c r="A24" s="85">
        <v>132</v>
      </c>
      <c r="B24" s="85" t="s">
        <v>261</v>
      </c>
      <c r="C24" s="86">
        <v>43475</v>
      </c>
      <c r="D24" s="85" t="s">
        <v>256</v>
      </c>
      <c r="E24" s="87">
        <v>425.24</v>
      </c>
      <c r="F24" s="87">
        <v>425.24</v>
      </c>
      <c r="G24" s="91">
        <v>0</v>
      </c>
      <c r="H24" s="89">
        <f t="shared" si="0"/>
        <v>0</v>
      </c>
      <c r="I24" s="90">
        <f t="shared" si="1"/>
        <v>0</v>
      </c>
      <c r="J24" s="85">
        <v>3</v>
      </c>
      <c r="L24" t="s">
        <v>304</v>
      </c>
    </row>
    <row r="25" spans="1:12" ht="76.5">
      <c r="A25" s="85">
        <v>133</v>
      </c>
      <c r="B25" s="85" t="s">
        <v>262</v>
      </c>
      <c r="C25" s="86">
        <v>43475</v>
      </c>
      <c r="D25" s="85" t="s">
        <v>259</v>
      </c>
      <c r="E25" s="87">
        <v>396.20400000000001</v>
      </c>
      <c r="F25" s="87">
        <v>391.5</v>
      </c>
      <c r="G25" s="91">
        <v>0</v>
      </c>
      <c r="H25" s="89">
        <f t="shared" si="0"/>
        <v>4.7040000000000077</v>
      </c>
      <c r="I25" s="90">
        <f t="shared" si="1"/>
        <v>1.1872671653996445</v>
      </c>
      <c r="J25" s="85">
        <v>1</v>
      </c>
      <c r="L25" t="s">
        <v>304</v>
      </c>
    </row>
    <row r="26" spans="1:12" ht="76.5">
      <c r="A26" s="85">
        <v>135</v>
      </c>
      <c r="B26" s="85" t="s">
        <v>263</v>
      </c>
      <c r="C26" s="86">
        <v>43495</v>
      </c>
      <c r="D26" s="85" t="s">
        <v>256</v>
      </c>
      <c r="E26" s="87">
        <v>395.05</v>
      </c>
      <c r="F26" s="87">
        <v>267.02474999999998</v>
      </c>
      <c r="G26" s="91">
        <v>0</v>
      </c>
      <c r="H26" s="89">
        <f t="shared" si="0"/>
        <v>128.02525000000003</v>
      </c>
      <c r="I26" s="90">
        <f t="shared" si="1"/>
        <v>32.407353499557026</v>
      </c>
      <c r="J26" s="85">
        <v>3</v>
      </c>
    </row>
    <row r="27" spans="1:12" ht="76.5">
      <c r="A27" s="85">
        <v>136</v>
      </c>
      <c r="B27" s="85" t="s">
        <v>264</v>
      </c>
      <c r="C27" s="86">
        <v>43490</v>
      </c>
      <c r="D27" s="85" t="s">
        <v>256</v>
      </c>
      <c r="E27" s="87">
        <v>690.88599999999997</v>
      </c>
      <c r="F27" s="87">
        <v>583.79867000000002</v>
      </c>
      <c r="G27" s="91">
        <v>0</v>
      </c>
      <c r="H27" s="89">
        <f t="shared" si="0"/>
        <v>107.08732999999995</v>
      </c>
      <c r="I27" s="90">
        <f t="shared" si="1"/>
        <v>15.499999999999995</v>
      </c>
      <c r="J27" s="85">
        <v>3</v>
      </c>
    </row>
    <row r="28" spans="1:12" ht="51">
      <c r="A28" s="85">
        <v>1</v>
      </c>
      <c r="B28" s="85" t="s">
        <v>265</v>
      </c>
      <c r="C28" s="86">
        <v>43525</v>
      </c>
      <c r="D28" s="85" t="s">
        <v>266</v>
      </c>
      <c r="E28" s="87">
        <v>51</v>
      </c>
      <c r="F28" s="87">
        <v>50.49</v>
      </c>
      <c r="G28" s="91">
        <v>0</v>
      </c>
      <c r="H28" s="89">
        <f t="shared" si="0"/>
        <v>0.50999999999999801</v>
      </c>
      <c r="I28" s="90">
        <f t="shared" si="1"/>
        <v>0.999999999999996</v>
      </c>
      <c r="J28" s="85">
        <v>3</v>
      </c>
    </row>
    <row r="29" spans="1:12" ht="63.75">
      <c r="A29" s="85">
        <v>2</v>
      </c>
      <c r="B29" s="85" t="s">
        <v>267</v>
      </c>
      <c r="C29" s="86">
        <v>43537</v>
      </c>
      <c r="D29" s="85" t="s">
        <v>256</v>
      </c>
      <c r="E29" s="87">
        <v>81.68186</v>
      </c>
      <c r="F29" s="87">
        <v>31.448499999999999</v>
      </c>
      <c r="G29" s="91">
        <v>0</v>
      </c>
      <c r="H29" s="89">
        <f t="shared" si="0"/>
        <v>50.233360000000005</v>
      </c>
      <c r="I29" s="90">
        <f t="shared" si="1"/>
        <v>61.498795448585533</v>
      </c>
      <c r="J29" s="85">
        <v>10</v>
      </c>
    </row>
    <row r="30" spans="1:12" ht="76.5">
      <c r="A30" s="85">
        <v>3</v>
      </c>
      <c r="B30" s="85" t="s">
        <v>268</v>
      </c>
      <c r="C30" s="86">
        <v>43537</v>
      </c>
      <c r="D30" s="85" t="s">
        <v>256</v>
      </c>
      <c r="E30" s="87">
        <v>800</v>
      </c>
      <c r="F30" s="87">
        <v>716</v>
      </c>
      <c r="G30" s="91">
        <v>0</v>
      </c>
      <c r="H30" s="89">
        <f t="shared" si="0"/>
        <v>84</v>
      </c>
      <c r="I30" s="90">
        <f t="shared" si="1"/>
        <v>10.5</v>
      </c>
      <c r="J30" s="85">
        <v>2</v>
      </c>
      <c r="L30" t="s">
        <v>304</v>
      </c>
    </row>
    <row r="31" spans="1:12" ht="76.5">
      <c r="A31" s="85">
        <v>7</v>
      </c>
      <c r="B31" s="85" t="s">
        <v>269</v>
      </c>
      <c r="C31" s="86">
        <v>43551</v>
      </c>
      <c r="D31" s="85" t="s">
        <v>256</v>
      </c>
      <c r="E31" s="87">
        <v>809.77879000000007</v>
      </c>
      <c r="F31" s="87">
        <v>271.27618000000001</v>
      </c>
      <c r="G31" s="91">
        <v>0</v>
      </c>
      <c r="H31" s="89">
        <f t="shared" si="0"/>
        <v>538.50261</v>
      </c>
      <c r="I31" s="90">
        <f t="shared" si="1"/>
        <v>66.499964761981474</v>
      </c>
      <c r="J31" s="85">
        <v>32</v>
      </c>
    </row>
    <row r="32" spans="1:12" ht="76.5">
      <c r="A32" s="85">
        <v>8</v>
      </c>
      <c r="B32" s="85" t="s">
        <v>270</v>
      </c>
      <c r="C32" s="86">
        <v>43537</v>
      </c>
      <c r="D32" s="85" t="s">
        <v>256</v>
      </c>
      <c r="E32" s="87">
        <v>1200</v>
      </c>
      <c r="F32" s="87">
        <v>1200</v>
      </c>
      <c r="G32" s="91">
        <v>0</v>
      </c>
      <c r="H32" s="89">
        <f t="shared" si="0"/>
        <v>0</v>
      </c>
      <c r="I32" s="90">
        <f t="shared" si="1"/>
        <v>0</v>
      </c>
      <c r="J32" s="85">
        <v>1</v>
      </c>
      <c r="L32" t="s">
        <v>304</v>
      </c>
    </row>
    <row r="33" spans="1:12" ht="89.25">
      <c r="A33" s="85">
        <v>10</v>
      </c>
      <c r="B33" s="85" t="s">
        <v>271</v>
      </c>
      <c r="C33" s="86">
        <v>43567</v>
      </c>
      <c r="D33" s="85" t="s">
        <v>256</v>
      </c>
      <c r="E33" s="87">
        <v>3189.24044</v>
      </c>
      <c r="F33" s="87">
        <v>2384.0537999999997</v>
      </c>
      <c r="G33" s="91">
        <v>0</v>
      </c>
      <c r="H33" s="89">
        <f t="shared" si="0"/>
        <v>805.18664000000035</v>
      </c>
      <c r="I33" s="90">
        <f t="shared" si="1"/>
        <v>25.246971971796526</v>
      </c>
      <c r="J33" s="85">
        <v>13</v>
      </c>
    </row>
    <row r="34" spans="1:12" ht="63.75">
      <c r="A34" s="85">
        <v>11</v>
      </c>
      <c r="B34" s="85" t="s">
        <v>272</v>
      </c>
      <c r="C34" s="86">
        <v>43580</v>
      </c>
      <c r="D34" s="85" t="s">
        <v>266</v>
      </c>
      <c r="E34" s="87">
        <v>112841.224</v>
      </c>
      <c r="F34" s="87">
        <v>102685.51384</v>
      </c>
      <c r="G34" s="91">
        <v>0</v>
      </c>
      <c r="H34" s="89">
        <f t="shared" si="0"/>
        <v>10155.710160000002</v>
      </c>
      <c r="I34" s="90">
        <f t="shared" si="1"/>
        <v>9.0000000000000018</v>
      </c>
      <c r="J34" s="85">
        <v>5</v>
      </c>
    </row>
    <row r="35" spans="1:12" ht="89.25">
      <c r="A35" s="85">
        <v>12</v>
      </c>
      <c r="B35" s="85" t="s">
        <v>273</v>
      </c>
      <c r="C35" s="86">
        <v>43574</v>
      </c>
      <c r="D35" s="85" t="s">
        <v>256</v>
      </c>
      <c r="E35" s="87">
        <v>567.94899999999996</v>
      </c>
      <c r="F35" s="87">
        <v>499.79500000000002</v>
      </c>
      <c r="G35" s="91">
        <v>0</v>
      </c>
      <c r="H35" s="89">
        <f t="shared" si="0"/>
        <v>68.15399999999994</v>
      </c>
      <c r="I35" s="90">
        <f t="shared" si="1"/>
        <v>12.00002112865767</v>
      </c>
      <c r="J35" s="85">
        <v>6</v>
      </c>
    </row>
    <row r="36" spans="1:12" ht="63.75">
      <c r="A36" s="85">
        <v>13</v>
      </c>
      <c r="B36" s="85" t="s">
        <v>274</v>
      </c>
      <c r="C36" s="86">
        <v>43567</v>
      </c>
      <c r="D36" s="85" t="s">
        <v>266</v>
      </c>
      <c r="E36" s="87">
        <v>96.785669999999996</v>
      </c>
      <c r="F36" s="87">
        <v>13.001700000000001</v>
      </c>
      <c r="G36" s="91">
        <v>0</v>
      </c>
      <c r="H36" s="89">
        <f t="shared" si="0"/>
        <v>83.783969999999997</v>
      </c>
      <c r="I36" s="90">
        <f t="shared" si="1"/>
        <v>86.566503078399933</v>
      </c>
      <c r="J36" s="85">
        <v>6</v>
      </c>
    </row>
    <row r="37" spans="1:12" ht="89.25">
      <c r="A37" s="85">
        <v>15</v>
      </c>
      <c r="B37" s="85" t="s">
        <v>275</v>
      </c>
      <c r="C37" s="86">
        <v>43580</v>
      </c>
      <c r="D37" s="85" t="s">
        <v>256</v>
      </c>
      <c r="E37" s="87">
        <v>394.529</v>
      </c>
      <c r="F37" s="87">
        <v>335.3494</v>
      </c>
      <c r="G37" s="91">
        <v>0</v>
      </c>
      <c r="H37" s="89">
        <f t="shared" si="0"/>
        <v>59.179599999999994</v>
      </c>
      <c r="I37" s="90">
        <f t="shared" si="1"/>
        <v>15.00006336669801</v>
      </c>
      <c r="J37" s="85">
        <v>6</v>
      </c>
    </row>
    <row r="38" spans="1:12" ht="89.25">
      <c r="A38" s="85">
        <v>16</v>
      </c>
      <c r="B38" s="85" t="s">
        <v>276</v>
      </c>
      <c r="C38" s="86">
        <v>43577</v>
      </c>
      <c r="D38" s="85" t="s">
        <v>256</v>
      </c>
      <c r="E38" s="87">
        <v>1437.20434</v>
      </c>
      <c r="F38" s="87">
        <v>1221.62374</v>
      </c>
      <c r="G38" s="91">
        <v>0</v>
      </c>
      <c r="H38" s="89">
        <f t="shared" si="0"/>
        <v>215.5806</v>
      </c>
      <c r="I38" s="90">
        <f t="shared" si="1"/>
        <v>14.999996451444058</v>
      </c>
      <c r="J38" s="85">
        <v>5</v>
      </c>
    </row>
    <row r="39" spans="1:12" ht="76.5">
      <c r="A39" s="85">
        <v>17</v>
      </c>
      <c r="B39" s="85" t="s">
        <v>277</v>
      </c>
      <c r="C39" s="86">
        <v>43577</v>
      </c>
      <c r="D39" s="85" t="s">
        <v>256</v>
      </c>
      <c r="E39" s="87">
        <v>209.94298000000001</v>
      </c>
      <c r="F39" s="87">
        <v>186.84935999999999</v>
      </c>
      <c r="G39" s="91">
        <v>0</v>
      </c>
      <c r="H39" s="89">
        <f t="shared" si="0"/>
        <v>23.093620000000016</v>
      </c>
      <c r="I39" s="90">
        <f t="shared" si="1"/>
        <v>10.999948652724665</v>
      </c>
      <c r="J39" s="85">
        <v>6</v>
      </c>
    </row>
    <row r="40" spans="1:12" ht="89.25">
      <c r="A40" s="85">
        <v>18</v>
      </c>
      <c r="B40" s="85" t="s">
        <v>278</v>
      </c>
      <c r="C40" s="86">
        <v>43584</v>
      </c>
      <c r="D40" s="85" t="s">
        <v>256</v>
      </c>
      <c r="E40" s="87">
        <v>497.14132000000001</v>
      </c>
      <c r="F40" s="87">
        <v>444.94140999999996</v>
      </c>
      <c r="G40" s="91">
        <v>0</v>
      </c>
      <c r="H40" s="89">
        <f t="shared" si="0"/>
        <v>52.199910000000045</v>
      </c>
      <c r="I40" s="90">
        <f t="shared" si="1"/>
        <v>10.500014362113381</v>
      </c>
      <c r="J40" s="85">
        <v>6</v>
      </c>
    </row>
    <row r="41" spans="1:12" ht="102">
      <c r="A41" s="85">
        <v>22</v>
      </c>
      <c r="B41" s="85" t="s">
        <v>279</v>
      </c>
      <c r="C41" s="86">
        <v>43578</v>
      </c>
      <c r="D41" s="85" t="s">
        <v>256</v>
      </c>
      <c r="E41" s="87">
        <v>872.47130000000004</v>
      </c>
      <c r="F41" s="87">
        <v>872.47130000000004</v>
      </c>
      <c r="G41" s="91">
        <v>0</v>
      </c>
      <c r="H41" s="89">
        <f t="shared" si="0"/>
        <v>0</v>
      </c>
      <c r="I41" s="90">
        <f t="shared" si="1"/>
        <v>0</v>
      </c>
      <c r="J41" s="85">
        <v>1</v>
      </c>
      <c r="L41" t="s">
        <v>304</v>
      </c>
    </row>
    <row r="42" spans="1:12" ht="89.25">
      <c r="A42" s="85">
        <v>23</v>
      </c>
      <c r="B42" s="85" t="s">
        <v>280</v>
      </c>
      <c r="C42" s="86">
        <v>43592</v>
      </c>
      <c r="D42" s="85" t="s">
        <v>256</v>
      </c>
      <c r="E42" s="87">
        <v>592.38981999999999</v>
      </c>
      <c r="F42" s="87">
        <v>559.80836999999997</v>
      </c>
      <c r="G42" s="91">
        <v>0</v>
      </c>
      <c r="H42" s="89">
        <f t="shared" si="0"/>
        <v>32.581450000000018</v>
      </c>
      <c r="I42" s="90">
        <f t="shared" si="1"/>
        <v>5.5000016711968511</v>
      </c>
      <c r="J42" s="85">
        <v>4</v>
      </c>
    </row>
    <row r="43" spans="1:12" ht="89.25">
      <c r="A43" s="85">
        <v>24</v>
      </c>
      <c r="B43" s="85" t="s">
        <v>281</v>
      </c>
      <c r="C43" s="86">
        <v>43592</v>
      </c>
      <c r="D43" s="85" t="s">
        <v>256</v>
      </c>
      <c r="E43" s="87">
        <v>410.53883000000002</v>
      </c>
      <c r="F43" s="87">
        <v>387.95923999999997</v>
      </c>
      <c r="G43" s="91">
        <v>0</v>
      </c>
      <c r="H43" s="89">
        <f t="shared" si="0"/>
        <v>22.579590000000053</v>
      </c>
      <c r="I43" s="90">
        <f t="shared" si="1"/>
        <v>5.4999888804671784</v>
      </c>
      <c r="J43" s="85">
        <v>5</v>
      </c>
    </row>
    <row r="44" spans="1:12" ht="76.5">
      <c r="A44" s="85">
        <v>25</v>
      </c>
      <c r="B44" s="85" t="s">
        <v>282</v>
      </c>
      <c r="C44" s="86">
        <v>43584</v>
      </c>
      <c r="D44" s="85" t="s">
        <v>256</v>
      </c>
      <c r="E44" s="87">
        <v>669.24331999999993</v>
      </c>
      <c r="F44" s="87">
        <v>568.85656999999992</v>
      </c>
      <c r="G44" s="91">
        <v>0</v>
      </c>
      <c r="H44" s="89">
        <f t="shared" si="0"/>
        <v>100.38675000000001</v>
      </c>
      <c r="I44" s="90">
        <f t="shared" si="1"/>
        <v>15.000037654466244</v>
      </c>
      <c r="J44" s="85">
        <v>5</v>
      </c>
    </row>
    <row r="45" spans="1:12" ht="89.25">
      <c r="A45" s="85">
        <v>26</v>
      </c>
      <c r="B45" s="85" t="s">
        <v>283</v>
      </c>
      <c r="C45" s="86">
        <v>43601</v>
      </c>
      <c r="D45" s="85" t="s">
        <v>256</v>
      </c>
      <c r="E45" s="87">
        <v>1011.64811</v>
      </c>
      <c r="F45" s="87">
        <v>915.54154000000005</v>
      </c>
      <c r="G45" s="91">
        <v>0</v>
      </c>
      <c r="H45" s="89">
        <f t="shared" si="0"/>
        <v>96.10656999999992</v>
      </c>
      <c r="I45" s="90">
        <f t="shared" si="1"/>
        <v>9.4999999555181223</v>
      </c>
      <c r="J45" s="85">
        <v>7</v>
      </c>
    </row>
    <row r="46" spans="1:12" ht="76.5">
      <c r="A46" s="85">
        <v>27</v>
      </c>
      <c r="B46" s="85" t="s">
        <v>284</v>
      </c>
      <c r="C46" s="86">
        <v>43600</v>
      </c>
      <c r="D46" s="85" t="s">
        <v>256</v>
      </c>
      <c r="E46" s="87">
        <v>223.58803</v>
      </c>
      <c r="F46" s="87">
        <v>190.04982999999999</v>
      </c>
      <c r="G46" s="91">
        <v>0</v>
      </c>
      <c r="H46" s="89">
        <f t="shared" si="0"/>
        <v>33.538200000000018</v>
      </c>
      <c r="I46" s="90">
        <f t="shared" si="1"/>
        <v>14.999997987369904</v>
      </c>
      <c r="J46" s="85">
        <v>6</v>
      </c>
    </row>
    <row r="47" spans="1:12" ht="89.25">
      <c r="A47" s="85">
        <v>28</v>
      </c>
      <c r="B47" s="85" t="s">
        <v>285</v>
      </c>
      <c r="C47" s="86">
        <v>43600</v>
      </c>
      <c r="D47" s="85" t="s">
        <v>256</v>
      </c>
      <c r="E47" s="87">
        <v>1202.4183700000001</v>
      </c>
      <c r="F47" s="87">
        <v>1130.2732900000001</v>
      </c>
      <c r="G47" s="91">
        <v>0</v>
      </c>
      <c r="H47" s="89">
        <f t="shared" si="0"/>
        <v>72.145080000000007</v>
      </c>
      <c r="I47" s="90">
        <f t="shared" si="1"/>
        <v>5.9999981537208216</v>
      </c>
      <c r="J47" s="85">
        <v>4</v>
      </c>
    </row>
    <row r="48" spans="1:12" ht="76.5">
      <c r="A48" s="85">
        <v>29</v>
      </c>
      <c r="B48" s="85" t="s">
        <v>286</v>
      </c>
      <c r="C48" s="86">
        <v>43602</v>
      </c>
      <c r="D48" s="85" t="s">
        <v>256</v>
      </c>
      <c r="E48" s="87">
        <v>842.01125999999999</v>
      </c>
      <c r="F48" s="87">
        <v>825.17102</v>
      </c>
      <c r="G48" s="91">
        <v>0</v>
      </c>
      <c r="H48" s="89">
        <f t="shared" si="0"/>
        <v>16.840239999999994</v>
      </c>
      <c r="I48" s="90">
        <f t="shared" si="1"/>
        <v>2.0000017576962086</v>
      </c>
      <c r="J48" s="85">
        <v>2</v>
      </c>
    </row>
    <row r="49" spans="1:12" ht="76.5">
      <c r="A49" s="85">
        <v>30</v>
      </c>
      <c r="B49" s="85" t="s">
        <v>0</v>
      </c>
      <c r="C49" s="86">
        <v>43591</v>
      </c>
      <c r="D49" s="85" t="s">
        <v>256</v>
      </c>
      <c r="E49" s="87">
        <v>367.09300000000002</v>
      </c>
      <c r="F49" s="87">
        <v>367.09300000000002</v>
      </c>
      <c r="G49" s="91">
        <v>0</v>
      </c>
      <c r="H49" s="89">
        <f t="shared" si="0"/>
        <v>0</v>
      </c>
      <c r="I49" s="90">
        <f t="shared" si="1"/>
        <v>0</v>
      </c>
      <c r="J49" s="85">
        <v>2</v>
      </c>
      <c r="L49" t="s">
        <v>304</v>
      </c>
    </row>
    <row r="50" spans="1:12" ht="102">
      <c r="A50" s="85">
        <v>31</v>
      </c>
      <c r="B50" s="85" t="s">
        <v>1</v>
      </c>
      <c r="C50" s="86">
        <v>43591</v>
      </c>
      <c r="D50" s="85" t="s">
        <v>256</v>
      </c>
      <c r="E50" s="87">
        <v>160.12100000000001</v>
      </c>
      <c r="F50" s="87">
        <v>159.32039</v>
      </c>
      <c r="G50" s="91">
        <v>0</v>
      </c>
      <c r="H50" s="89">
        <f t="shared" si="0"/>
        <v>0.80061000000000604</v>
      </c>
      <c r="I50" s="90">
        <f t="shared" si="1"/>
        <v>0.50000312263850832</v>
      </c>
      <c r="J50" s="85">
        <v>3</v>
      </c>
      <c r="L50" t="s">
        <v>304</v>
      </c>
    </row>
    <row r="51" spans="1:12" ht="89.25">
      <c r="A51" s="85">
        <v>32</v>
      </c>
      <c r="B51" s="85" t="s">
        <v>2</v>
      </c>
      <c r="C51" s="86">
        <v>43585</v>
      </c>
      <c r="D51" s="85" t="s">
        <v>256</v>
      </c>
      <c r="E51" s="87">
        <v>30.856000000000002</v>
      </c>
      <c r="F51" s="87">
        <v>30.856000000000002</v>
      </c>
      <c r="G51" s="91">
        <v>0</v>
      </c>
      <c r="H51" s="89">
        <f t="shared" si="0"/>
        <v>0</v>
      </c>
      <c r="I51" s="90">
        <f t="shared" si="1"/>
        <v>0</v>
      </c>
      <c r="J51" s="85">
        <v>1</v>
      </c>
      <c r="L51" t="s">
        <v>304</v>
      </c>
    </row>
    <row r="52" spans="1:12" ht="89.25">
      <c r="A52" s="85">
        <v>33</v>
      </c>
      <c r="B52" s="85" t="s">
        <v>3</v>
      </c>
      <c r="C52" s="86">
        <v>43600</v>
      </c>
      <c r="D52" s="85" t="s">
        <v>256</v>
      </c>
      <c r="E52" s="87">
        <v>1064.86473</v>
      </c>
      <c r="F52" s="87">
        <v>958.37819999999999</v>
      </c>
      <c r="G52" s="91">
        <v>0</v>
      </c>
      <c r="H52" s="89">
        <f t="shared" si="0"/>
        <v>106.48653000000002</v>
      </c>
      <c r="I52" s="90">
        <f t="shared" si="1"/>
        <v>10.000005352792558</v>
      </c>
      <c r="J52" s="85">
        <v>5</v>
      </c>
    </row>
    <row r="53" spans="1:12" ht="102">
      <c r="A53" s="85">
        <v>34</v>
      </c>
      <c r="B53" s="85" t="s">
        <v>295</v>
      </c>
      <c r="C53" s="86">
        <v>43599</v>
      </c>
      <c r="D53" s="85" t="s">
        <v>256</v>
      </c>
      <c r="E53" s="87">
        <v>1793.5569699999999</v>
      </c>
      <c r="F53" s="87">
        <v>1623.1691499999999</v>
      </c>
      <c r="G53" s="91">
        <v>0</v>
      </c>
      <c r="H53" s="89">
        <f t="shared" si="0"/>
        <v>170.38781999999992</v>
      </c>
      <c r="I53" s="90">
        <f t="shared" si="1"/>
        <v>9.4999948621648702</v>
      </c>
      <c r="J53" s="85">
        <v>5</v>
      </c>
    </row>
    <row r="54" spans="1:12" ht="89.25">
      <c r="A54" s="85">
        <v>35</v>
      </c>
      <c r="B54" s="85" t="s">
        <v>296</v>
      </c>
      <c r="C54" s="86">
        <v>43600</v>
      </c>
      <c r="D54" s="85" t="s">
        <v>256</v>
      </c>
      <c r="E54" s="87">
        <v>1999.2707800000001</v>
      </c>
      <c r="F54" s="87">
        <v>1779.3510000000001</v>
      </c>
      <c r="G54" s="91">
        <v>0</v>
      </c>
      <c r="H54" s="89">
        <f t="shared" si="0"/>
        <v>219.91977999999995</v>
      </c>
      <c r="I54" s="90">
        <f t="shared" si="1"/>
        <v>10.999999709894222</v>
      </c>
      <c r="J54" s="85">
        <v>5</v>
      </c>
    </row>
    <row r="55" spans="1:12" ht="89.25">
      <c r="A55" s="85">
        <v>36</v>
      </c>
      <c r="B55" s="85" t="s">
        <v>16</v>
      </c>
      <c r="C55" s="86">
        <v>43584</v>
      </c>
      <c r="D55" s="85" t="s">
        <v>256</v>
      </c>
      <c r="E55" s="87">
        <v>543.34662000000003</v>
      </c>
      <c r="F55" s="87">
        <v>543.34662000000003</v>
      </c>
      <c r="G55" s="91">
        <v>0</v>
      </c>
      <c r="H55" s="89">
        <f t="shared" si="0"/>
        <v>0</v>
      </c>
      <c r="I55" s="90">
        <f t="shared" si="1"/>
        <v>0</v>
      </c>
      <c r="J55" s="85">
        <v>2</v>
      </c>
      <c r="L55" t="s">
        <v>304</v>
      </c>
    </row>
    <row r="56" spans="1:12" ht="89.25">
      <c r="A56" s="85">
        <v>37</v>
      </c>
      <c r="B56" s="85" t="s">
        <v>17</v>
      </c>
      <c r="C56" s="86">
        <v>43592</v>
      </c>
      <c r="D56" s="85" t="s">
        <v>256</v>
      </c>
      <c r="E56" s="87">
        <v>1101.44588</v>
      </c>
      <c r="F56" s="87">
        <v>1035.3591200000001</v>
      </c>
      <c r="G56" s="91">
        <v>0</v>
      </c>
      <c r="H56" s="89">
        <f t="shared" si="0"/>
        <v>66.086759999999913</v>
      </c>
      <c r="I56" s="90">
        <f t="shared" si="1"/>
        <v>6.0000006536862172</v>
      </c>
      <c r="J56" s="85">
        <v>3</v>
      </c>
    </row>
    <row r="57" spans="1:12" ht="127.5">
      <c r="A57" s="85">
        <v>38</v>
      </c>
      <c r="B57" s="85" t="s">
        <v>301</v>
      </c>
      <c r="C57" s="86">
        <v>43592</v>
      </c>
      <c r="D57" s="85" t="s">
        <v>256</v>
      </c>
      <c r="E57" s="87">
        <v>1069.0029999999999</v>
      </c>
      <c r="F57" s="87">
        <v>994.17272000000003</v>
      </c>
      <c r="G57" s="91">
        <v>0</v>
      </c>
      <c r="H57" s="89">
        <f t="shared" si="0"/>
        <v>74.830279999999902</v>
      </c>
      <c r="I57" s="90">
        <f t="shared" si="1"/>
        <v>7.0000065481574811</v>
      </c>
      <c r="J57" s="85">
        <v>3</v>
      </c>
    </row>
    <row r="58" spans="1:12" ht="102">
      <c r="A58" s="85">
        <v>39</v>
      </c>
      <c r="B58" s="85" t="s">
        <v>302</v>
      </c>
      <c r="C58" s="86">
        <v>43591</v>
      </c>
      <c r="D58" s="85" t="s">
        <v>256</v>
      </c>
      <c r="E58" s="87">
        <v>460.30309</v>
      </c>
      <c r="F58" s="87">
        <v>460.30309</v>
      </c>
      <c r="G58" s="91">
        <v>0</v>
      </c>
      <c r="H58" s="89">
        <f t="shared" si="0"/>
        <v>0</v>
      </c>
      <c r="I58" s="90">
        <f t="shared" si="1"/>
        <v>0</v>
      </c>
      <c r="J58" s="85">
        <v>2</v>
      </c>
      <c r="L58" t="s">
        <v>304</v>
      </c>
    </row>
    <row r="59" spans="1:12" ht="89.25">
      <c r="A59" s="85">
        <v>40</v>
      </c>
      <c r="B59" s="85" t="s">
        <v>22</v>
      </c>
      <c r="C59" s="86">
        <v>43593</v>
      </c>
      <c r="D59" s="85" t="s">
        <v>256</v>
      </c>
      <c r="E59" s="87">
        <v>680.61821999999995</v>
      </c>
      <c r="F59" s="87">
        <v>571.71933999999999</v>
      </c>
      <c r="G59" s="91">
        <v>0</v>
      </c>
      <c r="H59" s="89">
        <f t="shared" si="0"/>
        <v>108.89887999999996</v>
      </c>
      <c r="I59" s="90">
        <f t="shared" si="1"/>
        <v>15.999994828231307</v>
      </c>
      <c r="J59" s="85">
        <v>8</v>
      </c>
    </row>
    <row r="60" spans="1:12" ht="89.25">
      <c r="A60" s="85">
        <v>41</v>
      </c>
      <c r="B60" s="85" t="s">
        <v>307</v>
      </c>
      <c r="C60" s="86">
        <v>43592</v>
      </c>
      <c r="D60" s="85" t="s">
        <v>256</v>
      </c>
      <c r="E60" s="87">
        <v>622.21493999999996</v>
      </c>
      <c r="F60" s="87">
        <v>531.99391000000003</v>
      </c>
      <c r="G60" s="91">
        <v>0</v>
      </c>
      <c r="H60" s="89">
        <f t="shared" si="0"/>
        <v>90.221029999999928</v>
      </c>
      <c r="I60" s="90">
        <f t="shared" si="1"/>
        <v>14.499978094386472</v>
      </c>
      <c r="J60" s="85">
        <v>6</v>
      </c>
    </row>
    <row r="61" spans="1:12" ht="89.25">
      <c r="A61" s="85">
        <v>42</v>
      </c>
      <c r="B61" s="85" t="s">
        <v>308</v>
      </c>
      <c r="C61" s="86">
        <v>43592</v>
      </c>
      <c r="D61" s="85" t="s">
        <v>256</v>
      </c>
      <c r="E61" s="87">
        <v>1593.8170400000001</v>
      </c>
      <c r="F61" s="87">
        <v>1330.8371200000001</v>
      </c>
      <c r="G61" s="91">
        <v>0</v>
      </c>
      <c r="H61" s="89">
        <f t="shared" si="0"/>
        <v>262.97991999999999</v>
      </c>
      <c r="I61" s="90">
        <f t="shared" si="1"/>
        <v>16.500006801282534</v>
      </c>
      <c r="J61" s="85">
        <v>10</v>
      </c>
    </row>
    <row r="62" spans="1:12" ht="76.5">
      <c r="A62" s="85">
        <v>43</v>
      </c>
      <c r="B62" s="85" t="s">
        <v>309</v>
      </c>
      <c r="C62" s="86">
        <v>43608</v>
      </c>
      <c r="D62" s="85" t="s">
        <v>256</v>
      </c>
      <c r="E62" s="87">
        <v>883.82551000000001</v>
      </c>
      <c r="F62" s="87">
        <v>791.02377999999999</v>
      </c>
      <c r="G62" s="91">
        <v>0</v>
      </c>
      <c r="H62" s="89">
        <f t="shared" si="0"/>
        <v>92.80173000000002</v>
      </c>
      <c r="I62" s="90">
        <f t="shared" si="1"/>
        <v>10.500005821284795</v>
      </c>
      <c r="J62" s="85">
        <v>3</v>
      </c>
    </row>
    <row r="63" spans="1:12" ht="76.5">
      <c r="A63" s="85">
        <v>44</v>
      </c>
      <c r="B63" s="85" t="s">
        <v>310</v>
      </c>
      <c r="C63" s="86">
        <v>43608</v>
      </c>
      <c r="D63" s="85" t="s">
        <v>256</v>
      </c>
      <c r="E63" s="87">
        <v>449.15449000000001</v>
      </c>
      <c r="F63" s="87">
        <v>401.54230000000001</v>
      </c>
      <c r="G63" s="91">
        <v>0</v>
      </c>
      <c r="H63" s="89">
        <f t="shared" si="0"/>
        <v>47.612189999999998</v>
      </c>
      <c r="I63" s="90">
        <f t="shared" si="1"/>
        <v>10.600403883305273</v>
      </c>
      <c r="J63" s="85">
        <v>4</v>
      </c>
    </row>
    <row r="64" spans="1:12" ht="89.25">
      <c r="A64" s="85">
        <v>45</v>
      </c>
      <c r="B64" s="85" t="s">
        <v>311</v>
      </c>
      <c r="C64" s="86">
        <v>43599</v>
      </c>
      <c r="D64" s="85" t="s">
        <v>256</v>
      </c>
      <c r="E64" s="87">
        <v>1124.11843</v>
      </c>
      <c r="F64" s="87">
        <v>1045.4301700000001</v>
      </c>
      <c r="G64" s="91">
        <v>0</v>
      </c>
      <c r="H64" s="89">
        <f t="shared" si="0"/>
        <v>78.6882599999999</v>
      </c>
      <c r="I64" s="90">
        <f t="shared" si="1"/>
        <v>6.9999973223461787</v>
      </c>
      <c r="J64" s="85">
        <v>4</v>
      </c>
    </row>
    <row r="65" spans="1:12" ht="89.25">
      <c r="A65" s="85">
        <v>46</v>
      </c>
      <c r="B65" s="85" t="s">
        <v>312</v>
      </c>
      <c r="C65" s="86">
        <v>43599</v>
      </c>
      <c r="D65" s="85" t="s">
        <v>256</v>
      </c>
      <c r="E65" s="87">
        <v>578.90962000000002</v>
      </c>
      <c r="F65" s="87">
        <v>578.90962000000002</v>
      </c>
      <c r="G65" s="91">
        <v>0</v>
      </c>
      <c r="H65" s="89">
        <f t="shared" si="0"/>
        <v>0</v>
      </c>
      <c r="I65" s="90">
        <f t="shared" si="1"/>
        <v>0</v>
      </c>
      <c r="J65" s="85">
        <v>1</v>
      </c>
      <c r="L65" t="s">
        <v>304</v>
      </c>
    </row>
    <row r="66" spans="1:12" ht="89.25">
      <c r="A66" s="85">
        <v>47</v>
      </c>
      <c r="B66" s="85" t="s">
        <v>313</v>
      </c>
      <c r="C66" s="86">
        <v>43599</v>
      </c>
      <c r="D66" s="85" t="s">
        <v>256</v>
      </c>
      <c r="E66" s="87">
        <v>492.084</v>
      </c>
      <c r="F66" s="87">
        <v>467.47980000000001</v>
      </c>
      <c r="G66" s="91">
        <v>0</v>
      </c>
      <c r="H66" s="89">
        <f t="shared" si="0"/>
        <v>24.604199999999992</v>
      </c>
      <c r="I66" s="90">
        <f t="shared" si="1"/>
        <v>4.9999999999999982</v>
      </c>
      <c r="J66" s="85">
        <v>3</v>
      </c>
    </row>
    <row r="67" spans="1:12" ht="89.25">
      <c r="A67" s="85">
        <v>48</v>
      </c>
      <c r="B67" s="85" t="s">
        <v>314</v>
      </c>
      <c r="C67" s="86">
        <v>43599</v>
      </c>
      <c r="D67" s="85" t="s">
        <v>256</v>
      </c>
      <c r="E67" s="87">
        <v>275.92500000000001</v>
      </c>
      <c r="F67" s="87">
        <v>263.50833</v>
      </c>
      <c r="G67" s="91">
        <v>0</v>
      </c>
      <c r="H67" s="89">
        <f t="shared" si="0"/>
        <v>12.416670000000011</v>
      </c>
      <c r="I67" s="90">
        <f t="shared" si="1"/>
        <v>4.5000163087795633</v>
      </c>
      <c r="J67" s="85">
        <v>2</v>
      </c>
    </row>
    <row r="68" spans="1:12" ht="140.25">
      <c r="A68" s="85">
        <v>49</v>
      </c>
      <c r="B68" s="85" t="s">
        <v>315</v>
      </c>
      <c r="C68" s="86">
        <v>43605</v>
      </c>
      <c r="D68" s="85" t="s">
        <v>256</v>
      </c>
      <c r="E68" s="87">
        <v>2005.0440000000001</v>
      </c>
      <c r="F68" s="87">
        <v>1995.0187800000001</v>
      </c>
      <c r="G68" s="91">
        <v>0</v>
      </c>
      <c r="H68" s="89">
        <f t="shared" si="0"/>
        <v>10.02521999999999</v>
      </c>
      <c r="I68" s="90">
        <f t="shared" si="1"/>
        <v>0.4999999999999995</v>
      </c>
      <c r="J68" s="85">
        <v>2</v>
      </c>
      <c r="L68" t="s">
        <v>304</v>
      </c>
    </row>
    <row r="69" spans="1:12" ht="63.75">
      <c r="A69" s="85">
        <v>50</v>
      </c>
      <c r="B69" s="85" t="s">
        <v>316</v>
      </c>
      <c r="C69" s="86">
        <v>43600</v>
      </c>
      <c r="D69" s="85" t="s">
        <v>266</v>
      </c>
      <c r="E69" s="87">
        <v>650</v>
      </c>
      <c r="F69" s="87">
        <v>650</v>
      </c>
      <c r="G69" s="91">
        <v>0</v>
      </c>
      <c r="H69" s="89">
        <f t="shared" si="0"/>
        <v>0</v>
      </c>
      <c r="I69" s="90">
        <f t="shared" si="1"/>
        <v>0</v>
      </c>
      <c r="J69" s="85">
        <v>1</v>
      </c>
      <c r="L69" t="s">
        <v>304</v>
      </c>
    </row>
    <row r="70" spans="1:12" ht="63.75">
      <c r="A70" s="85">
        <v>51</v>
      </c>
      <c r="B70" s="85" t="s">
        <v>317</v>
      </c>
      <c r="C70" s="86">
        <v>43602</v>
      </c>
      <c r="D70" s="85" t="s">
        <v>266</v>
      </c>
      <c r="E70" s="87">
        <v>650</v>
      </c>
      <c r="F70" s="87">
        <v>650</v>
      </c>
      <c r="G70" s="91">
        <v>0</v>
      </c>
      <c r="H70" s="89">
        <f t="shared" si="0"/>
        <v>0</v>
      </c>
      <c r="I70" s="90">
        <f t="shared" si="1"/>
        <v>0</v>
      </c>
      <c r="J70" s="85">
        <v>1</v>
      </c>
      <c r="L70" t="s">
        <v>304</v>
      </c>
    </row>
    <row r="71" spans="1:12" ht="89.25">
      <c r="A71" s="85">
        <v>52</v>
      </c>
      <c r="B71" s="85" t="s">
        <v>318</v>
      </c>
      <c r="C71" s="86">
        <v>43606</v>
      </c>
      <c r="D71" s="85" t="s">
        <v>256</v>
      </c>
      <c r="E71" s="87">
        <v>650.57624999999996</v>
      </c>
      <c r="F71" s="87">
        <v>647.32336999999995</v>
      </c>
      <c r="G71" s="91">
        <v>0</v>
      </c>
      <c r="H71" s="89">
        <f t="shared" si="0"/>
        <v>3.2528800000000047</v>
      </c>
      <c r="I71" s="90">
        <f t="shared" si="1"/>
        <v>0.49999980786264564</v>
      </c>
      <c r="J71" s="85">
        <v>2</v>
      </c>
      <c r="L71" t="s">
        <v>304</v>
      </c>
    </row>
    <row r="72" spans="1:12" ht="89.25">
      <c r="A72" s="85">
        <v>53</v>
      </c>
      <c r="B72" s="85" t="s">
        <v>319</v>
      </c>
      <c r="C72" s="86">
        <v>43601</v>
      </c>
      <c r="D72" s="85" t="s">
        <v>256</v>
      </c>
      <c r="E72" s="87">
        <v>580.6</v>
      </c>
      <c r="F72" s="87">
        <v>580.6</v>
      </c>
      <c r="G72" s="91">
        <v>0</v>
      </c>
      <c r="H72" s="89">
        <f t="shared" si="0"/>
        <v>0</v>
      </c>
      <c r="I72" s="90">
        <f t="shared" si="1"/>
        <v>0</v>
      </c>
      <c r="J72" s="85">
        <v>2</v>
      </c>
      <c r="L72" t="s">
        <v>304</v>
      </c>
    </row>
    <row r="73" spans="1:12" ht="89.25">
      <c r="A73" s="85">
        <v>54</v>
      </c>
      <c r="B73" s="85" t="s">
        <v>320</v>
      </c>
      <c r="C73" s="86">
        <v>43605</v>
      </c>
      <c r="D73" s="85" t="s">
        <v>256</v>
      </c>
      <c r="E73" s="87">
        <v>949.62161000000003</v>
      </c>
      <c r="F73" s="87">
        <v>902.14051000000006</v>
      </c>
      <c r="G73" s="91">
        <v>0</v>
      </c>
      <c r="H73" s="89">
        <f t="shared" si="0"/>
        <v>47.481099999999969</v>
      </c>
      <c r="I73" s="90">
        <f t="shared" si="1"/>
        <v>5.0000020534494753</v>
      </c>
      <c r="J73" s="85">
        <v>3</v>
      </c>
    </row>
    <row r="74" spans="1:12" ht="127.5">
      <c r="A74" s="85">
        <v>56</v>
      </c>
      <c r="B74" s="85" t="s">
        <v>321</v>
      </c>
      <c r="C74" s="86">
        <v>43612</v>
      </c>
      <c r="D74" s="85" t="s">
        <v>256</v>
      </c>
      <c r="E74" s="87">
        <v>1889.44</v>
      </c>
      <c r="F74" s="87">
        <v>1823.3096</v>
      </c>
      <c r="G74" s="91">
        <v>0</v>
      </c>
      <c r="H74" s="89">
        <f t="shared" si="0"/>
        <v>66.130400000000009</v>
      </c>
      <c r="I74" s="90">
        <f t="shared" si="1"/>
        <v>3.5000000000000004</v>
      </c>
      <c r="J74" s="85">
        <v>4</v>
      </c>
    </row>
    <row r="75" spans="1:12" ht="127.5">
      <c r="A75" s="85">
        <v>57</v>
      </c>
      <c r="B75" s="85" t="s">
        <v>322</v>
      </c>
      <c r="C75" s="86">
        <v>43612</v>
      </c>
      <c r="D75" s="85" t="s">
        <v>256</v>
      </c>
      <c r="E75" s="87">
        <v>2417.87</v>
      </c>
      <c r="F75" s="87">
        <v>2333.2445499999999</v>
      </c>
      <c r="G75" s="91">
        <v>0</v>
      </c>
      <c r="H75" s="89">
        <f t="shared" si="0"/>
        <v>84.625450000000001</v>
      </c>
      <c r="I75" s="90">
        <f t="shared" si="1"/>
        <v>3.5000000000000004</v>
      </c>
      <c r="J75" s="85">
        <v>4</v>
      </c>
    </row>
    <row r="76" spans="1:12" ht="76.5">
      <c r="A76" s="85">
        <v>58</v>
      </c>
      <c r="B76" s="85" t="s">
        <v>323</v>
      </c>
      <c r="C76" s="86">
        <v>43612</v>
      </c>
      <c r="D76" s="85" t="s">
        <v>256</v>
      </c>
      <c r="E76" s="87">
        <v>301.95499999999998</v>
      </c>
      <c r="F76" s="87">
        <v>300.44521999999995</v>
      </c>
      <c r="G76" s="91">
        <v>0</v>
      </c>
      <c r="H76" s="89">
        <f t="shared" si="0"/>
        <v>1.5097800000000348</v>
      </c>
      <c r="I76" s="90">
        <f t="shared" si="1"/>
        <v>0.50000165587588707</v>
      </c>
      <c r="J76" s="85">
        <v>4</v>
      </c>
      <c r="L76" t="s">
        <v>304</v>
      </c>
    </row>
    <row r="77" spans="1:12" ht="76.5">
      <c r="A77" s="85">
        <v>59</v>
      </c>
      <c r="B77" s="85" t="s">
        <v>324</v>
      </c>
      <c r="C77" s="86">
        <v>43606</v>
      </c>
      <c r="D77" s="85" t="s">
        <v>256</v>
      </c>
      <c r="E77" s="87">
        <v>853.26</v>
      </c>
      <c r="F77" s="87">
        <v>853.26</v>
      </c>
      <c r="G77" s="91">
        <v>0</v>
      </c>
      <c r="H77" s="89">
        <f t="shared" si="0"/>
        <v>0</v>
      </c>
      <c r="I77" s="90">
        <f t="shared" si="1"/>
        <v>0</v>
      </c>
      <c r="J77" s="85">
        <v>1</v>
      </c>
      <c r="L77" t="s">
        <v>304</v>
      </c>
    </row>
    <row r="78" spans="1:12" ht="89.25">
      <c r="A78" s="85">
        <v>60</v>
      </c>
      <c r="B78" s="85" t="s">
        <v>325</v>
      </c>
      <c r="C78" s="86">
        <v>43612</v>
      </c>
      <c r="D78" s="85" t="s">
        <v>256</v>
      </c>
      <c r="E78" s="87">
        <v>882.66300000000001</v>
      </c>
      <c r="F78" s="87">
        <v>878.24968000000001</v>
      </c>
      <c r="G78" s="91">
        <v>0</v>
      </c>
      <c r="H78" s="89">
        <f t="shared" si="0"/>
        <v>4.4133199999999988</v>
      </c>
      <c r="I78" s="90">
        <f t="shared" si="1"/>
        <v>0.50000056646760982</v>
      </c>
      <c r="J78" s="85">
        <v>3</v>
      </c>
      <c r="L78" t="s">
        <v>304</v>
      </c>
    </row>
    <row r="79" spans="1:12" ht="76.5">
      <c r="A79" s="85">
        <v>61</v>
      </c>
      <c r="B79" s="85" t="s">
        <v>326</v>
      </c>
      <c r="C79" s="86">
        <v>43612</v>
      </c>
      <c r="D79" s="85" t="s">
        <v>256</v>
      </c>
      <c r="E79" s="87">
        <v>2343.48927</v>
      </c>
      <c r="F79" s="87">
        <v>2214.5973199999999</v>
      </c>
      <c r="G79" s="91">
        <v>0</v>
      </c>
      <c r="H79" s="89">
        <f t="shared" si="0"/>
        <v>128.89195000000018</v>
      </c>
      <c r="I79" s="90">
        <f t="shared" si="1"/>
        <v>5.5000017132572649</v>
      </c>
      <c r="J79" s="85">
        <v>3</v>
      </c>
    </row>
    <row r="80" spans="1:12" ht="114.75">
      <c r="A80" s="85">
        <v>62</v>
      </c>
      <c r="B80" s="85" t="s">
        <v>327</v>
      </c>
      <c r="C80" s="86">
        <v>43612</v>
      </c>
      <c r="D80" s="85" t="s">
        <v>256</v>
      </c>
      <c r="E80" s="87">
        <v>880.82399999999996</v>
      </c>
      <c r="F80" s="87">
        <v>735.48804000000007</v>
      </c>
      <c r="G80" s="91">
        <v>0</v>
      </c>
      <c r="H80" s="89">
        <f t="shared" si="0"/>
        <v>145.33595999999989</v>
      </c>
      <c r="I80" s="90">
        <f t="shared" si="1"/>
        <v>16.499999999999986</v>
      </c>
      <c r="J80" s="85">
        <v>2</v>
      </c>
    </row>
    <row r="81" spans="1:12" ht="76.5">
      <c r="A81" s="85">
        <v>63</v>
      </c>
      <c r="B81" s="85" t="s">
        <v>328</v>
      </c>
      <c r="C81" s="86">
        <v>43612</v>
      </c>
      <c r="D81" s="85" t="s">
        <v>256</v>
      </c>
      <c r="E81" s="87">
        <v>302.24940999999995</v>
      </c>
      <c r="F81" s="87">
        <v>302.24940999999995</v>
      </c>
      <c r="G81" s="91">
        <v>0</v>
      </c>
      <c r="H81" s="89">
        <f t="shared" si="0"/>
        <v>0</v>
      </c>
      <c r="I81" s="90">
        <f t="shared" si="1"/>
        <v>0</v>
      </c>
      <c r="J81" s="85">
        <v>1</v>
      </c>
      <c r="L81" t="s">
        <v>304</v>
      </c>
    </row>
    <row r="82" spans="1:12" ht="89.25">
      <c r="A82" s="85">
        <v>64</v>
      </c>
      <c r="B82" s="85" t="s">
        <v>329</v>
      </c>
      <c r="C82" s="86">
        <v>43619</v>
      </c>
      <c r="D82" s="85" t="s">
        <v>256</v>
      </c>
      <c r="E82" s="87">
        <v>45</v>
      </c>
      <c r="F82" s="87">
        <v>45</v>
      </c>
      <c r="G82" s="91">
        <v>0</v>
      </c>
      <c r="H82" s="89">
        <f t="shared" si="0"/>
        <v>0</v>
      </c>
      <c r="I82" s="90">
        <f t="shared" si="1"/>
        <v>0</v>
      </c>
      <c r="J82" s="85">
        <v>3</v>
      </c>
    </row>
    <row r="83" spans="1:12" ht="76.5">
      <c r="A83" s="85">
        <v>65</v>
      </c>
      <c r="B83" s="85" t="s">
        <v>330</v>
      </c>
      <c r="C83" s="86">
        <v>43619</v>
      </c>
      <c r="D83" s="85" t="s">
        <v>256</v>
      </c>
      <c r="E83" s="87">
        <v>631.86497999999995</v>
      </c>
      <c r="F83" s="87">
        <v>489.69168000000002</v>
      </c>
      <c r="G83" s="91">
        <v>0</v>
      </c>
      <c r="H83" s="89">
        <f t="shared" si="0"/>
        <v>142.17329999999993</v>
      </c>
      <c r="I83" s="90">
        <f t="shared" si="1"/>
        <v>22.500582323774289</v>
      </c>
      <c r="J83" s="85">
        <v>7</v>
      </c>
    </row>
    <row r="84" spans="1:12" ht="76.5">
      <c r="A84" s="85">
        <v>66</v>
      </c>
      <c r="B84" s="85" t="s">
        <v>331</v>
      </c>
      <c r="C84" s="86">
        <v>43626</v>
      </c>
      <c r="D84" s="85" t="s">
        <v>256</v>
      </c>
      <c r="E84" s="87">
        <v>3728.8082799999997</v>
      </c>
      <c r="F84" s="87">
        <v>3318.6387599999998</v>
      </c>
      <c r="G84" s="91">
        <v>0</v>
      </c>
      <c r="H84" s="89">
        <f t="shared" ref="H84:H96" si="2">E84-F84</f>
        <v>410.16951999999992</v>
      </c>
      <c r="I84" s="90">
        <f t="shared" ref="I84:I91" si="3">H84/E84*100</f>
        <v>11.000016337659494</v>
      </c>
      <c r="J84" s="85">
        <v>4</v>
      </c>
    </row>
    <row r="85" spans="1:12" ht="102">
      <c r="A85" s="85">
        <v>67</v>
      </c>
      <c r="B85" s="85" t="s">
        <v>332</v>
      </c>
      <c r="C85" s="86">
        <v>43626</v>
      </c>
      <c r="D85" s="85" t="s">
        <v>256</v>
      </c>
      <c r="E85" s="87">
        <v>3826.0458699999999</v>
      </c>
      <c r="F85" s="87">
        <v>3213.8785099999996</v>
      </c>
      <c r="G85" s="91">
        <v>0</v>
      </c>
      <c r="H85" s="89">
        <f t="shared" si="2"/>
        <v>612.16736000000037</v>
      </c>
      <c r="I85" s="90">
        <f t="shared" si="3"/>
        <v>16.000000543642212</v>
      </c>
      <c r="J85" s="85">
        <v>2</v>
      </c>
    </row>
    <row r="86" spans="1:12" ht="102">
      <c r="A86" s="85">
        <v>68</v>
      </c>
      <c r="B86" s="85" t="s">
        <v>333</v>
      </c>
      <c r="C86" s="86">
        <v>43626</v>
      </c>
      <c r="D86" s="85" t="s">
        <v>256</v>
      </c>
      <c r="E86" s="87">
        <v>4437.3453399999999</v>
      </c>
      <c r="F86" s="87">
        <v>4148.9178499999998</v>
      </c>
      <c r="G86" s="91">
        <v>0</v>
      </c>
      <c r="H86" s="89">
        <f t="shared" si="2"/>
        <v>288.42749000000003</v>
      </c>
      <c r="I86" s="90">
        <f t="shared" si="3"/>
        <v>6.5000009667942598</v>
      </c>
      <c r="J86" s="85">
        <v>5</v>
      </c>
    </row>
    <row r="87" spans="1:12" ht="140.25">
      <c r="A87" s="85">
        <v>69</v>
      </c>
      <c r="B87" s="85" t="s">
        <v>334</v>
      </c>
      <c r="C87" s="86">
        <v>43613</v>
      </c>
      <c r="D87" s="85" t="s">
        <v>256</v>
      </c>
      <c r="E87" s="87">
        <v>2336.4</v>
      </c>
      <c r="F87" s="87">
        <v>2336.4</v>
      </c>
      <c r="G87" s="91">
        <v>0</v>
      </c>
      <c r="H87" s="89">
        <f t="shared" si="2"/>
        <v>0</v>
      </c>
      <c r="I87" s="90">
        <f t="shared" si="3"/>
        <v>0</v>
      </c>
      <c r="J87" s="85">
        <v>1</v>
      </c>
      <c r="L87" t="s">
        <v>304</v>
      </c>
    </row>
    <row r="88" spans="1:12" ht="89.25">
      <c r="A88" s="85">
        <v>70</v>
      </c>
      <c r="B88" s="85" t="s">
        <v>335</v>
      </c>
      <c r="C88" s="86">
        <v>43621</v>
      </c>
      <c r="D88" s="85" t="s">
        <v>256</v>
      </c>
      <c r="E88" s="87">
        <v>178.61617999999999</v>
      </c>
      <c r="F88" s="87">
        <v>178.61617999999999</v>
      </c>
      <c r="G88" s="91">
        <v>0</v>
      </c>
      <c r="H88" s="89">
        <f t="shared" si="2"/>
        <v>0</v>
      </c>
      <c r="I88" s="90">
        <f t="shared" si="3"/>
        <v>0</v>
      </c>
      <c r="J88" s="85">
        <v>1</v>
      </c>
      <c r="L88" t="s">
        <v>304</v>
      </c>
    </row>
    <row r="89" spans="1:12" ht="76.5">
      <c r="A89" s="85">
        <v>71</v>
      </c>
      <c r="B89" s="85" t="s">
        <v>336</v>
      </c>
      <c r="C89" s="86">
        <v>43626</v>
      </c>
      <c r="D89" s="85" t="s">
        <v>256</v>
      </c>
      <c r="E89" s="87">
        <v>1000</v>
      </c>
      <c r="F89" s="87">
        <v>690</v>
      </c>
      <c r="G89" s="91">
        <v>0</v>
      </c>
      <c r="H89" s="89">
        <f t="shared" si="2"/>
        <v>310</v>
      </c>
      <c r="I89" s="90">
        <f t="shared" si="3"/>
        <v>31</v>
      </c>
      <c r="J89" s="85">
        <v>9</v>
      </c>
    </row>
    <row r="90" spans="1:12" ht="63.75">
      <c r="A90" s="85">
        <v>72</v>
      </c>
      <c r="B90" s="85" t="s">
        <v>337</v>
      </c>
      <c r="C90" s="86">
        <v>43635</v>
      </c>
      <c r="D90" s="85" t="s">
        <v>256</v>
      </c>
      <c r="E90" s="87">
        <v>400</v>
      </c>
      <c r="F90" s="87">
        <v>260</v>
      </c>
      <c r="G90" s="91">
        <v>0</v>
      </c>
      <c r="H90" s="89">
        <f t="shared" si="2"/>
        <v>140</v>
      </c>
      <c r="I90" s="90">
        <f t="shared" si="3"/>
        <v>35</v>
      </c>
      <c r="J90" s="85">
        <v>4</v>
      </c>
    </row>
    <row r="91" spans="1:12" ht="102">
      <c r="A91" s="85">
        <v>73</v>
      </c>
      <c r="B91" s="85" t="s">
        <v>338</v>
      </c>
      <c r="C91" s="86">
        <v>43641</v>
      </c>
      <c r="D91" s="85" t="s">
        <v>256</v>
      </c>
      <c r="E91" s="87">
        <v>1708.5219999999999</v>
      </c>
      <c r="F91" s="87">
        <v>1529.1271899999999</v>
      </c>
      <c r="G91" s="91">
        <v>0</v>
      </c>
      <c r="H91" s="89">
        <f t="shared" si="2"/>
        <v>179.39481000000001</v>
      </c>
      <c r="I91" s="90">
        <f t="shared" si="3"/>
        <v>10.500000000000002</v>
      </c>
      <c r="J91" s="85">
        <v>6</v>
      </c>
    </row>
    <row r="92" spans="1:12" ht="89.25">
      <c r="A92" s="85">
        <v>74</v>
      </c>
      <c r="B92" s="85" t="s">
        <v>339</v>
      </c>
      <c r="C92" s="86">
        <v>43633</v>
      </c>
      <c r="D92" s="85" t="s">
        <v>256</v>
      </c>
      <c r="E92" s="87">
        <v>433.41240000000005</v>
      </c>
      <c r="F92" s="87">
        <v>433.41240000000005</v>
      </c>
      <c r="G92" s="91">
        <v>0</v>
      </c>
      <c r="H92" s="89">
        <f t="shared" si="2"/>
        <v>0</v>
      </c>
      <c r="I92" s="90">
        <f>H92/E92*100</f>
        <v>0</v>
      </c>
      <c r="J92" s="85">
        <v>1</v>
      </c>
      <c r="L92" t="s">
        <v>304</v>
      </c>
    </row>
    <row r="93" spans="1:12" ht="102">
      <c r="A93" s="85">
        <v>75</v>
      </c>
      <c r="B93" s="85" t="s">
        <v>340</v>
      </c>
      <c r="C93" s="86">
        <v>43641</v>
      </c>
      <c r="D93" s="85" t="s">
        <v>256</v>
      </c>
      <c r="E93" s="87">
        <v>772.12</v>
      </c>
      <c r="F93" s="87">
        <v>768.25940000000003</v>
      </c>
      <c r="G93" s="91">
        <v>0</v>
      </c>
      <c r="H93" s="89">
        <f t="shared" si="2"/>
        <v>3.8605999999999767</v>
      </c>
      <c r="I93" s="90">
        <f>H93/E93*100</f>
        <v>0.499999999999997</v>
      </c>
      <c r="J93" s="85">
        <v>5</v>
      </c>
      <c r="L93" t="s">
        <v>304</v>
      </c>
    </row>
    <row r="94" spans="1:12" ht="102">
      <c r="A94" s="85">
        <v>76</v>
      </c>
      <c r="B94" s="85" t="s">
        <v>341</v>
      </c>
      <c r="C94" s="86">
        <v>43641</v>
      </c>
      <c r="D94" s="85" t="s">
        <v>256</v>
      </c>
      <c r="E94" s="87">
        <v>1585.325</v>
      </c>
      <c r="F94" s="87">
        <v>1577.3983700000001</v>
      </c>
      <c r="G94" s="91">
        <v>0</v>
      </c>
      <c r="H94" s="89">
        <f t="shared" si="2"/>
        <v>7.9266299999999319</v>
      </c>
      <c r="I94" s="90">
        <f>H94/E94*100</f>
        <v>0.50000031539273848</v>
      </c>
      <c r="J94" s="85">
        <v>2</v>
      </c>
      <c r="L94" t="s">
        <v>304</v>
      </c>
    </row>
    <row r="95" spans="1:12" ht="102">
      <c r="A95" s="85">
        <v>77</v>
      </c>
      <c r="B95" s="85" t="s">
        <v>342</v>
      </c>
      <c r="C95" s="86">
        <v>43641</v>
      </c>
      <c r="D95" s="85" t="s">
        <v>256</v>
      </c>
      <c r="E95" s="87">
        <v>2480.4682400000002</v>
      </c>
      <c r="F95" s="87">
        <v>2009.17931</v>
      </c>
      <c r="G95" s="91">
        <v>0</v>
      </c>
      <c r="H95" s="89">
        <f t="shared" si="2"/>
        <v>471.28893000000016</v>
      </c>
      <c r="I95" s="90">
        <f>H95/E95*100</f>
        <v>18.999998564787113</v>
      </c>
      <c r="J95" s="85">
        <v>5</v>
      </c>
    </row>
    <row r="96" spans="1:12" ht="76.5">
      <c r="A96" s="85">
        <v>78</v>
      </c>
      <c r="B96" s="85" t="s">
        <v>343</v>
      </c>
      <c r="C96" s="86">
        <v>43641</v>
      </c>
      <c r="D96" s="85" t="s">
        <v>256</v>
      </c>
      <c r="E96" s="87">
        <v>57.99</v>
      </c>
      <c r="F96" s="87">
        <v>57.700050000000005</v>
      </c>
      <c r="G96" s="91">
        <v>0</v>
      </c>
      <c r="H96" s="89">
        <f t="shared" si="2"/>
        <v>0.28994999999999749</v>
      </c>
      <c r="I96" s="90">
        <f>H96/E96*100</f>
        <v>0.49999999999999567</v>
      </c>
      <c r="J96" s="85">
        <v>4</v>
      </c>
      <c r="L96" t="s">
        <v>304</v>
      </c>
    </row>
    <row r="97" spans="1:12" ht="76.5">
      <c r="A97" s="85">
        <v>79</v>
      </c>
      <c r="B97" s="85" t="s">
        <v>344</v>
      </c>
      <c r="C97" s="86">
        <v>43649</v>
      </c>
      <c r="D97" s="85" t="s">
        <v>256</v>
      </c>
      <c r="E97" s="87">
        <v>480</v>
      </c>
      <c r="F97" s="87">
        <v>480</v>
      </c>
      <c r="G97" s="91">
        <v>0</v>
      </c>
      <c r="H97" s="89">
        <f t="shared" ref="H97:H120" si="4">E97-F97</f>
        <v>0</v>
      </c>
      <c r="I97" s="90">
        <f t="shared" ref="I97:I120" si="5">H97/E97*100</f>
        <v>0</v>
      </c>
      <c r="J97" s="85">
        <v>6</v>
      </c>
      <c r="L97" t="s">
        <v>304</v>
      </c>
    </row>
    <row r="98" spans="1:12" ht="89.25">
      <c r="A98" s="85">
        <v>80</v>
      </c>
      <c r="B98" s="85" t="s">
        <v>345</v>
      </c>
      <c r="C98" s="86">
        <v>43668</v>
      </c>
      <c r="D98" s="85" t="s">
        <v>256</v>
      </c>
      <c r="E98" s="87">
        <v>4658.7262899999996</v>
      </c>
      <c r="F98" s="87">
        <v>3913.3301299999998</v>
      </c>
      <c r="G98" s="91">
        <v>0</v>
      </c>
      <c r="H98" s="89">
        <f t="shared" si="4"/>
        <v>745.39615999999978</v>
      </c>
      <c r="I98" s="90">
        <f t="shared" si="5"/>
        <v>15.999999004019614</v>
      </c>
      <c r="J98" s="85">
        <v>6</v>
      </c>
    </row>
    <row r="99" spans="1:12" ht="114.75">
      <c r="A99" s="85">
        <v>81</v>
      </c>
      <c r="B99" s="85" t="s">
        <v>346</v>
      </c>
      <c r="C99" s="86">
        <v>43661</v>
      </c>
      <c r="D99" s="85" t="s">
        <v>266</v>
      </c>
      <c r="E99" s="87">
        <v>963.93</v>
      </c>
      <c r="F99" s="87">
        <v>963.93</v>
      </c>
      <c r="G99" s="91">
        <v>0</v>
      </c>
      <c r="H99" s="89">
        <f t="shared" si="4"/>
        <v>0</v>
      </c>
      <c r="I99" s="90">
        <f t="shared" si="5"/>
        <v>0</v>
      </c>
      <c r="J99" s="85">
        <v>1</v>
      </c>
      <c r="L99" t="s">
        <v>304</v>
      </c>
    </row>
    <row r="100" spans="1:12" ht="114.75">
      <c r="A100" s="85">
        <v>82</v>
      </c>
      <c r="B100" s="85" t="s">
        <v>346</v>
      </c>
      <c r="C100" s="86">
        <v>43661</v>
      </c>
      <c r="D100" s="85" t="s">
        <v>266</v>
      </c>
      <c r="E100" s="87">
        <v>963.93</v>
      </c>
      <c r="F100" s="87">
        <v>963.93</v>
      </c>
      <c r="G100" s="91">
        <v>0</v>
      </c>
      <c r="H100" s="89">
        <f t="shared" si="4"/>
        <v>0</v>
      </c>
      <c r="I100" s="90">
        <f t="shared" si="5"/>
        <v>0</v>
      </c>
      <c r="J100" s="85">
        <v>1</v>
      </c>
      <c r="L100" t="s">
        <v>304</v>
      </c>
    </row>
    <row r="101" spans="1:12" ht="89.25">
      <c r="A101" s="85">
        <v>88</v>
      </c>
      <c r="B101" s="85" t="s">
        <v>347</v>
      </c>
      <c r="C101" s="86" t="s">
        <v>348</v>
      </c>
      <c r="D101" s="85" t="s">
        <v>256</v>
      </c>
      <c r="E101" s="87">
        <v>650.86810000000003</v>
      </c>
      <c r="F101" s="87">
        <v>650.86810000000003</v>
      </c>
      <c r="G101" s="91">
        <v>0</v>
      </c>
      <c r="H101" s="89">
        <f t="shared" si="4"/>
        <v>0</v>
      </c>
      <c r="I101" s="90">
        <f t="shared" si="5"/>
        <v>0</v>
      </c>
      <c r="J101" s="85">
        <v>1</v>
      </c>
      <c r="L101" t="s">
        <v>304</v>
      </c>
    </row>
    <row r="102" spans="1:12" ht="102">
      <c r="A102" s="85">
        <v>89</v>
      </c>
      <c r="B102" s="85" t="s">
        <v>349</v>
      </c>
      <c r="C102" s="86">
        <v>43677</v>
      </c>
      <c r="D102" s="85" t="s">
        <v>256</v>
      </c>
      <c r="E102" s="87">
        <v>2000</v>
      </c>
      <c r="F102" s="87">
        <v>1470</v>
      </c>
      <c r="G102" s="91">
        <v>0</v>
      </c>
      <c r="H102" s="89">
        <f t="shared" si="4"/>
        <v>530</v>
      </c>
      <c r="I102" s="90">
        <f t="shared" si="5"/>
        <v>26.5</v>
      </c>
      <c r="J102" s="85">
        <v>5</v>
      </c>
    </row>
    <row r="103" spans="1:12" ht="102">
      <c r="A103" s="85">
        <v>91</v>
      </c>
      <c r="B103" s="85" t="s">
        <v>350</v>
      </c>
      <c r="C103" s="86">
        <v>43683</v>
      </c>
      <c r="D103" s="85" t="s">
        <v>256</v>
      </c>
      <c r="E103" s="87">
        <v>1082.636</v>
      </c>
      <c r="F103" s="87">
        <v>730.77930000000003</v>
      </c>
      <c r="G103" s="91">
        <v>0</v>
      </c>
      <c r="H103" s="89">
        <f t="shared" si="4"/>
        <v>351.85669999999993</v>
      </c>
      <c r="I103" s="90">
        <f t="shared" si="5"/>
        <v>32.499999999999993</v>
      </c>
      <c r="J103" s="85">
        <v>6</v>
      </c>
    </row>
    <row r="104" spans="1:12" ht="89.25">
      <c r="A104" s="85">
        <v>92</v>
      </c>
      <c r="B104" s="85" t="s">
        <v>351</v>
      </c>
      <c r="C104" s="86">
        <v>43693</v>
      </c>
      <c r="D104" s="85" t="s">
        <v>256</v>
      </c>
      <c r="E104" s="87">
        <v>10312.36262</v>
      </c>
      <c r="F104" s="87">
        <v>8610.8228900000013</v>
      </c>
      <c r="G104" s="91">
        <v>0</v>
      </c>
      <c r="H104" s="89">
        <f t="shared" si="4"/>
        <v>1701.5397299999986</v>
      </c>
      <c r="I104" s="90">
        <f t="shared" si="5"/>
        <v>16.499999007986769</v>
      </c>
      <c r="J104" s="85">
        <v>9</v>
      </c>
    </row>
    <row r="105" spans="1:12" ht="89.25">
      <c r="A105" s="85">
        <v>93</v>
      </c>
      <c r="B105" s="85" t="s">
        <v>320</v>
      </c>
      <c r="C105" s="86">
        <v>43683</v>
      </c>
      <c r="D105" s="85" t="s">
        <v>256</v>
      </c>
      <c r="E105" s="87">
        <v>949.62161000000003</v>
      </c>
      <c r="F105" s="87">
        <v>897.39240000000007</v>
      </c>
      <c r="G105" s="91">
        <v>0</v>
      </c>
      <c r="H105" s="89">
        <f t="shared" si="4"/>
        <v>52.229209999999966</v>
      </c>
      <c r="I105" s="90">
        <f t="shared" si="5"/>
        <v>5.5000022587944226</v>
      </c>
      <c r="J105" s="85">
        <v>2</v>
      </c>
    </row>
    <row r="106" spans="1:12" ht="76.5">
      <c r="A106" s="85">
        <v>94</v>
      </c>
      <c r="B106" s="85" t="s">
        <v>352</v>
      </c>
      <c r="C106" s="86">
        <v>43683</v>
      </c>
      <c r="D106" s="85" t="s">
        <v>256</v>
      </c>
      <c r="E106" s="87">
        <v>156.59342000000001</v>
      </c>
      <c r="F106" s="87">
        <v>156.59342000000001</v>
      </c>
      <c r="G106" s="91">
        <v>0</v>
      </c>
      <c r="H106" s="89">
        <f t="shared" si="4"/>
        <v>0</v>
      </c>
      <c r="I106" s="90">
        <f t="shared" si="5"/>
        <v>0</v>
      </c>
      <c r="J106" s="85">
        <v>1</v>
      </c>
      <c r="L106" t="s">
        <v>304</v>
      </c>
    </row>
    <row r="107" spans="1:12" ht="89.25">
      <c r="A107" s="85">
        <v>95</v>
      </c>
      <c r="B107" s="85" t="s">
        <v>353</v>
      </c>
      <c r="C107" s="86">
        <v>43686</v>
      </c>
      <c r="D107" s="85" t="s">
        <v>256</v>
      </c>
      <c r="E107" s="87">
        <v>510.6</v>
      </c>
      <c r="F107" s="87">
        <v>508.04700000000003</v>
      </c>
      <c r="G107" s="91">
        <v>0</v>
      </c>
      <c r="H107" s="89">
        <f t="shared" si="4"/>
        <v>2.5529999999999973</v>
      </c>
      <c r="I107" s="90">
        <f t="shared" si="5"/>
        <v>0.49999999999999939</v>
      </c>
      <c r="J107" s="85">
        <v>3</v>
      </c>
    </row>
    <row r="108" spans="1:12" ht="63.75">
      <c r="A108" s="85">
        <v>96</v>
      </c>
      <c r="B108" s="85" t="s">
        <v>354</v>
      </c>
      <c r="C108" s="86">
        <v>43685</v>
      </c>
      <c r="D108" s="85" t="s">
        <v>256</v>
      </c>
      <c r="E108" s="87">
        <v>1097.614</v>
      </c>
      <c r="F108" s="87">
        <v>1097.614</v>
      </c>
      <c r="G108" s="91">
        <v>0</v>
      </c>
      <c r="H108" s="89">
        <f t="shared" si="4"/>
        <v>0</v>
      </c>
      <c r="I108" s="90">
        <f t="shared" si="5"/>
        <v>0</v>
      </c>
      <c r="J108" s="85">
        <v>1</v>
      </c>
      <c r="L108" t="s">
        <v>304</v>
      </c>
    </row>
    <row r="109" spans="1:12" ht="63.75">
      <c r="A109" s="85">
        <v>97</v>
      </c>
      <c r="B109" s="85" t="s">
        <v>355</v>
      </c>
      <c r="C109" s="86">
        <v>43690</v>
      </c>
      <c r="D109" s="85" t="s">
        <v>266</v>
      </c>
      <c r="E109" s="87">
        <v>650</v>
      </c>
      <c r="F109" s="87">
        <v>643.5</v>
      </c>
      <c r="G109" s="91">
        <v>0</v>
      </c>
      <c r="H109" s="89">
        <f t="shared" si="4"/>
        <v>6.5</v>
      </c>
      <c r="I109" s="90">
        <f t="shared" si="5"/>
        <v>1</v>
      </c>
      <c r="J109" s="85">
        <v>3</v>
      </c>
    </row>
    <row r="110" spans="1:12" ht="76.5">
      <c r="A110" s="85">
        <v>98</v>
      </c>
      <c r="B110" s="85" t="s">
        <v>356</v>
      </c>
      <c r="C110" s="86">
        <v>43689</v>
      </c>
      <c r="D110" s="85" t="s">
        <v>256</v>
      </c>
      <c r="E110" s="87">
        <v>352.34640000000002</v>
      </c>
      <c r="F110" s="87">
        <v>332.96427</v>
      </c>
      <c r="G110" s="91">
        <v>0</v>
      </c>
      <c r="H110" s="89">
        <f t="shared" si="4"/>
        <v>19.382130000000018</v>
      </c>
      <c r="I110" s="90">
        <f t="shared" si="5"/>
        <v>5.5008735721437816</v>
      </c>
      <c r="J110" s="85">
        <v>2</v>
      </c>
    </row>
    <row r="111" spans="1:12" ht="89.25">
      <c r="A111" s="85">
        <v>99</v>
      </c>
      <c r="B111" s="85" t="s">
        <v>357</v>
      </c>
      <c r="C111" s="86">
        <v>43692</v>
      </c>
      <c r="D111" s="85" t="s">
        <v>256</v>
      </c>
      <c r="E111" s="87">
        <v>1623.72</v>
      </c>
      <c r="F111" s="87">
        <v>1436.9921999999999</v>
      </c>
      <c r="G111" s="91">
        <v>0</v>
      </c>
      <c r="H111" s="89">
        <f t="shared" si="4"/>
        <v>186.72780000000012</v>
      </c>
      <c r="I111" s="90">
        <f t="shared" si="5"/>
        <v>11.500000000000007</v>
      </c>
      <c r="J111" s="85">
        <v>3</v>
      </c>
    </row>
    <row r="112" spans="1:12" ht="102">
      <c r="A112" s="85">
        <v>101</v>
      </c>
      <c r="B112" s="85" t="s">
        <v>358</v>
      </c>
      <c r="C112" s="86">
        <v>43696</v>
      </c>
      <c r="D112" s="85" t="s">
        <v>256</v>
      </c>
      <c r="E112" s="87">
        <v>541.78989999999999</v>
      </c>
      <c r="F112" s="87">
        <v>441.2389</v>
      </c>
      <c r="G112" s="91">
        <v>0</v>
      </c>
      <c r="H112" s="89">
        <f t="shared" si="4"/>
        <v>100.55099999999999</v>
      </c>
      <c r="I112" s="90">
        <f t="shared" si="5"/>
        <v>18.559039214278446</v>
      </c>
      <c r="J112" s="85">
        <v>5</v>
      </c>
    </row>
    <row r="113" spans="1:12" ht="89.25">
      <c r="A113" s="85">
        <v>102</v>
      </c>
      <c r="B113" s="85" t="s">
        <v>359</v>
      </c>
      <c r="C113" s="86">
        <v>43696</v>
      </c>
      <c r="D113" s="85" t="s">
        <v>256</v>
      </c>
      <c r="E113" s="87">
        <v>752.62728000000004</v>
      </c>
      <c r="F113" s="87">
        <v>593.44781999999998</v>
      </c>
      <c r="G113" s="91">
        <v>0</v>
      </c>
      <c r="H113" s="89">
        <f t="shared" si="4"/>
        <v>159.17946000000006</v>
      </c>
      <c r="I113" s="90">
        <f t="shared" si="5"/>
        <v>21.149839267053945</v>
      </c>
      <c r="J113" s="85">
        <v>5</v>
      </c>
    </row>
    <row r="114" spans="1:12" ht="89.25">
      <c r="A114" s="85">
        <v>103</v>
      </c>
      <c r="B114" s="85" t="s">
        <v>360</v>
      </c>
      <c r="C114" s="86">
        <v>43703</v>
      </c>
      <c r="D114" s="85" t="s">
        <v>256</v>
      </c>
      <c r="E114" s="87">
        <v>4901.5739999999996</v>
      </c>
      <c r="F114" s="87">
        <v>4190.8457699999999</v>
      </c>
      <c r="G114" s="91">
        <v>0</v>
      </c>
      <c r="H114" s="89">
        <f t="shared" si="4"/>
        <v>710.72822999999971</v>
      </c>
      <c r="I114" s="90">
        <f t="shared" si="5"/>
        <v>14.499999999999996</v>
      </c>
      <c r="J114" s="85">
        <v>4</v>
      </c>
    </row>
    <row r="115" spans="1:12" ht="89.25">
      <c r="A115" s="85">
        <v>104</v>
      </c>
      <c r="B115" s="85" t="s">
        <v>361</v>
      </c>
      <c r="C115" s="86">
        <v>43718</v>
      </c>
      <c r="D115" s="85" t="s">
        <v>256</v>
      </c>
      <c r="E115" s="87">
        <v>575</v>
      </c>
      <c r="F115" s="87">
        <v>575</v>
      </c>
      <c r="G115" s="91">
        <v>0</v>
      </c>
      <c r="H115" s="89">
        <f t="shared" si="4"/>
        <v>0</v>
      </c>
      <c r="I115" s="90">
        <f t="shared" si="5"/>
        <v>0</v>
      </c>
      <c r="J115" s="85">
        <v>1</v>
      </c>
      <c r="L115" t="s">
        <v>304</v>
      </c>
    </row>
    <row r="116" spans="1:12" ht="114.75">
      <c r="A116" s="85">
        <v>106</v>
      </c>
      <c r="B116" s="85" t="s">
        <v>346</v>
      </c>
      <c r="C116" s="86">
        <v>43724</v>
      </c>
      <c r="D116" s="85" t="s">
        <v>266</v>
      </c>
      <c r="E116" s="87">
        <v>963.93</v>
      </c>
      <c r="F116" s="87">
        <v>963.93</v>
      </c>
      <c r="G116" s="91">
        <v>0</v>
      </c>
      <c r="H116" s="89">
        <f t="shared" si="4"/>
        <v>0</v>
      </c>
      <c r="I116" s="90">
        <f t="shared" si="5"/>
        <v>0</v>
      </c>
      <c r="J116" s="85">
        <v>1</v>
      </c>
      <c r="L116" t="s">
        <v>304</v>
      </c>
    </row>
    <row r="117" spans="1:12" ht="114.75">
      <c r="A117" s="85">
        <v>107</v>
      </c>
      <c r="B117" s="85" t="s">
        <v>346</v>
      </c>
      <c r="C117" s="86">
        <v>43724</v>
      </c>
      <c r="D117" s="85" t="s">
        <v>266</v>
      </c>
      <c r="E117" s="87">
        <v>963.93</v>
      </c>
      <c r="F117" s="87">
        <v>963.93</v>
      </c>
      <c r="G117" s="91">
        <v>0</v>
      </c>
      <c r="H117" s="89">
        <f t="shared" si="4"/>
        <v>0</v>
      </c>
      <c r="I117" s="90">
        <f t="shared" si="5"/>
        <v>0</v>
      </c>
      <c r="J117" s="85">
        <v>1</v>
      </c>
      <c r="L117" t="s">
        <v>304</v>
      </c>
    </row>
    <row r="118" spans="1:12" ht="63.75">
      <c r="A118" s="85">
        <v>108</v>
      </c>
      <c r="B118" s="85" t="s">
        <v>362</v>
      </c>
      <c r="C118" s="86">
        <v>43731</v>
      </c>
      <c r="D118" s="85" t="s">
        <v>256</v>
      </c>
      <c r="E118" s="87">
        <v>69.018450000000001</v>
      </c>
      <c r="F118" s="87">
        <v>58.590510000000002</v>
      </c>
      <c r="G118" s="91">
        <v>0</v>
      </c>
      <c r="H118" s="89">
        <f t="shared" si="4"/>
        <v>10.42794</v>
      </c>
      <c r="I118" s="90">
        <f t="shared" si="5"/>
        <v>15.108916528841201</v>
      </c>
      <c r="J118" s="85">
        <v>4</v>
      </c>
    </row>
    <row r="119" spans="1:12" ht="76.5">
      <c r="A119" s="85">
        <v>110</v>
      </c>
      <c r="B119" s="85" t="s">
        <v>284</v>
      </c>
      <c r="C119" s="86">
        <v>43732</v>
      </c>
      <c r="D119" s="85" t="s">
        <v>256</v>
      </c>
      <c r="E119" s="87">
        <v>257.43385000000001</v>
      </c>
      <c r="F119" s="87">
        <v>257.43385000000001</v>
      </c>
      <c r="G119" s="91">
        <v>0</v>
      </c>
      <c r="H119" s="89">
        <f t="shared" si="4"/>
        <v>0</v>
      </c>
      <c r="I119" s="90">
        <f t="shared" si="5"/>
        <v>0</v>
      </c>
      <c r="J119" s="85">
        <v>1</v>
      </c>
      <c r="L119" t="s">
        <v>304</v>
      </c>
    </row>
    <row r="120" spans="1:12" ht="89.25">
      <c r="A120" s="85">
        <v>111</v>
      </c>
      <c r="B120" s="85" t="s">
        <v>363</v>
      </c>
      <c r="C120" s="86">
        <v>43738</v>
      </c>
      <c r="D120" s="85" t="s">
        <v>256</v>
      </c>
      <c r="E120" s="87">
        <v>750</v>
      </c>
      <c r="F120" s="87">
        <v>750</v>
      </c>
      <c r="G120" s="91">
        <v>0</v>
      </c>
      <c r="H120" s="89">
        <f t="shared" si="4"/>
        <v>0</v>
      </c>
      <c r="I120" s="90">
        <f t="shared" si="5"/>
        <v>0</v>
      </c>
      <c r="J120" s="85">
        <v>1</v>
      </c>
      <c r="L120" t="s">
        <v>304</v>
      </c>
    </row>
    <row r="121" spans="1:12" ht="89.25">
      <c r="A121" s="85">
        <v>112</v>
      </c>
      <c r="B121" s="85" t="s">
        <v>365</v>
      </c>
      <c r="C121" s="86">
        <v>43745</v>
      </c>
      <c r="D121" s="85" t="s">
        <v>256</v>
      </c>
      <c r="E121" s="87">
        <v>3018.12</v>
      </c>
      <c r="F121" s="87">
        <v>2974.9094</v>
      </c>
      <c r="G121" s="91">
        <v>0</v>
      </c>
      <c r="H121" s="89">
        <f t="shared" ref="H121:H132" si="6">E121-F121</f>
        <v>43.210599999999886</v>
      </c>
      <c r="I121" s="90">
        <f t="shared" ref="I121:I132" si="7">H121/E121*100</f>
        <v>1.4317058301194083</v>
      </c>
      <c r="J121" s="85">
        <v>7</v>
      </c>
    </row>
    <row r="122" spans="1:12" ht="102">
      <c r="A122" s="85">
        <v>113</v>
      </c>
      <c r="B122" s="85" t="s">
        <v>366</v>
      </c>
      <c r="C122" s="86">
        <v>43767</v>
      </c>
      <c r="D122" s="85" t="s">
        <v>256</v>
      </c>
      <c r="E122" s="87">
        <v>3999.9749999999999</v>
      </c>
      <c r="F122" s="87">
        <v>3999.9749999999999</v>
      </c>
      <c r="G122" s="91">
        <v>0</v>
      </c>
      <c r="H122" s="89">
        <f t="shared" si="6"/>
        <v>0</v>
      </c>
      <c r="I122" s="90">
        <f t="shared" si="7"/>
        <v>0</v>
      </c>
      <c r="J122" s="85">
        <v>1</v>
      </c>
      <c r="L122" t="s">
        <v>304</v>
      </c>
    </row>
    <row r="123" spans="1:12" ht="89.25">
      <c r="A123" s="85">
        <v>115</v>
      </c>
      <c r="B123" s="85" t="s">
        <v>368</v>
      </c>
      <c r="C123" s="86">
        <v>43794</v>
      </c>
      <c r="D123" s="85" t="s">
        <v>256</v>
      </c>
      <c r="E123" s="87">
        <v>1677.57601</v>
      </c>
      <c r="F123" s="87">
        <v>1677.57601</v>
      </c>
      <c r="G123" s="91">
        <v>0</v>
      </c>
      <c r="H123" s="89">
        <f t="shared" si="6"/>
        <v>0</v>
      </c>
      <c r="I123" s="90">
        <f t="shared" si="7"/>
        <v>0</v>
      </c>
      <c r="J123" s="85">
        <v>1</v>
      </c>
      <c r="L123" t="s">
        <v>304</v>
      </c>
    </row>
    <row r="124" spans="1:12" ht="89.25">
      <c r="A124" s="85">
        <v>117</v>
      </c>
      <c r="B124" s="85" t="s">
        <v>370</v>
      </c>
      <c r="C124" s="86">
        <v>43816</v>
      </c>
      <c r="D124" s="85" t="s">
        <v>256</v>
      </c>
      <c r="E124" s="87">
        <v>192.2004</v>
      </c>
      <c r="F124" s="87">
        <v>153.7604</v>
      </c>
      <c r="G124" s="91">
        <v>0</v>
      </c>
      <c r="H124" s="89">
        <f t="shared" si="6"/>
        <v>38.44</v>
      </c>
      <c r="I124" s="90">
        <f t="shared" si="7"/>
        <v>19.99995837677757</v>
      </c>
      <c r="J124" s="85">
        <v>2</v>
      </c>
    </row>
    <row r="125" spans="1:12" ht="102">
      <c r="A125" s="85">
        <v>118</v>
      </c>
      <c r="B125" s="85" t="s">
        <v>371</v>
      </c>
      <c r="C125" s="86">
        <v>43822</v>
      </c>
      <c r="D125" s="85" t="s">
        <v>256</v>
      </c>
      <c r="E125" s="87">
        <v>619.92100000000005</v>
      </c>
      <c r="F125" s="87">
        <v>619.92100000000005</v>
      </c>
      <c r="G125" s="91">
        <v>0</v>
      </c>
      <c r="H125" s="89">
        <f t="shared" si="6"/>
        <v>0</v>
      </c>
      <c r="I125" s="90">
        <f t="shared" si="7"/>
        <v>0</v>
      </c>
      <c r="J125" s="85">
        <v>1</v>
      </c>
      <c r="L125" t="s">
        <v>304</v>
      </c>
    </row>
    <row r="126" spans="1:12" ht="89.25">
      <c r="A126" s="85">
        <v>120</v>
      </c>
      <c r="B126" s="85" t="s">
        <v>373</v>
      </c>
      <c r="C126" s="86">
        <v>43824</v>
      </c>
      <c r="D126" s="85" t="s">
        <v>256</v>
      </c>
      <c r="E126" s="87">
        <v>410.51900000000001</v>
      </c>
      <c r="F126" s="87">
        <v>410.51900000000001</v>
      </c>
      <c r="G126" s="91">
        <v>0</v>
      </c>
      <c r="H126" s="89">
        <f t="shared" si="6"/>
        <v>0</v>
      </c>
      <c r="I126" s="90">
        <f t="shared" si="7"/>
        <v>0</v>
      </c>
      <c r="J126" s="85">
        <v>1</v>
      </c>
      <c r="L126" t="s">
        <v>304</v>
      </c>
    </row>
    <row r="127" spans="1:12" ht="89.25">
      <c r="A127" s="85">
        <v>124</v>
      </c>
      <c r="B127" s="85" t="s">
        <v>377</v>
      </c>
      <c r="C127" s="86">
        <v>43829</v>
      </c>
      <c r="D127" s="85" t="s">
        <v>256</v>
      </c>
      <c r="E127" s="87">
        <v>481.54399999999998</v>
      </c>
      <c r="F127" s="87">
        <v>481.54399999999998</v>
      </c>
      <c r="G127" s="91">
        <v>0</v>
      </c>
      <c r="H127" s="89">
        <f t="shared" si="6"/>
        <v>0</v>
      </c>
      <c r="I127" s="90">
        <f t="shared" si="7"/>
        <v>0</v>
      </c>
      <c r="J127" s="85">
        <v>1</v>
      </c>
      <c r="L127" t="s">
        <v>304</v>
      </c>
    </row>
    <row r="128" spans="1:12" ht="102">
      <c r="A128" s="85">
        <v>126</v>
      </c>
      <c r="B128" s="85" t="s">
        <v>379</v>
      </c>
      <c r="C128" s="86">
        <v>43829</v>
      </c>
      <c r="D128" s="85" t="s">
        <v>256</v>
      </c>
      <c r="E128" s="87">
        <v>338.55599999999998</v>
      </c>
      <c r="F128" s="87">
        <v>338.55599999999998</v>
      </c>
      <c r="G128" s="91">
        <v>0</v>
      </c>
      <c r="H128" s="89">
        <f t="shared" si="6"/>
        <v>0</v>
      </c>
      <c r="I128" s="90">
        <f t="shared" si="7"/>
        <v>0</v>
      </c>
      <c r="J128" s="85">
        <v>1</v>
      </c>
      <c r="L128" t="s">
        <v>304</v>
      </c>
    </row>
    <row r="129" spans="1:12" ht="51">
      <c r="A129" s="85">
        <v>127</v>
      </c>
      <c r="B129" s="85" t="s">
        <v>380</v>
      </c>
      <c r="C129" s="86">
        <v>43829</v>
      </c>
      <c r="D129" s="85" t="s">
        <v>256</v>
      </c>
      <c r="E129" s="87">
        <v>500</v>
      </c>
      <c r="F129" s="87">
        <v>500</v>
      </c>
      <c r="G129" s="91">
        <v>0</v>
      </c>
      <c r="H129" s="89">
        <f t="shared" si="6"/>
        <v>0</v>
      </c>
      <c r="I129" s="90">
        <f t="shared" si="7"/>
        <v>0</v>
      </c>
      <c r="J129" s="85">
        <v>1</v>
      </c>
      <c r="L129" t="s">
        <v>304</v>
      </c>
    </row>
    <row r="130" spans="1:12" ht="51">
      <c r="A130" s="85">
        <v>128</v>
      </c>
      <c r="B130" s="85" t="s">
        <v>381</v>
      </c>
      <c r="C130" s="86">
        <v>43829</v>
      </c>
      <c r="D130" s="85" t="s">
        <v>256</v>
      </c>
      <c r="E130" s="87">
        <v>291.26900000000001</v>
      </c>
      <c r="F130" s="87">
        <v>250</v>
      </c>
      <c r="G130" s="91">
        <v>0</v>
      </c>
      <c r="H130" s="89">
        <f t="shared" si="6"/>
        <v>41.269000000000005</v>
      </c>
      <c r="I130" s="90">
        <f t="shared" si="7"/>
        <v>14.168689424552564</v>
      </c>
      <c r="J130" s="85">
        <v>2</v>
      </c>
    </row>
    <row r="131" spans="1:12" ht="102">
      <c r="A131" s="85">
        <v>130</v>
      </c>
      <c r="B131" s="85" t="s">
        <v>383</v>
      </c>
      <c r="C131" s="86">
        <v>43829</v>
      </c>
      <c r="D131" s="85" t="s">
        <v>256</v>
      </c>
      <c r="E131" s="87">
        <v>347.19</v>
      </c>
      <c r="F131" s="87">
        <v>347.19</v>
      </c>
      <c r="G131" s="91">
        <v>0</v>
      </c>
      <c r="H131" s="89">
        <f t="shared" si="6"/>
        <v>0</v>
      </c>
      <c r="I131" s="90">
        <f t="shared" si="7"/>
        <v>0</v>
      </c>
      <c r="J131" s="85">
        <v>1</v>
      </c>
      <c r="L131" t="s">
        <v>304</v>
      </c>
    </row>
    <row r="132" spans="1:12" ht="102">
      <c r="A132" s="85">
        <v>131</v>
      </c>
      <c r="B132" s="85" t="s">
        <v>384</v>
      </c>
      <c r="C132" s="86">
        <v>43829</v>
      </c>
      <c r="D132" s="85" t="s">
        <v>256</v>
      </c>
      <c r="E132" s="87">
        <v>234.61</v>
      </c>
      <c r="F132" s="87">
        <v>234.61</v>
      </c>
      <c r="G132" s="91">
        <v>0</v>
      </c>
      <c r="H132" s="89">
        <f t="shared" si="6"/>
        <v>0</v>
      </c>
      <c r="I132" s="90">
        <f t="shared" si="7"/>
        <v>0</v>
      </c>
      <c r="J132" s="85">
        <v>1</v>
      </c>
      <c r="L132" t="s">
        <v>304</v>
      </c>
    </row>
    <row r="133" spans="1:12">
      <c r="A133" s="88" t="s">
        <v>58</v>
      </c>
      <c r="B133" s="88" t="s">
        <v>147</v>
      </c>
      <c r="C133" s="88" t="s">
        <v>58</v>
      </c>
      <c r="D133" s="88" t="s">
        <v>58</v>
      </c>
      <c r="E133" s="94">
        <f>SUM(E20:E132)</f>
        <v>235146.09591999991</v>
      </c>
      <c r="F133" s="94">
        <f>SUM(F20:F132)</f>
        <v>213281.87672000003</v>
      </c>
      <c r="G133" s="94">
        <v>0</v>
      </c>
      <c r="H133" s="89">
        <f>E133-F133</f>
        <v>21864.219199999876</v>
      </c>
      <c r="I133" s="90">
        <f>H133/E133*100</f>
        <v>9.2981425502545445</v>
      </c>
      <c r="J133" s="95">
        <f>SUM(J20:J132)</f>
        <v>406</v>
      </c>
    </row>
    <row r="134" spans="1:12">
      <c r="A134" s="118" t="s">
        <v>148</v>
      </c>
      <c r="B134" s="118"/>
      <c r="C134" s="118"/>
      <c r="D134" s="118"/>
      <c r="E134" s="118"/>
      <c r="F134" s="118"/>
      <c r="G134" s="118"/>
      <c r="H134" s="118"/>
      <c r="I134" s="118"/>
      <c r="J134" s="118"/>
    </row>
    <row r="135" spans="1:12">
      <c r="A135" s="118" t="s">
        <v>149</v>
      </c>
      <c r="B135" s="118"/>
      <c r="C135" s="118"/>
      <c r="D135" s="118"/>
      <c r="E135" s="118"/>
      <c r="F135" s="118"/>
      <c r="G135" s="118"/>
      <c r="H135" s="118"/>
      <c r="I135" s="118"/>
      <c r="J135" s="118"/>
    </row>
    <row r="136" spans="1:12">
      <c r="A136" s="120">
        <v>9</v>
      </c>
      <c r="B136" s="120" t="s">
        <v>388</v>
      </c>
      <c r="C136" s="86">
        <v>43546</v>
      </c>
      <c r="D136" s="120" t="s">
        <v>256</v>
      </c>
      <c r="E136" s="87">
        <v>126.77755000000001</v>
      </c>
      <c r="F136" s="87">
        <v>106.37796</v>
      </c>
      <c r="G136" s="91">
        <v>0</v>
      </c>
      <c r="H136" s="89">
        <v>20.399590000000003</v>
      </c>
      <c r="I136" s="90">
        <v>16.090853625109496</v>
      </c>
      <c r="J136" s="120">
        <v>2</v>
      </c>
      <c r="L136" s="92" t="s">
        <v>254</v>
      </c>
    </row>
    <row r="137" spans="1:12">
      <c r="A137" s="120"/>
      <c r="B137" s="120"/>
      <c r="C137" s="86">
        <v>43549</v>
      </c>
      <c r="D137" s="120"/>
      <c r="E137" s="87">
        <v>2.4617</v>
      </c>
      <c r="F137" s="87">
        <v>2.0655900000000003</v>
      </c>
      <c r="G137" s="91">
        <v>0</v>
      </c>
      <c r="H137" s="89">
        <v>0.39610999999999974</v>
      </c>
      <c r="I137" s="90">
        <v>16.090912783848548</v>
      </c>
      <c r="J137" s="120"/>
      <c r="L137" s="92" t="s">
        <v>389</v>
      </c>
    </row>
    <row r="138" spans="1:12">
      <c r="A138" s="120"/>
      <c r="B138" s="120"/>
      <c r="C138" s="86">
        <v>43549</v>
      </c>
      <c r="D138" s="120"/>
      <c r="E138" s="87">
        <v>4.9234</v>
      </c>
      <c r="F138" s="87">
        <v>4.1311800000000005</v>
      </c>
      <c r="G138" s="91">
        <v>0</v>
      </c>
      <c r="H138" s="89">
        <v>0.79221999999999948</v>
      </c>
      <c r="I138" s="90">
        <v>16.090912783848548</v>
      </c>
      <c r="J138" s="120"/>
      <c r="L138" s="92" t="s">
        <v>390</v>
      </c>
    </row>
    <row r="139" spans="1:12">
      <c r="A139" s="120"/>
      <c r="B139" s="120"/>
      <c r="C139" s="86">
        <v>43549</v>
      </c>
      <c r="D139" s="120"/>
      <c r="E139" s="87">
        <v>4.9234</v>
      </c>
      <c r="F139" s="87">
        <v>4.1311800000000005</v>
      </c>
      <c r="G139" s="91">
        <v>0</v>
      </c>
      <c r="H139" s="89">
        <v>0.79221999999999948</v>
      </c>
      <c r="I139" s="90">
        <v>16.090912783848548</v>
      </c>
      <c r="J139" s="120"/>
      <c r="L139" s="92" t="s">
        <v>391</v>
      </c>
    </row>
    <row r="140" spans="1:12">
      <c r="A140" s="120"/>
      <c r="B140" s="120"/>
      <c r="C140" s="86">
        <v>43551</v>
      </c>
      <c r="D140" s="120"/>
      <c r="E140" s="87">
        <v>12.3085</v>
      </c>
      <c r="F140" s="87">
        <v>10.327959999999999</v>
      </c>
      <c r="G140" s="91">
        <v>0</v>
      </c>
      <c r="H140" s="89">
        <v>1.9805400000000013</v>
      </c>
      <c r="I140" s="90">
        <v>16.09083153918025</v>
      </c>
      <c r="J140" s="120"/>
      <c r="L140" s="92" t="s">
        <v>392</v>
      </c>
    </row>
    <row r="141" spans="1:12">
      <c r="A141" s="120"/>
      <c r="B141" s="120"/>
      <c r="C141" s="86">
        <v>43549</v>
      </c>
      <c r="D141" s="120"/>
      <c r="E141" s="87">
        <v>4.9234</v>
      </c>
      <c r="F141" s="87">
        <v>4.1311800000000005</v>
      </c>
      <c r="G141" s="91">
        <v>0</v>
      </c>
      <c r="H141" s="89">
        <v>0.79221999999999948</v>
      </c>
      <c r="I141" s="90">
        <v>16.090912783848548</v>
      </c>
      <c r="J141" s="120"/>
      <c r="L141" s="92" t="s">
        <v>393</v>
      </c>
    </row>
    <row r="142" spans="1:12">
      <c r="A142" s="120"/>
      <c r="B142" s="120"/>
      <c r="C142" s="86">
        <v>43546</v>
      </c>
      <c r="D142" s="120"/>
      <c r="E142" s="87">
        <v>99.94502</v>
      </c>
      <c r="F142" s="87">
        <v>83.863020000000006</v>
      </c>
      <c r="G142" s="91">
        <v>0</v>
      </c>
      <c r="H142" s="89">
        <v>16.081999999999994</v>
      </c>
      <c r="I142" s="90">
        <v>16.090846747541793</v>
      </c>
      <c r="J142" s="120"/>
      <c r="L142" s="92" t="s">
        <v>394</v>
      </c>
    </row>
    <row r="143" spans="1:12">
      <c r="A143" s="120"/>
      <c r="B143" s="120"/>
      <c r="C143" s="86">
        <v>43547</v>
      </c>
      <c r="D143" s="120"/>
      <c r="E143" s="87">
        <v>17.231900000000003</v>
      </c>
      <c r="F143" s="87">
        <v>14.45914</v>
      </c>
      <c r="G143" s="91">
        <v>0</v>
      </c>
      <c r="H143" s="89">
        <v>2.7727600000000034</v>
      </c>
      <c r="I143" s="90">
        <v>16.090854751942636</v>
      </c>
      <c r="J143" s="120"/>
      <c r="L143" s="92" t="s">
        <v>395</v>
      </c>
    </row>
    <row r="144" spans="1:12">
      <c r="A144" s="120"/>
      <c r="B144" s="120"/>
      <c r="C144" s="86">
        <v>43549</v>
      </c>
      <c r="D144" s="120"/>
      <c r="E144" s="87">
        <v>23.386150000000001</v>
      </c>
      <c r="F144" s="87">
        <v>19.62312</v>
      </c>
      <c r="G144" s="91">
        <v>0</v>
      </c>
      <c r="H144" s="89">
        <v>3.7630300000000005</v>
      </c>
      <c r="I144" s="90">
        <v>16.090848643320943</v>
      </c>
      <c r="J144" s="120"/>
      <c r="L144" s="92" t="s">
        <v>396</v>
      </c>
    </row>
    <row r="145" spans="1:12">
      <c r="A145" s="120"/>
      <c r="B145" s="120"/>
      <c r="C145" s="86">
        <v>43549</v>
      </c>
      <c r="D145" s="120"/>
      <c r="E145" s="87">
        <v>11.07765</v>
      </c>
      <c r="F145" s="87">
        <v>9.2951599999999992</v>
      </c>
      <c r="G145" s="91">
        <v>0</v>
      </c>
      <c r="H145" s="89">
        <v>1.782490000000001</v>
      </c>
      <c r="I145" s="90">
        <v>16.090867647921726</v>
      </c>
      <c r="J145" s="120"/>
      <c r="L145" s="92" t="s">
        <v>397</v>
      </c>
    </row>
    <row r="146" spans="1:12">
      <c r="A146" s="120"/>
      <c r="B146" s="120"/>
      <c r="C146" s="86">
        <v>43550</v>
      </c>
      <c r="D146" s="120"/>
      <c r="E146" s="87">
        <v>11.07765</v>
      </c>
      <c r="F146" s="87">
        <v>9.2951599999999992</v>
      </c>
      <c r="G146" s="91">
        <v>0</v>
      </c>
      <c r="H146" s="89">
        <v>1.782490000000001</v>
      </c>
      <c r="I146" s="90">
        <v>16.090867647921726</v>
      </c>
      <c r="J146" s="120"/>
      <c r="L146" s="92" t="s">
        <v>398</v>
      </c>
    </row>
    <row r="147" spans="1:12">
      <c r="A147" s="120"/>
      <c r="B147" s="120"/>
      <c r="C147" s="86">
        <v>43550</v>
      </c>
      <c r="D147" s="120"/>
      <c r="E147" s="87">
        <v>16.001049999999999</v>
      </c>
      <c r="F147" s="87">
        <v>13.42634</v>
      </c>
      <c r="G147" s="91">
        <v>0</v>
      </c>
      <c r="H147" s="89">
        <v>2.5747099999999996</v>
      </c>
      <c r="I147" s="90">
        <v>16.090881535899204</v>
      </c>
      <c r="J147" s="120"/>
      <c r="L147" s="92" t="s">
        <v>399</v>
      </c>
    </row>
    <row r="148" spans="1:12">
      <c r="A148" s="120"/>
      <c r="B148" s="120"/>
      <c r="C148" s="86">
        <v>43550</v>
      </c>
      <c r="D148" s="120"/>
      <c r="E148" s="87">
        <v>6.1542500000000002</v>
      </c>
      <c r="F148" s="87">
        <v>5.1639799999999996</v>
      </c>
      <c r="G148" s="91">
        <v>0</v>
      </c>
      <c r="H148" s="89">
        <v>0.99027000000000065</v>
      </c>
      <c r="I148" s="90">
        <v>16.09083153918025</v>
      </c>
      <c r="J148" s="120"/>
      <c r="L148" s="92" t="s">
        <v>400</v>
      </c>
    </row>
    <row r="149" spans="1:12">
      <c r="A149" s="120"/>
      <c r="B149" s="120"/>
      <c r="C149" s="86">
        <v>43549</v>
      </c>
      <c r="D149" s="120"/>
      <c r="E149" s="87">
        <v>12.3085</v>
      </c>
      <c r="F149" s="87">
        <v>10.327959999999999</v>
      </c>
      <c r="G149" s="91">
        <v>0</v>
      </c>
      <c r="H149" s="89">
        <v>1.9805400000000013</v>
      </c>
      <c r="I149" s="90">
        <v>16.09083153918025</v>
      </c>
      <c r="J149" s="120"/>
      <c r="L149" s="92" t="s">
        <v>401</v>
      </c>
    </row>
    <row r="150" spans="1:12">
      <c r="A150" s="120"/>
      <c r="B150" s="120"/>
      <c r="C150" s="86">
        <v>43546</v>
      </c>
      <c r="D150" s="120"/>
      <c r="E150" s="87">
        <v>14.770200000000001</v>
      </c>
      <c r="F150" s="87">
        <v>12.393549999999999</v>
      </c>
      <c r="G150" s="91">
        <v>0</v>
      </c>
      <c r="H150" s="89">
        <v>2.3766500000000015</v>
      </c>
      <c r="I150" s="90">
        <v>16.090845079958306</v>
      </c>
      <c r="J150" s="120"/>
      <c r="L150" s="92" t="s">
        <v>402</v>
      </c>
    </row>
    <row r="151" spans="1:12">
      <c r="A151" s="120"/>
      <c r="B151" s="120"/>
      <c r="C151" s="86">
        <v>43546</v>
      </c>
      <c r="D151" s="120"/>
      <c r="E151" s="87">
        <v>11.07765</v>
      </c>
      <c r="F151" s="87">
        <v>9.2951599999999992</v>
      </c>
      <c r="G151" s="91">
        <v>0</v>
      </c>
      <c r="H151" s="89">
        <v>1.782490000000001</v>
      </c>
      <c r="I151" s="90">
        <v>16.090867647921726</v>
      </c>
      <c r="J151" s="120"/>
      <c r="L151" s="92" t="s">
        <v>403</v>
      </c>
    </row>
    <row r="152" spans="1:12">
      <c r="A152" s="120"/>
      <c r="B152" s="120"/>
      <c r="C152" s="86">
        <v>43546</v>
      </c>
      <c r="D152" s="120"/>
      <c r="E152" s="87">
        <v>6.1542500000000002</v>
      </c>
      <c r="F152" s="87">
        <v>5.1639799999999996</v>
      </c>
      <c r="G152" s="91">
        <v>0</v>
      </c>
      <c r="H152" s="89">
        <v>0.99027000000000065</v>
      </c>
      <c r="I152" s="90">
        <v>16.09083153918025</v>
      </c>
      <c r="J152" s="120"/>
      <c r="L152" s="92" t="s">
        <v>404</v>
      </c>
    </row>
    <row r="153" spans="1:12">
      <c r="A153" s="120"/>
      <c r="B153" s="120"/>
      <c r="C153" s="86">
        <v>43549</v>
      </c>
      <c r="D153" s="120"/>
      <c r="E153" s="87">
        <v>17.231900000000003</v>
      </c>
      <c r="F153" s="87">
        <v>14.45914</v>
      </c>
      <c r="G153" s="91">
        <v>0</v>
      </c>
      <c r="H153" s="89">
        <v>2.7727600000000034</v>
      </c>
      <c r="I153" s="90">
        <v>16.090854751942636</v>
      </c>
      <c r="J153" s="120"/>
      <c r="L153" s="92" t="s">
        <v>405</v>
      </c>
    </row>
    <row r="154" spans="1:12">
      <c r="A154" s="120"/>
      <c r="B154" s="120"/>
      <c r="C154" s="86">
        <v>43550</v>
      </c>
      <c r="D154" s="120"/>
      <c r="E154" s="87">
        <v>9.8468</v>
      </c>
      <c r="F154" s="87">
        <v>8.2623700000000007</v>
      </c>
      <c r="G154" s="91">
        <v>0</v>
      </c>
      <c r="H154" s="89">
        <v>1.5844299999999993</v>
      </c>
      <c r="I154" s="90">
        <v>16.090811228013155</v>
      </c>
      <c r="J154" s="120"/>
      <c r="L154" s="92" t="s">
        <v>4</v>
      </c>
    </row>
    <row r="155" spans="1:12">
      <c r="A155" s="120"/>
      <c r="B155" s="120"/>
      <c r="C155" s="86">
        <v>43550</v>
      </c>
      <c r="D155" s="120"/>
      <c r="E155" s="87">
        <v>9.8468</v>
      </c>
      <c r="F155" s="87">
        <v>8.2623700000000007</v>
      </c>
      <c r="G155" s="91">
        <v>0</v>
      </c>
      <c r="H155" s="89">
        <v>1.5844299999999993</v>
      </c>
      <c r="I155" s="90">
        <v>16.090811228013155</v>
      </c>
      <c r="J155" s="120"/>
      <c r="L155" s="92" t="s">
        <v>5</v>
      </c>
    </row>
    <row r="156" spans="1:12">
      <c r="A156" s="120"/>
      <c r="B156" s="120"/>
      <c r="C156" s="86">
        <v>43546</v>
      </c>
      <c r="D156" s="120"/>
      <c r="E156" s="87">
        <v>9.8468</v>
      </c>
      <c r="F156" s="87">
        <v>8.2623700000000007</v>
      </c>
      <c r="G156" s="91">
        <v>0</v>
      </c>
      <c r="H156" s="89">
        <v>1.5844299999999993</v>
      </c>
      <c r="I156" s="90">
        <v>16.090811228013155</v>
      </c>
      <c r="J156" s="120"/>
      <c r="L156" s="92" t="s">
        <v>6</v>
      </c>
    </row>
    <row r="157" spans="1:12">
      <c r="A157" s="120"/>
      <c r="B157" s="120"/>
      <c r="C157" s="86">
        <v>43550</v>
      </c>
      <c r="D157" s="120"/>
      <c r="E157" s="87">
        <v>6.1542500000000002</v>
      </c>
      <c r="F157" s="87">
        <v>5.1639799999999996</v>
      </c>
      <c r="G157" s="91">
        <v>0</v>
      </c>
      <c r="H157" s="89">
        <v>0.99027000000000065</v>
      </c>
      <c r="I157" s="90">
        <v>16.09083153918025</v>
      </c>
      <c r="J157" s="120"/>
      <c r="L157" s="92" t="s">
        <v>7</v>
      </c>
    </row>
    <row r="158" spans="1:12">
      <c r="A158" s="120"/>
      <c r="B158" s="120"/>
      <c r="C158" s="86">
        <v>43549</v>
      </c>
      <c r="D158" s="120"/>
      <c r="E158" s="87">
        <v>6.1542500000000002</v>
      </c>
      <c r="F158" s="87">
        <v>5.1639799999999996</v>
      </c>
      <c r="G158" s="91">
        <v>0</v>
      </c>
      <c r="H158" s="89">
        <v>0.99027000000000065</v>
      </c>
      <c r="I158" s="90">
        <v>16.09083153918025</v>
      </c>
      <c r="J158" s="120"/>
      <c r="L158" s="92" t="s">
        <v>8</v>
      </c>
    </row>
    <row r="159" spans="1:12">
      <c r="A159" s="120"/>
      <c r="B159" s="120"/>
      <c r="C159" s="86">
        <v>43546</v>
      </c>
      <c r="D159" s="120"/>
      <c r="E159" s="87">
        <v>2.95404</v>
      </c>
      <c r="F159" s="87">
        <v>2.47871</v>
      </c>
      <c r="G159" s="91">
        <v>0</v>
      </c>
      <c r="H159" s="89">
        <v>0.47533000000000003</v>
      </c>
      <c r="I159" s="90">
        <v>16.090845079958296</v>
      </c>
      <c r="J159" s="120"/>
      <c r="L159" s="92" t="s">
        <v>9</v>
      </c>
    </row>
    <row r="160" spans="1:12">
      <c r="A160" s="120"/>
      <c r="B160" s="120"/>
      <c r="C160" s="86">
        <v>43550</v>
      </c>
      <c r="D160" s="120"/>
      <c r="E160" s="87">
        <v>6.1542500000000002</v>
      </c>
      <c r="F160" s="87">
        <v>5.1639799999999996</v>
      </c>
      <c r="G160" s="91">
        <v>0</v>
      </c>
      <c r="H160" s="89">
        <v>0.99027000000000065</v>
      </c>
      <c r="I160" s="90">
        <v>16.09083153918025</v>
      </c>
      <c r="J160" s="120"/>
      <c r="L160" s="92" t="s">
        <v>10</v>
      </c>
    </row>
    <row r="161" spans="1:12">
      <c r="A161" s="120"/>
      <c r="B161" s="120"/>
      <c r="C161" s="86">
        <v>43551</v>
      </c>
      <c r="D161" s="120"/>
      <c r="E161" s="87">
        <v>2.95404</v>
      </c>
      <c r="F161" s="87">
        <v>2.47871</v>
      </c>
      <c r="G161" s="91">
        <v>0</v>
      </c>
      <c r="H161" s="89">
        <v>0.47533000000000003</v>
      </c>
      <c r="I161" s="90">
        <v>16.090845079958296</v>
      </c>
      <c r="J161" s="120"/>
      <c r="L161" s="92" t="s">
        <v>11</v>
      </c>
    </row>
    <row r="162" spans="1:12">
      <c r="A162" s="120"/>
      <c r="B162" s="120"/>
      <c r="C162" s="86">
        <v>43546</v>
      </c>
      <c r="D162" s="120"/>
      <c r="E162" s="87">
        <v>2.4617</v>
      </c>
      <c r="F162" s="87">
        <v>2.0655900000000003</v>
      </c>
      <c r="G162" s="91">
        <v>0</v>
      </c>
      <c r="H162" s="89">
        <v>0.39610999999999974</v>
      </c>
      <c r="I162" s="90">
        <v>16.090912783848548</v>
      </c>
      <c r="J162" s="120"/>
      <c r="L162" s="92" t="s">
        <v>12</v>
      </c>
    </row>
    <row r="163" spans="1:12">
      <c r="A163" s="120"/>
      <c r="B163" s="120"/>
      <c r="C163" s="86">
        <v>43546</v>
      </c>
      <c r="D163" s="120"/>
      <c r="E163" s="87">
        <v>9.8468</v>
      </c>
      <c r="F163" s="87">
        <v>8.2623700000000007</v>
      </c>
      <c r="G163" s="91">
        <v>0</v>
      </c>
      <c r="H163" s="89">
        <v>1.5844299999999993</v>
      </c>
      <c r="I163" s="90">
        <v>16.090811228013155</v>
      </c>
      <c r="J163" s="120"/>
      <c r="L163" s="92" t="s">
        <v>13</v>
      </c>
    </row>
    <row r="164" spans="1:12">
      <c r="A164" s="120"/>
      <c r="B164" s="120"/>
      <c r="C164" s="86">
        <v>43546</v>
      </c>
      <c r="D164" s="120"/>
      <c r="E164" s="87">
        <v>4.9234</v>
      </c>
      <c r="F164" s="87">
        <v>4.1311800000000005</v>
      </c>
      <c r="G164" s="91">
        <v>0</v>
      </c>
      <c r="H164" s="89">
        <v>0.79221999999999948</v>
      </c>
      <c r="I164" s="90">
        <v>16.090912783848548</v>
      </c>
      <c r="J164" s="120"/>
      <c r="L164" s="92" t="s">
        <v>14</v>
      </c>
    </row>
    <row r="165" spans="1:12">
      <c r="A165" s="120"/>
      <c r="B165" s="120"/>
      <c r="C165" s="86">
        <v>43546</v>
      </c>
      <c r="D165" s="120"/>
      <c r="E165" s="87">
        <v>12.3085</v>
      </c>
      <c r="F165" s="87">
        <v>10.327959999999999</v>
      </c>
      <c r="G165" s="91">
        <v>0</v>
      </c>
      <c r="H165" s="89">
        <v>1.9805400000000013</v>
      </c>
      <c r="I165" s="90">
        <v>16.09083153918025</v>
      </c>
      <c r="J165" s="120"/>
      <c r="L165" s="92" t="s">
        <v>15</v>
      </c>
    </row>
    <row r="166" spans="1:12">
      <c r="A166" s="120"/>
      <c r="B166" s="120"/>
      <c r="C166" s="86">
        <v>43549</v>
      </c>
      <c r="D166" s="120"/>
      <c r="E166" s="87">
        <v>7.3851000000000004</v>
      </c>
      <c r="F166" s="87">
        <v>6.1967700000000008</v>
      </c>
      <c r="G166" s="91">
        <v>0</v>
      </c>
      <c r="H166" s="89">
        <v>1.1883299999999997</v>
      </c>
      <c r="I166" s="90">
        <v>16.090912783848555</v>
      </c>
      <c r="J166" s="120"/>
      <c r="L166" s="92" t="s">
        <v>287</v>
      </c>
    </row>
    <row r="167" spans="1:12">
      <c r="A167" s="120"/>
      <c r="B167" s="120"/>
      <c r="C167" s="86">
        <v>43546</v>
      </c>
      <c r="D167" s="120"/>
      <c r="E167" s="87">
        <v>4.9234</v>
      </c>
      <c r="F167" s="87">
        <v>4.1311800000000005</v>
      </c>
      <c r="G167" s="91">
        <v>0</v>
      </c>
      <c r="H167" s="89">
        <v>0.79221999999999948</v>
      </c>
      <c r="I167" s="90">
        <v>16.090912783848548</v>
      </c>
      <c r="J167" s="120"/>
      <c r="L167" s="92" t="s">
        <v>288</v>
      </c>
    </row>
    <row r="168" spans="1:12">
      <c r="A168" s="120"/>
      <c r="B168" s="120"/>
      <c r="C168" s="86">
        <v>43546</v>
      </c>
      <c r="D168" s="120"/>
      <c r="E168" s="87">
        <v>7.3851000000000004</v>
      </c>
      <c r="F168" s="87">
        <v>6.1967700000000008</v>
      </c>
      <c r="G168" s="91">
        <v>0</v>
      </c>
      <c r="H168" s="89">
        <v>1.1883299999999997</v>
      </c>
      <c r="I168" s="90">
        <v>16.090912783848555</v>
      </c>
      <c r="J168" s="120"/>
      <c r="L168" s="92" t="s">
        <v>289</v>
      </c>
    </row>
    <row r="169" spans="1:12">
      <c r="A169" s="120"/>
      <c r="B169" s="120"/>
      <c r="C169" s="86">
        <v>43546</v>
      </c>
      <c r="D169" s="120"/>
      <c r="E169" s="87">
        <v>4.9234</v>
      </c>
      <c r="F169" s="87">
        <v>4.1311800000000005</v>
      </c>
      <c r="G169" s="91">
        <v>0</v>
      </c>
      <c r="H169" s="89">
        <v>0.79221999999999948</v>
      </c>
      <c r="I169" s="90">
        <v>16.090912783848548</v>
      </c>
      <c r="J169" s="120"/>
      <c r="L169" s="92" t="s">
        <v>290</v>
      </c>
    </row>
    <row r="170" spans="1:12">
      <c r="A170" s="120"/>
      <c r="B170" s="120"/>
      <c r="C170" s="86">
        <v>43549</v>
      </c>
      <c r="D170" s="120"/>
      <c r="E170" s="87">
        <v>6.1542500000000002</v>
      </c>
      <c r="F170" s="87">
        <v>5.1639799999999996</v>
      </c>
      <c r="G170" s="91">
        <v>0</v>
      </c>
      <c r="H170" s="89">
        <v>0.99027000000000065</v>
      </c>
      <c r="I170" s="90">
        <v>16.09083153918025</v>
      </c>
      <c r="J170" s="120"/>
      <c r="L170" s="92" t="s">
        <v>291</v>
      </c>
    </row>
    <row r="171" spans="1:12">
      <c r="A171" s="120"/>
      <c r="B171" s="120"/>
      <c r="C171" s="86">
        <v>43546</v>
      </c>
      <c r="D171" s="120"/>
      <c r="E171" s="87">
        <v>4.9234</v>
      </c>
      <c r="F171" s="87">
        <v>4.1311800000000005</v>
      </c>
      <c r="G171" s="91">
        <v>0</v>
      </c>
      <c r="H171" s="89">
        <v>0.79221999999999948</v>
      </c>
      <c r="I171" s="90">
        <v>16.090912783848548</v>
      </c>
      <c r="J171" s="120"/>
      <c r="L171" s="92" t="s">
        <v>292</v>
      </c>
    </row>
    <row r="172" spans="1:12">
      <c r="A172" s="120"/>
      <c r="B172" s="120"/>
      <c r="C172" s="86">
        <v>43546</v>
      </c>
      <c r="D172" s="120"/>
      <c r="E172" s="87">
        <v>4.9234</v>
      </c>
      <c r="F172" s="87">
        <v>4.1311800000000005</v>
      </c>
      <c r="G172" s="91">
        <v>0</v>
      </c>
      <c r="H172" s="89">
        <v>0.79221999999999948</v>
      </c>
      <c r="I172" s="90">
        <v>16.090912783848548</v>
      </c>
      <c r="J172" s="120"/>
      <c r="L172" s="92" t="s">
        <v>293</v>
      </c>
    </row>
    <row r="173" spans="1:12">
      <c r="A173" s="120"/>
      <c r="B173" s="120"/>
      <c r="C173" s="86">
        <v>43546</v>
      </c>
      <c r="D173" s="120"/>
      <c r="E173" s="87">
        <v>9.8468</v>
      </c>
      <c r="F173" s="87">
        <v>8.2623700000000007</v>
      </c>
      <c r="G173" s="91">
        <v>0</v>
      </c>
      <c r="H173" s="89">
        <v>1.5844299999999993</v>
      </c>
      <c r="I173" s="90">
        <v>16.090811228013155</v>
      </c>
      <c r="J173" s="120"/>
      <c r="L173" s="92" t="s">
        <v>294</v>
      </c>
    </row>
    <row r="174" spans="1:12">
      <c r="A174" s="120"/>
      <c r="B174" s="120"/>
      <c r="C174" s="86">
        <v>43549</v>
      </c>
      <c r="D174" s="120"/>
      <c r="E174" s="87">
        <v>8.6159500000000016</v>
      </c>
      <c r="F174" s="87">
        <v>7.2295699999999998</v>
      </c>
      <c r="G174" s="91">
        <v>0</v>
      </c>
      <c r="H174" s="89">
        <v>1.3863800000000017</v>
      </c>
      <c r="I174" s="90">
        <v>16.090854751942636</v>
      </c>
      <c r="J174" s="120"/>
      <c r="L174" s="92" t="s">
        <v>18</v>
      </c>
    </row>
    <row r="175" spans="1:12" ht="25.5">
      <c r="A175" s="85">
        <v>85</v>
      </c>
      <c r="B175" s="85" t="s">
        <v>19</v>
      </c>
      <c r="C175" s="86">
        <v>43679</v>
      </c>
      <c r="D175" s="85" t="s">
        <v>266</v>
      </c>
      <c r="E175" s="87">
        <v>5365.38</v>
      </c>
      <c r="F175" s="87">
        <v>5359.4744000000001</v>
      </c>
      <c r="G175" s="91">
        <v>0</v>
      </c>
      <c r="H175" s="89">
        <v>1.3863800000000017</v>
      </c>
      <c r="I175" s="90">
        <v>16.090854751942636</v>
      </c>
      <c r="J175" s="93">
        <v>2</v>
      </c>
      <c r="L175" t="s">
        <v>25</v>
      </c>
    </row>
    <row r="176" spans="1:12" ht="25.5">
      <c r="A176" s="85"/>
      <c r="B176" s="85" t="s">
        <v>386</v>
      </c>
      <c r="C176" s="86">
        <v>43592</v>
      </c>
      <c r="D176" s="85" t="s">
        <v>256</v>
      </c>
      <c r="E176" s="87">
        <v>4500</v>
      </c>
      <c r="F176" s="87">
        <v>4477.5</v>
      </c>
      <c r="G176" s="91">
        <v>0</v>
      </c>
      <c r="H176" s="89">
        <f>E176-F176</f>
        <v>22.5</v>
      </c>
      <c r="I176" s="90">
        <f>H176/E176*100</f>
        <v>0.5</v>
      </c>
      <c r="J176" s="85"/>
      <c r="L176" t="s">
        <v>306</v>
      </c>
    </row>
    <row r="177" spans="1:12" ht="25.5">
      <c r="A177" s="85"/>
      <c r="B177" s="85" t="s">
        <v>387</v>
      </c>
      <c r="C177" s="86">
        <v>43704</v>
      </c>
      <c r="D177" s="85" t="s">
        <v>256</v>
      </c>
      <c r="E177" s="87">
        <v>2180</v>
      </c>
      <c r="F177" s="87">
        <v>2169.1</v>
      </c>
      <c r="G177" s="91">
        <v>0</v>
      </c>
      <c r="H177" s="89">
        <f>E177-F177</f>
        <v>10.900000000000091</v>
      </c>
      <c r="I177" s="90">
        <f>H177/E177*100</f>
        <v>0.50000000000000422</v>
      </c>
      <c r="J177" s="85"/>
      <c r="L177" t="s">
        <v>305</v>
      </c>
    </row>
    <row r="178" spans="1:12" ht="25.5">
      <c r="A178" s="85"/>
      <c r="B178" s="85" t="s">
        <v>23</v>
      </c>
      <c r="C178" s="86">
        <v>43788</v>
      </c>
      <c r="D178" s="85" t="s">
        <v>256</v>
      </c>
      <c r="E178" s="87">
        <v>900</v>
      </c>
      <c r="F178" s="87">
        <v>404.99999000000003</v>
      </c>
      <c r="G178" s="91">
        <v>0</v>
      </c>
      <c r="H178" s="89">
        <f>E178-F178</f>
        <v>495.00000999999997</v>
      </c>
      <c r="I178" s="90">
        <f>H178/E178*100</f>
        <v>55.000001111111111</v>
      </c>
      <c r="J178" s="85"/>
      <c r="L178" t="s">
        <v>24</v>
      </c>
    </row>
    <row r="179" spans="1:12">
      <c r="A179" s="88" t="s">
        <v>58</v>
      </c>
      <c r="B179" s="88" t="s">
        <v>150</v>
      </c>
      <c r="C179" s="88" t="s">
        <v>58</v>
      </c>
      <c r="D179" s="88" t="s">
        <v>58</v>
      </c>
      <c r="E179" s="94">
        <f>SUM(E136:E178)</f>
        <v>13490.646550000001</v>
      </c>
      <c r="F179" s="94">
        <f>SUM(F136:F178)</f>
        <v>12868.6029</v>
      </c>
      <c r="G179" s="94">
        <v>0</v>
      </c>
      <c r="H179" s="89">
        <f>E179-F179</f>
        <v>622.04365000000143</v>
      </c>
      <c r="I179" s="90">
        <f>H179/E179*100</f>
        <v>4.6109254118736169</v>
      </c>
      <c r="J179" s="95">
        <f>SUM(J136:J178)</f>
        <v>4</v>
      </c>
    </row>
    <row r="180" spans="1:12">
      <c r="A180" s="118" t="s">
        <v>151</v>
      </c>
      <c r="B180" s="118"/>
      <c r="C180" s="118"/>
      <c r="D180" s="118"/>
      <c r="E180" s="118"/>
      <c r="F180" s="118"/>
      <c r="G180" s="118"/>
      <c r="H180" s="118"/>
      <c r="I180" s="118"/>
      <c r="J180" s="118"/>
    </row>
    <row r="181" spans="1:12">
      <c r="A181" s="118" t="s">
        <v>152</v>
      </c>
      <c r="B181" s="118"/>
      <c r="C181" s="118"/>
      <c r="D181" s="118"/>
      <c r="E181" s="118"/>
      <c r="F181" s="118"/>
      <c r="G181" s="118"/>
      <c r="H181" s="118"/>
      <c r="I181" s="118"/>
      <c r="J181" s="118"/>
    </row>
    <row r="182" spans="1:12" ht="76.5">
      <c r="A182" s="85">
        <v>134</v>
      </c>
      <c r="B182" s="85" t="s">
        <v>20</v>
      </c>
      <c r="C182" s="88" t="s">
        <v>58</v>
      </c>
      <c r="D182" s="85" t="s">
        <v>256</v>
      </c>
      <c r="E182" s="87">
        <v>325.34500000000003</v>
      </c>
      <c r="F182" s="88" t="s">
        <v>58</v>
      </c>
      <c r="G182" s="91">
        <v>0</v>
      </c>
      <c r="H182" s="91">
        <v>0</v>
      </c>
      <c r="I182" s="91">
        <v>0</v>
      </c>
      <c r="J182" s="85">
        <v>1</v>
      </c>
    </row>
    <row r="183" spans="1:12" ht="76.5">
      <c r="A183" s="85">
        <v>4</v>
      </c>
      <c r="B183" s="85" t="s">
        <v>21</v>
      </c>
      <c r="C183" s="88" t="s">
        <v>58</v>
      </c>
      <c r="D183" s="85" t="s">
        <v>266</v>
      </c>
      <c r="E183" s="87">
        <v>963.93</v>
      </c>
      <c r="F183" s="88" t="s">
        <v>58</v>
      </c>
      <c r="G183" s="91">
        <v>0</v>
      </c>
      <c r="H183" s="91">
        <v>0</v>
      </c>
      <c r="I183" s="91">
        <v>0</v>
      </c>
      <c r="J183" s="85">
        <v>0</v>
      </c>
    </row>
    <row r="184" spans="1:12" ht="76.5">
      <c r="A184" s="85">
        <v>5</v>
      </c>
      <c r="B184" s="85" t="s">
        <v>21</v>
      </c>
      <c r="C184" s="88" t="s">
        <v>58</v>
      </c>
      <c r="D184" s="85" t="s">
        <v>266</v>
      </c>
      <c r="E184" s="87">
        <v>963.93</v>
      </c>
      <c r="F184" s="88" t="s">
        <v>58</v>
      </c>
      <c r="G184" s="91">
        <v>0</v>
      </c>
      <c r="H184" s="91">
        <v>0</v>
      </c>
      <c r="I184" s="91">
        <v>0</v>
      </c>
      <c r="J184" s="85">
        <v>0</v>
      </c>
    </row>
    <row r="185" spans="1:12" ht="76.5">
      <c r="A185" s="85">
        <v>6</v>
      </c>
      <c r="B185" s="85" t="s">
        <v>21</v>
      </c>
      <c r="C185" s="88" t="s">
        <v>58</v>
      </c>
      <c r="D185" s="85" t="s">
        <v>266</v>
      </c>
      <c r="E185" s="87">
        <v>963.93</v>
      </c>
      <c r="F185" s="88" t="s">
        <v>58</v>
      </c>
      <c r="G185" s="91">
        <v>0</v>
      </c>
      <c r="H185" s="91">
        <v>0</v>
      </c>
      <c r="I185" s="91">
        <v>0</v>
      </c>
      <c r="J185" s="85">
        <v>0</v>
      </c>
    </row>
    <row r="186" spans="1:12" ht="102">
      <c r="A186" s="85">
        <v>14</v>
      </c>
      <c r="B186" s="85" t="s">
        <v>297</v>
      </c>
      <c r="C186" s="88" t="s">
        <v>58</v>
      </c>
      <c r="D186" s="85" t="s">
        <v>256</v>
      </c>
      <c r="E186" s="87">
        <v>460.30309</v>
      </c>
      <c r="F186" s="88" t="s">
        <v>58</v>
      </c>
      <c r="G186" s="91">
        <v>0</v>
      </c>
      <c r="H186" s="91">
        <v>0</v>
      </c>
      <c r="I186" s="91">
        <v>0</v>
      </c>
      <c r="J186" s="85" t="s">
        <v>298</v>
      </c>
    </row>
    <row r="187" spans="1:12" ht="114.75">
      <c r="A187" s="85">
        <v>19</v>
      </c>
      <c r="B187" s="85" t="s">
        <v>346</v>
      </c>
      <c r="C187" s="88" t="s">
        <v>58</v>
      </c>
      <c r="D187" s="85" t="s">
        <v>266</v>
      </c>
      <c r="E187" s="87">
        <v>963.93</v>
      </c>
      <c r="F187" s="88" t="s">
        <v>58</v>
      </c>
      <c r="G187" s="91">
        <v>0</v>
      </c>
      <c r="H187" s="91">
        <v>0</v>
      </c>
      <c r="I187" s="91">
        <v>0</v>
      </c>
      <c r="J187" s="85">
        <v>0</v>
      </c>
    </row>
    <row r="188" spans="1:12" ht="114.75">
      <c r="A188" s="85">
        <v>20</v>
      </c>
      <c r="B188" s="85" t="s">
        <v>346</v>
      </c>
      <c r="C188" s="88" t="s">
        <v>58</v>
      </c>
      <c r="D188" s="85" t="s">
        <v>266</v>
      </c>
      <c r="E188" s="87">
        <v>963.93</v>
      </c>
      <c r="F188" s="88" t="s">
        <v>58</v>
      </c>
      <c r="G188" s="91">
        <v>0</v>
      </c>
      <c r="H188" s="91">
        <v>0</v>
      </c>
      <c r="I188" s="91">
        <v>0</v>
      </c>
      <c r="J188" s="85">
        <v>0</v>
      </c>
    </row>
    <row r="189" spans="1:12" ht="114.75">
      <c r="A189" s="85">
        <v>21</v>
      </c>
      <c r="B189" s="85" t="s">
        <v>346</v>
      </c>
      <c r="C189" s="88" t="s">
        <v>58</v>
      </c>
      <c r="D189" s="85" t="s">
        <v>266</v>
      </c>
      <c r="E189" s="87">
        <v>963.93</v>
      </c>
      <c r="F189" s="88" t="s">
        <v>58</v>
      </c>
      <c r="G189" s="91">
        <v>0</v>
      </c>
      <c r="H189" s="91">
        <v>0</v>
      </c>
      <c r="I189" s="91">
        <v>0</v>
      </c>
      <c r="J189" s="85">
        <v>0</v>
      </c>
    </row>
    <row r="190" spans="1:12" ht="140.25">
      <c r="A190" s="85">
        <v>55</v>
      </c>
      <c r="B190" s="85" t="s">
        <v>299</v>
      </c>
      <c r="C190" s="88" t="s">
        <v>58</v>
      </c>
      <c r="D190" s="85" t="s">
        <v>256</v>
      </c>
      <c r="E190" s="87">
        <v>2336.4</v>
      </c>
      <c r="F190" s="88" t="s">
        <v>58</v>
      </c>
      <c r="G190" s="91">
        <v>0</v>
      </c>
      <c r="H190" s="91">
        <v>0</v>
      </c>
      <c r="I190" s="91">
        <v>0</v>
      </c>
      <c r="J190" s="85">
        <v>0</v>
      </c>
    </row>
    <row r="191" spans="1:12" ht="114.75">
      <c r="A191" s="85">
        <v>83</v>
      </c>
      <c r="B191" s="85" t="s">
        <v>346</v>
      </c>
      <c r="C191" s="88" t="s">
        <v>58</v>
      </c>
      <c r="D191" s="85" t="s">
        <v>266</v>
      </c>
      <c r="E191" s="87">
        <v>963.93</v>
      </c>
      <c r="F191" s="88" t="s">
        <v>58</v>
      </c>
      <c r="G191" s="91">
        <v>0</v>
      </c>
      <c r="H191" s="91">
        <v>0</v>
      </c>
      <c r="I191" s="91">
        <v>0</v>
      </c>
      <c r="J191" s="85" t="s">
        <v>298</v>
      </c>
    </row>
    <row r="192" spans="1:12" ht="114.75">
      <c r="A192" s="85">
        <v>84</v>
      </c>
      <c r="B192" s="85" t="s">
        <v>346</v>
      </c>
      <c r="C192" s="88" t="s">
        <v>58</v>
      </c>
      <c r="D192" s="85" t="s">
        <v>266</v>
      </c>
      <c r="E192" s="87">
        <v>963.93</v>
      </c>
      <c r="F192" s="88" t="s">
        <v>58</v>
      </c>
      <c r="G192" s="91">
        <v>0</v>
      </c>
      <c r="H192" s="91">
        <v>0</v>
      </c>
      <c r="I192" s="91">
        <v>0</v>
      </c>
      <c r="J192" s="85" t="s">
        <v>298</v>
      </c>
    </row>
    <row r="193" spans="1:10" ht="102">
      <c r="A193" s="85">
        <v>86</v>
      </c>
      <c r="B193" s="85" t="s">
        <v>358</v>
      </c>
      <c r="C193" s="88" t="s">
        <v>58</v>
      </c>
      <c r="D193" s="85" t="s">
        <v>256</v>
      </c>
      <c r="E193" s="87">
        <v>541.78989999999999</v>
      </c>
      <c r="F193" s="88" t="s">
        <v>58</v>
      </c>
      <c r="G193" s="91">
        <v>0</v>
      </c>
      <c r="H193" s="91">
        <v>0</v>
      </c>
      <c r="I193" s="91">
        <v>0</v>
      </c>
      <c r="J193" s="85" t="s">
        <v>298</v>
      </c>
    </row>
    <row r="194" spans="1:10" ht="89.25">
      <c r="A194" s="85">
        <v>87</v>
      </c>
      <c r="B194" s="85" t="s">
        <v>359</v>
      </c>
      <c r="C194" s="88" t="s">
        <v>58</v>
      </c>
      <c r="D194" s="85" t="s">
        <v>256</v>
      </c>
      <c r="E194" s="87">
        <v>752.62728000000004</v>
      </c>
      <c r="F194" s="88" t="s">
        <v>58</v>
      </c>
      <c r="G194" s="91">
        <v>0</v>
      </c>
      <c r="H194" s="91">
        <v>0</v>
      </c>
      <c r="I194" s="91">
        <v>0</v>
      </c>
      <c r="J194" s="85" t="s">
        <v>298</v>
      </c>
    </row>
    <row r="195" spans="1:10" ht="76.5">
      <c r="A195" s="85">
        <v>90</v>
      </c>
      <c r="B195" s="85" t="s">
        <v>300</v>
      </c>
      <c r="C195" s="88" t="s">
        <v>58</v>
      </c>
      <c r="D195" s="85" t="s">
        <v>256</v>
      </c>
      <c r="E195" s="87">
        <v>348.26559000000003</v>
      </c>
      <c r="F195" s="88" t="s">
        <v>58</v>
      </c>
      <c r="G195" s="91">
        <v>0</v>
      </c>
      <c r="H195" s="91">
        <v>0</v>
      </c>
      <c r="I195" s="91">
        <v>0</v>
      </c>
      <c r="J195" s="85" t="s">
        <v>298</v>
      </c>
    </row>
    <row r="196" spans="1:10" ht="89.25">
      <c r="A196" s="85">
        <v>100</v>
      </c>
      <c r="B196" s="85" t="s">
        <v>29</v>
      </c>
      <c r="C196" s="88" t="s">
        <v>58</v>
      </c>
      <c r="D196" s="85" t="s">
        <v>256</v>
      </c>
      <c r="E196" s="87">
        <v>575</v>
      </c>
      <c r="F196" s="88" t="s">
        <v>58</v>
      </c>
      <c r="G196" s="91">
        <v>0</v>
      </c>
      <c r="H196" s="91">
        <v>0</v>
      </c>
      <c r="I196" s="91">
        <v>0</v>
      </c>
      <c r="J196" s="85">
        <v>1</v>
      </c>
    </row>
    <row r="197" spans="1:10" ht="89.25">
      <c r="A197" s="85">
        <v>105</v>
      </c>
      <c r="B197" s="85" t="s">
        <v>363</v>
      </c>
      <c r="C197" s="88" t="s">
        <v>58</v>
      </c>
      <c r="D197" s="85" t="s">
        <v>256</v>
      </c>
      <c r="E197" s="87">
        <v>750</v>
      </c>
      <c r="F197" s="88" t="s">
        <v>58</v>
      </c>
      <c r="G197" s="91">
        <v>0</v>
      </c>
      <c r="H197" s="91">
        <v>0</v>
      </c>
      <c r="I197" s="91">
        <v>0</v>
      </c>
      <c r="J197" s="85">
        <v>0</v>
      </c>
    </row>
    <row r="198" spans="1:10" ht="89.25">
      <c r="A198" s="85">
        <v>109</v>
      </c>
      <c r="B198" s="85" t="s">
        <v>303</v>
      </c>
      <c r="C198" s="88" t="s">
        <v>58</v>
      </c>
      <c r="D198" s="85" t="s">
        <v>256</v>
      </c>
      <c r="E198" s="87">
        <v>3018.12</v>
      </c>
      <c r="F198" s="88" t="s">
        <v>58</v>
      </c>
      <c r="G198" s="91">
        <v>0</v>
      </c>
      <c r="H198" s="91">
        <v>0</v>
      </c>
      <c r="I198" s="91">
        <v>0</v>
      </c>
      <c r="J198" s="85">
        <v>1</v>
      </c>
    </row>
    <row r="199" spans="1:10" ht="51">
      <c r="A199" s="85">
        <v>114</v>
      </c>
      <c r="B199" s="85" t="s">
        <v>367</v>
      </c>
      <c r="C199" s="88" t="s">
        <v>58</v>
      </c>
      <c r="D199" s="88"/>
      <c r="E199" s="87">
        <v>160.46700000000001</v>
      </c>
      <c r="F199" s="88" t="s">
        <v>58</v>
      </c>
      <c r="G199" s="91">
        <v>0</v>
      </c>
      <c r="H199" s="91">
        <v>0</v>
      </c>
      <c r="I199" s="91">
        <v>0</v>
      </c>
      <c r="J199" s="85">
        <v>0</v>
      </c>
    </row>
    <row r="200" spans="1:10" ht="76.5">
      <c r="A200" s="85">
        <v>116</v>
      </c>
      <c r="B200" s="85" t="s">
        <v>369</v>
      </c>
      <c r="C200" s="88" t="s">
        <v>58</v>
      </c>
      <c r="D200" s="85" t="s">
        <v>256</v>
      </c>
      <c r="E200" s="87">
        <v>160.46700000000001</v>
      </c>
      <c r="F200" s="88" t="s">
        <v>58</v>
      </c>
      <c r="G200" s="91">
        <v>0</v>
      </c>
      <c r="H200" s="91">
        <v>0</v>
      </c>
      <c r="I200" s="91">
        <v>0</v>
      </c>
      <c r="J200" s="85">
        <v>0</v>
      </c>
    </row>
    <row r="201" spans="1:10" ht="51">
      <c r="A201" s="85">
        <v>119</v>
      </c>
      <c r="B201" s="85" t="s">
        <v>372</v>
      </c>
      <c r="C201" s="88" t="s">
        <v>58</v>
      </c>
      <c r="D201" s="85" t="s">
        <v>256</v>
      </c>
      <c r="E201" s="87">
        <v>253.1</v>
      </c>
      <c r="F201" s="88" t="s">
        <v>58</v>
      </c>
      <c r="G201" s="91">
        <v>0</v>
      </c>
      <c r="H201" s="91">
        <v>0</v>
      </c>
      <c r="I201" s="91">
        <v>0</v>
      </c>
      <c r="J201" s="85">
        <v>0</v>
      </c>
    </row>
    <row r="202" spans="1:10" ht="89.25">
      <c r="A202" s="85">
        <v>121</v>
      </c>
      <c r="B202" s="85" t="s">
        <v>374</v>
      </c>
      <c r="C202" s="88" t="s">
        <v>58</v>
      </c>
      <c r="D202" s="85" t="s">
        <v>256</v>
      </c>
      <c r="E202" s="87">
        <v>419.089</v>
      </c>
      <c r="F202" s="88" t="s">
        <v>58</v>
      </c>
      <c r="G202" s="91">
        <v>0</v>
      </c>
      <c r="H202" s="91">
        <v>0</v>
      </c>
      <c r="I202" s="91">
        <v>0</v>
      </c>
      <c r="J202" s="85">
        <v>0</v>
      </c>
    </row>
    <row r="203" spans="1:10" ht="89.25">
      <c r="A203" s="85">
        <v>122</v>
      </c>
      <c r="B203" s="85" t="s">
        <v>375</v>
      </c>
      <c r="C203" s="88" t="s">
        <v>58</v>
      </c>
      <c r="D203" s="85" t="s">
        <v>256</v>
      </c>
      <c r="E203" s="87">
        <v>573.57799999999997</v>
      </c>
      <c r="F203" s="88" t="s">
        <v>58</v>
      </c>
      <c r="G203" s="91">
        <v>0</v>
      </c>
      <c r="H203" s="91">
        <v>0</v>
      </c>
      <c r="I203" s="91">
        <v>0</v>
      </c>
      <c r="J203" s="85">
        <v>0</v>
      </c>
    </row>
    <row r="204" spans="1:10" ht="89.25">
      <c r="A204" s="85">
        <v>123</v>
      </c>
      <c r="B204" s="85" t="s">
        <v>376</v>
      </c>
      <c r="C204" s="88" t="s">
        <v>58</v>
      </c>
      <c r="D204" s="85" t="s">
        <v>256</v>
      </c>
      <c r="E204" s="87">
        <v>266.24400000000003</v>
      </c>
      <c r="F204" s="88" t="s">
        <v>58</v>
      </c>
      <c r="G204" s="91">
        <v>0</v>
      </c>
      <c r="H204" s="91">
        <v>0</v>
      </c>
      <c r="I204" s="91">
        <v>0</v>
      </c>
      <c r="J204" s="85">
        <v>0</v>
      </c>
    </row>
    <row r="205" spans="1:10" ht="89.25">
      <c r="A205" s="85">
        <v>125</v>
      </c>
      <c r="B205" s="85" t="s">
        <v>378</v>
      </c>
      <c r="C205" s="88" t="s">
        <v>58</v>
      </c>
      <c r="D205" s="85" t="s">
        <v>256</v>
      </c>
      <c r="E205" s="87">
        <v>590.01</v>
      </c>
      <c r="F205" s="88" t="s">
        <v>58</v>
      </c>
      <c r="G205" s="91">
        <v>0</v>
      </c>
      <c r="H205" s="91">
        <v>0</v>
      </c>
      <c r="I205" s="91">
        <v>0</v>
      </c>
      <c r="J205" s="85">
        <v>0</v>
      </c>
    </row>
    <row r="206" spans="1:10" ht="89.25">
      <c r="A206" s="85">
        <v>129</v>
      </c>
      <c r="B206" s="85" t="s">
        <v>382</v>
      </c>
      <c r="C206" s="88" t="s">
        <v>58</v>
      </c>
      <c r="D206" s="85" t="s">
        <v>256</v>
      </c>
      <c r="E206" s="87">
        <v>226.232</v>
      </c>
      <c r="F206" s="88" t="s">
        <v>58</v>
      </c>
      <c r="G206" s="91">
        <v>0</v>
      </c>
      <c r="H206" s="91">
        <v>0</v>
      </c>
      <c r="I206" s="91">
        <v>0</v>
      </c>
      <c r="J206" s="85">
        <v>0</v>
      </c>
    </row>
    <row r="207" spans="1:10" ht="89.25">
      <c r="A207" s="85">
        <v>132</v>
      </c>
      <c r="B207" s="85" t="s">
        <v>385</v>
      </c>
      <c r="C207" s="88" t="s">
        <v>58</v>
      </c>
      <c r="D207" s="85" t="s">
        <v>256</v>
      </c>
      <c r="E207" s="87">
        <v>259.678</v>
      </c>
      <c r="F207" s="88" t="s">
        <v>58</v>
      </c>
      <c r="G207" s="91">
        <v>0</v>
      </c>
      <c r="H207" s="91">
        <v>0</v>
      </c>
      <c r="I207" s="91">
        <v>0</v>
      </c>
      <c r="J207" s="85">
        <v>1</v>
      </c>
    </row>
    <row r="208" spans="1:10" ht="89.25">
      <c r="A208" s="85">
        <v>137</v>
      </c>
      <c r="B208" s="85" t="s">
        <v>374</v>
      </c>
      <c r="C208" s="88" t="s">
        <v>58</v>
      </c>
      <c r="D208" s="85" t="s">
        <v>256</v>
      </c>
      <c r="E208" s="87">
        <v>419.089</v>
      </c>
      <c r="F208" s="88" t="s">
        <v>58</v>
      </c>
      <c r="G208" s="91">
        <v>0</v>
      </c>
      <c r="H208" s="91">
        <v>0</v>
      </c>
      <c r="I208" s="91">
        <v>0</v>
      </c>
      <c r="J208" s="85">
        <v>0</v>
      </c>
    </row>
    <row r="209" spans="1:10">
      <c r="A209" s="88"/>
      <c r="B209" s="88" t="s">
        <v>153</v>
      </c>
      <c r="C209" s="88" t="s">
        <v>58</v>
      </c>
      <c r="D209" s="88" t="s">
        <v>58</v>
      </c>
      <c r="E209" s="87">
        <f>SUM(E182:E208)</f>
        <v>20147.244859999999</v>
      </c>
      <c r="F209" s="88" t="s">
        <v>58</v>
      </c>
      <c r="G209" s="88">
        <v>0</v>
      </c>
      <c r="H209" s="88">
        <v>0</v>
      </c>
      <c r="I209" s="88">
        <v>0</v>
      </c>
      <c r="J209" s="93">
        <f>SUM(J182:J208)</f>
        <v>4</v>
      </c>
    </row>
    <row r="210" spans="1:10">
      <c r="A210" s="88"/>
      <c r="B210" s="88" t="s">
        <v>154</v>
      </c>
      <c r="C210" s="88" t="s">
        <v>58</v>
      </c>
      <c r="D210" s="88" t="s">
        <v>58</v>
      </c>
      <c r="E210" s="94">
        <f>SUM(E209,E179,E133)</f>
        <v>268783.98732999992</v>
      </c>
      <c r="F210" s="94">
        <f>SUM(F209,F179,F133)</f>
        <v>226150.47962000003</v>
      </c>
      <c r="G210" s="94">
        <v>0</v>
      </c>
      <c r="H210" s="94">
        <f>SUM(H209,H179,H133)</f>
        <v>22486.262849999875</v>
      </c>
      <c r="I210" s="90">
        <f>H210/(E133+E179)*100</f>
        <v>9.0438213703322745</v>
      </c>
      <c r="J210" s="95">
        <f>SUM(J209,J179,J133)</f>
        <v>414</v>
      </c>
    </row>
    <row r="211" spans="1:10" ht="15.75">
      <c r="A211" s="15"/>
    </row>
    <row r="212" spans="1:10" ht="15.75">
      <c r="A212" s="15"/>
    </row>
    <row r="213" spans="1:10" ht="15.75">
      <c r="A213" s="15"/>
    </row>
    <row r="215" spans="1:10" ht="15.75">
      <c r="A215" s="15"/>
    </row>
  </sheetData>
  <mergeCells count="31">
    <mergeCell ref="A180:J180"/>
    <mergeCell ref="A135:J135"/>
    <mergeCell ref="A18:J18"/>
    <mergeCell ref="D136:D174"/>
    <mergeCell ref="A6:J6"/>
    <mergeCell ref="A8:B8"/>
    <mergeCell ref="A9:B9"/>
    <mergeCell ref="C9:I9"/>
    <mergeCell ref="A181:J181"/>
    <mergeCell ref="A134:J134"/>
    <mergeCell ref="J14:J16"/>
    <mergeCell ref="E14:E16"/>
    <mergeCell ref="C14:C16"/>
    <mergeCell ref="F14:F16"/>
    <mergeCell ref="J136:J174"/>
    <mergeCell ref="A136:A174"/>
    <mergeCell ref="B136:B174"/>
    <mergeCell ref="A19:J19"/>
    <mergeCell ref="A2:J2"/>
    <mergeCell ref="A3:J3"/>
    <mergeCell ref="A4:J4"/>
    <mergeCell ref="A5:J5"/>
    <mergeCell ref="A11:B11"/>
    <mergeCell ref="C11:J11"/>
    <mergeCell ref="G14:G16"/>
    <mergeCell ref="H14:I14"/>
    <mergeCell ref="A13:J13"/>
    <mergeCell ref="H15:H16"/>
    <mergeCell ref="B14:B16"/>
    <mergeCell ref="A14:A16"/>
    <mergeCell ref="D14:D16"/>
  </mergeCells>
  <phoneticPr fontId="0" type="noConversion"/>
  <pageMargins left="0.61" right="0.28999999999999998" top="0.74803149606299213" bottom="0.52" header="0.31496062992125984" footer="0.31496062992125984"/>
  <pageSetup paperSize="9" scale="58"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K52"/>
  <sheetViews>
    <sheetView view="pageBreakPreview" topLeftCell="A22" zoomScale="70" zoomScaleNormal="100" zoomScaleSheetLayoutView="70" workbookViewId="0">
      <selection activeCell="A53" sqref="A53:K62"/>
    </sheetView>
  </sheetViews>
  <sheetFormatPr defaultRowHeight="15"/>
  <cols>
    <col min="1" max="1" width="55.85546875" customWidth="1"/>
    <col min="2" max="8" width="13" customWidth="1"/>
    <col min="9" max="9" width="16.28515625" customWidth="1"/>
    <col min="10" max="11" width="13" customWidth="1"/>
  </cols>
  <sheetData>
    <row r="1" spans="1:11" ht="16.5">
      <c r="A1" s="1"/>
    </row>
    <row r="2" spans="1:11" ht="15.75">
      <c r="A2" s="119" t="s">
        <v>155</v>
      </c>
      <c r="B2" s="119"/>
      <c r="C2" s="119"/>
      <c r="D2" s="119"/>
      <c r="E2" s="119"/>
      <c r="F2" s="119"/>
      <c r="G2" s="119"/>
      <c r="H2" s="119"/>
      <c r="I2" s="119"/>
      <c r="J2" s="119"/>
      <c r="K2" s="119"/>
    </row>
    <row r="3" spans="1:11" ht="15.75">
      <c r="A3" s="122" t="s">
        <v>31</v>
      </c>
      <c r="B3" s="122"/>
      <c r="C3" s="122"/>
      <c r="D3" s="122"/>
      <c r="E3" s="122"/>
      <c r="F3" s="122"/>
      <c r="G3" s="122"/>
      <c r="H3" s="122"/>
      <c r="I3" s="122"/>
      <c r="J3" s="122"/>
      <c r="K3" s="122"/>
    </row>
    <row r="4" spans="1:11" ht="15.75">
      <c r="A4" s="122" t="s">
        <v>156</v>
      </c>
      <c r="B4" s="122"/>
      <c r="C4" s="122"/>
      <c r="D4" s="122"/>
      <c r="E4" s="122"/>
      <c r="F4" s="122"/>
      <c r="G4" s="122"/>
      <c r="H4" s="122"/>
      <c r="I4" s="122"/>
      <c r="J4" s="122"/>
      <c r="K4" s="122"/>
    </row>
    <row r="5" spans="1:11" ht="15.75">
      <c r="A5" s="2"/>
    </row>
    <row r="6" spans="1:11" ht="15.75" customHeight="1">
      <c r="A6" s="3" t="s">
        <v>133</v>
      </c>
      <c r="B6" s="130" t="s">
        <v>254</v>
      </c>
      <c r="C6" s="130"/>
      <c r="D6" s="130"/>
      <c r="E6" s="130"/>
      <c r="F6" s="130"/>
      <c r="G6" s="130"/>
      <c r="H6" s="130"/>
      <c r="I6" s="130"/>
      <c r="J6" s="130"/>
      <c r="K6" s="16"/>
    </row>
    <row r="7" spans="1:11" ht="47.25">
      <c r="A7" s="3" t="s">
        <v>36</v>
      </c>
      <c r="B7" s="126"/>
      <c r="C7" s="126"/>
      <c r="D7" s="126"/>
      <c r="E7" s="126"/>
      <c r="F7" s="126"/>
      <c r="G7" s="126"/>
      <c r="H7" s="126"/>
      <c r="I7" s="126"/>
      <c r="J7" s="126"/>
      <c r="K7" s="16"/>
    </row>
    <row r="8" spans="1:11" ht="15.75">
      <c r="A8" s="3"/>
      <c r="B8" s="4"/>
    </row>
    <row r="9" spans="1:11" ht="31.15" customHeight="1">
      <c r="A9" s="3" t="s">
        <v>37</v>
      </c>
      <c r="B9" s="126" t="s">
        <v>364</v>
      </c>
      <c r="C9" s="126"/>
      <c r="D9" s="126"/>
      <c r="E9" s="126"/>
      <c r="F9" s="126"/>
      <c r="G9" s="126"/>
      <c r="H9" s="126"/>
      <c r="I9" s="126"/>
      <c r="J9" s="126"/>
      <c r="K9" s="16"/>
    </row>
    <row r="10" spans="1:11" ht="15.75">
      <c r="A10" s="3"/>
      <c r="B10" s="4"/>
    </row>
    <row r="11" spans="1:11" ht="47.25">
      <c r="A11" s="3" t="s">
        <v>157</v>
      </c>
      <c r="B11" s="131">
        <v>39</v>
      </c>
      <c r="C11" s="131"/>
      <c r="D11" s="131"/>
      <c r="E11" s="131"/>
      <c r="F11" s="131"/>
      <c r="G11" s="131"/>
      <c r="H11" s="131"/>
      <c r="I11" s="131"/>
      <c r="J11" s="131"/>
      <c r="K11" s="16"/>
    </row>
    <row r="12" spans="1:11" ht="15.75">
      <c r="A12" s="3"/>
      <c r="B12" s="4"/>
    </row>
    <row r="13" spans="1:11" ht="47.25">
      <c r="A13" s="3" t="s">
        <v>158</v>
      </c>
      <c r="B13" s="126" t="s">
        <v>26</v>
      </c>
      <c r="C13" s="126"/>
      <c r="D13" s="126"/>
      <c r="E13" s="126"/>
      <c r="F13" s="126"/>
      <c r="G13" s="126"/>
      <c r="H13" s="126"/>
      <c r="I13" s="126"/>
      <c r="J13" s="126"/>
      <c r="K13" s="16"/>
    </row>
    <row r="14" spans="1:11" ht="15.75">
      <c r="A14" s="5"/>
    </row>
    <row r="15" spans="1:11" ht="16.5" thickBot="1">
      <c r="A15" s="129" t="s">
        <v>38</v>
      </c>
      <c r="B15" s="129"/>
      <c r="C15" s="129"/>
      <c r="D15" s="129"/>
      <c r="E15" s="129"/>
      <c r="F15" s="129"/>
      <c r="G15" s="129"/>
      <c r="H15" s="129"/>
      <c r="I15" s="129"/>
      <c r="J15" s="129"/>
      <c r="K15" s="129"/>
    </row>
    <row r="16" spans="1:11" ht="15.75" thickBot="1">
      <c r="A16" s="105" t="s">
        <v>39</v>
      </c>
      <c r="B16" s="105" t="s">
        <v>40</v>
      </c>
      <c r="C16" s="6" t="s">
        <v>159</v>
      </c>
      <c r="D16" s="102" t="s">
        <v>43</v>
      </c>
      <c r="E16" s="103"/>
      <c r="F16" s="103"/>
      <c r="G16" s="103"/>
      <c r="H16" s="103"/>
      <c r="I16" s="103"/>
      <c r="J16" s="103"/>
      <c r="K16" s="104"/>
    </row>
    <row r="17" spans="1:11" ht="15.75" thickBot="1">
      <c r="A17" s="110"/>
      <c r="B17" s="110"/>
      <c r="C17" s="7" t="s">
        <v>42</v>
      </c>
      <c r="D17" s="102" t="s">
        <v>160</v>
      </c>
      <c r="E17" s="104"/>
      <c r="F17" s="102" t="s">
        <v>161</v>
      </c>
      <c r="G17" s="104"/>
      <c r="H17" s="105" t="s">
        <v>162</v>
      </c>
      <c r="I17" s="105" t="s">
        <v>163</v>
      </c>
      <c r="J17" s="102" t="s">
        <v>164</v>
      </c>
      <c r="K17" s="104"/>
    </row>
    <row r="18" spans="1:11" ht="26.25" thickBot="1">
      <c r="A18" s="106"/>
      <c r="B18" s="106"/>
      <c r="C18" s="8"/>
      <c r="D18" s="9" t="s">
        <v>165</v>
      </c>
      <c r="E18" s="9" t="s">
        <v>166</v>
      </c>
      <c r="F18" s="9" t="s">
        <v>165</v>
      </c>
      <c r="G18" s="9" t="s">
        <v>166</v>
      </c>
      <c r="H18" s="106"/>
      <c r="I18" s="106"/>
      <c r="J18" s="9" t="s">
        <v>49</v>
      </c>
      <c r="K18" s="9" t="s">
        <v>166</v>
      </c>
    </row>
    <row r="19" spans="1:11" ht="15.75" thickBot="1">
      <c r="A19" s="10">
        <v>1</v>
      </c>
      <c r="B19" s="9">
        <v>2</v>
      </c>
      <c r="C19" s="9">
        <v>3</v>
      </c>
      <c r="D19" s="9">
        <v>4</v>
      </c>
      <c r="E19" s="9">
        <v>5</v>
      </c>
      <c r="F19" s="9">
        <v>6</v>
      </c>
      <c r="G19" s="9">
        <v>7</v>
      </c>
      <c r="H19" s="9">
        <v>8</v>
      </c>
      <c r="I19" s="9">
        <v>9</v>
      </c>
      <c r="J19" s="9">
        <v>10</v>
      </c>
      <c r="K19" s="9">
        <v>11</v>
      </c>
    </row>
    <row r="20" spans="1:11" ht="15.75" thickBot="1">
      <c r="A20" s="99" t="s">
        <v>167</v>
      </c>
      <c r="B20" s="100"/>
      <c r="C20" s="100"/>
      <c r="D20" s="100"/>
      <c r="E20" s="100"/>
      <c r="F20" s="100"/>
      <c r="G20" s="100"/>
      <c r="H20" s="100"/>
      <c r="I20" s="100"/>
      <c r="J20" s="100"/>
      <c r="K20" s="101"/>
    </row>
    <row r="21" spans="1:11" ht="39" thickBot="1">
      <c r="A21" s="11" t="s">
        <v>168</v>
      </c>
      <c r="B21" s="9">
        <v>101</v>
      </c>
      <c r="C21" s="12">
        <f>SUM(D21:K21)</f>
        <v>1154</v>
      </c>
      <c r="D21" s="12"/>
      <c r="E21" s="12"/>
      <c r="F21" s="12"/>
      <c r="G21" s="12"/>
      <c r="H21" s="12"/>
      <c r="I21" s="12">
        <v>1154</v>
      </c>
      <c r="J21" s="12"/>
      <c r="K21" s="12"/>
    </row>
    <row r="22" spans="1:11" ht="39" thickBot="1">
      <c r="A22" s="11" t="s">
        <v>169</v>
      </c>
      <c r="B22" s="9">
        <v>102</v>
      </c>
      <c r="C22" s="12">
        <f t="shared" ref="C22:C28" si="0">SUM(D22:K22)</f>
        <v>0</v>
      </c>
      <c r="D22" s="12"/>
      <c r="E22" s="12"/>
      <c r="F22" s="12"/>
      <c r="G22" s="12"/>
      <c r="H22" s="12"/>
      <c r="I22" s="12" t="s">
        <v>58</v>
      </c>
      <c r="J22" s="12"/>
      <c r="K22" s="12"/>
    </row>
    <row r="23" spans="1:11" ht="51.75" thickBot="1">
      <c r="A23" s="11" t="s">
        <v>170</v>
      </c>
      <c r="B23" s="9">
        <v>103</v>
      </c>
      <c r="C23" s="12">
        <f t="shared" si="0"/>
        <v>0</v>
      </c>
      <c r="D23" s="12"/>
      <c r="E23" s="12"/>
      <c r="F23" s="12"/>
      <c r="G23" s="12"/>
      <c r="H23" s="12"/>
      <c r="I23" s="12" t="s">
        <v>58</v>
      </c>
      <c r="J23" s="12"/>
      <c r="K23" s="12"/>
    </row>
    <row r="24" spans="1:11" ht="39" thickBot="1">
      <c r="A24" s="11" t="s">
        <v>171</v>
      </c>
      <c r="B24" s="9">
        <v>104</v>
      </c>
      <c r="C24" s="12">
        <f t="shared" si="0"/>
        <v>0</v>
      </c>
      <c r="D24" s="12"/>
      <c r="E24" s="12"/>
      <c r="F24" s="12"/>
      <c r="G24" s="12"/>
      <c r="H24" s="12"/>
      <c r="I24" s="12" t="s">
        <v>58</v>
      </c>
      <c r="J24" s="12"/>
      <c r="K24" s="12"/>
    </row>
    <row r="25" spans="1:11" ht="15.75" thickBot="1">
      <c r="A25" s="11" t="s">
        <v>172</v>
      </c>
      <c r="B25" s="9">
        <v>110</v>
      </c>
      <c r="C25" s="12">
        <f t="shared" si="0"/>
        <v>1154</v>
      </c>
      <c r="D25" s="12"/>
      <c r="E25" s="12"/>
      <c r="F25" s="12"/>
      <c r="G25" s="12"/>
      <c r="H25" s="12"/>
      <c r="I25" s="12">
        <v>1154</v>
      </c>
      <c r="J25" s="12"/>
      <c r="K25" s="12"/>
    </row>
    <row r="26" spans="1:11" ht="26.25" thickBot="1">
      <c r="A26" s="11" t="s">
        <v>173</v>
      </c>
      <c r="B26" s="9">
        <v>111</v>
      </c>
      <c r="C26" s="12">
        <f t="shared" si="0"/>
        <v>1154</v>
      </c>
      <c r="D26" s="12"/>
      <c r="E26" s="12"/>
      <c r="F26" s="12"/>
      <c r="G26" s="12"/>
      <c r="H26" s="12"/>
      <c r="I26" s="12">
        <v>1154</v>
      </c>
      <c r="J26" s="12"/>
      <c r="K26" s="12"/>
    </row>
    <row r="27" spans="1:11" ht="15.75" thickBot="1">
      <c r="A27" s="11" t="s">
        <v>174</v>
      </c>
      <c r="B27" s="9">
        <v>112</v>
      </c>
      <c r="C27" s="12">
        <f t="shared" si="0"/>
        <v>0</v>
      </c>
      <c r="D27" s="12"/>
      <c r="E27" s="12"/>
      <c r="F27" s="12"/>
      <c r="G27" s="12"/>
      <c r="H27" s="12"/>
      <c r="I27" s="12"/>
      <c r="J27" s="12"/>
      <c r="K27" s="12"/>
    </row>
    <row r="28" spans="1:11" ht="15.75" thickBot="1">
      <c r="A28" s="11" t="s">
        <v>175</v>
      </c>
      <c r="B28" s="9">
        <v>113</v>
      </c>
      <c r="C28" s="12">
        <f t="shared" si="0"/>
        <v>0</v>
      </c>
      <c r="D28" s="12"/>
      <c r="E28" s="12"/>
      <c r="F28" s="12"/>
      <c r="G28" s="12"/>
      <c r="H28" s="12"/>
      <c r="I28" s="12"/>
      <c r="J28" s="12"/>
      <c r="K28" s="12"/>
    </row>
    <row r="29" spans="1:11">
      <c r="A29" s="13" t="s">
        <v>73</v>
      </c>
      <c r="B29" s="105">
        <v>114</v>
      </c>
      <c r="C29" s="127">
        <v>0</v>
      </c>
      <c r="D29" s="127"/>
      <c r="E29" s="127"/>
      <c r="F29" s="127"/>
      <c r="G29" s="127"/>
      <c r="H29" s="127"/>
      <c r="I29" s="127"/>
      <c r="J29" s="127"/>
      <c r="K29" s="127"/>
    </row>
    <row r="30" spans="1:11" ht="15.75" thickBot="1">
      <c r="A30" s="14" t="s">
        <v>74</v>
      </c>
      <c r="B30" s="106"/>
      <c r="C30" s="128"/>
      <c r="D30" s="128"/>
      <c r="E30" s="128"/>
      <c r="F30" s="128"/>
      <c r="G30" s="128"/>
      <c r="H30" s="128"/>
      <c r="I30" s="128"/>
      <c r="J30" s="128"/>
      <c r="K30" s="128"/>
    </row>
    <row r="31" spans="1:11" ht="26.25" thickBot="1">
      <c r="A31" s="14" t="s">
        <v>176</v>
      </c>
      <c r="B31" s="9">
        <v>115</v>
      </c>
      <c r="C31" s="12">
        <f>SUM(D31:K31)</f>
        <v>0</v>
      </c>
      <c r="D31" s="12"/>
      <c r="E31" s="12"/>
      <c r="F31" s="12"/>
      <c r="G31" s="12"/>
      <c r="H31" s="12"/>
      <c r="I31" s="12"/>
      <c r="J31" s="12"/>
      <c r="K31" s="12"/>
    </row>
    <row r="32" spans="1:11" ht="26.25" thickBot="1">
      <c r="A32" s="14" t="s">
        <v>177</v>
      </c>
      <c r="B32" s="9">
        <v>116</v>
      </c>
      <c r="C32" s="12">
        <f>SUM(D32:K32)</f>
        <v>0</v>
      </c>
      <c r="D32" s="12"/>
      <c r="E32" s="12"/>
      <c r="F32" s="12"/>
      <c r="G32" s="12"/>
      <c r="H32" s="12"/>
      <c r="I32" s="12"/>
      <c r="J32" s="12"/>
      <c r="K32" s="12"/>
    </row>
    <row r="33" spans="1:11" ht="15.75" thickBot="1">
      <c r="A33" s="11" t="s">
        <v>77</v>
      </c>
      <c r="B33" s="9">
        <v>117</v>
      </c>
      <c r="C33" s="12">
        <f>SUM(D33:K33)</f>
        <v>0</v>
      </c>
      <c r="D33" s="12"/>
      <c r="E33" s="12"/>
      <c r="F33" s="12"/>
      <c r="G33" s="12"/>
      <c r="H33" s="12"/>
      <c r="I33" s="12"/>
      <c r="J33" s="12"/>
      <c r="K33" s="12"/>
    </row>
    <row r="34" spans="1:11" ht="15.75" thickBot="1">
      <c r="A34" s="99" t="s">
        <v>178</v>
      </c>
      <c r="B34" s="100"/>
      <c r="C34" s="100"/>
      <c r="D34" s="100"/>
      <c r="E34" s="100"/>
      <c r="F34" s="100"/>
      <c r="G34" s="100"/>
      <c r="H34" s="100"/>
      <c r="I34" s="100"/>
      <c r="J34" s="100"/>
      <c r="K34" s="101"/>
    </row>
    <row r="35" spans="1:11" ht="15.75" thickBot="1">
      <c r="A35" s="11" t="s">
        <v>80</v>
      </c>
      <c r="B35" s="9">
        <v>201</v>
      </c>
      <c r="C35" s="12">
        <f>SUM(D35:K35)</f>
        <v>0</v>
      </c>
      <c r="D35" s="12"/>
      <c r="E35" s="12"/>
      <c r="F35" s="12"/>
      <c r="G35" s="12"/>
      <c r="H35" s="12"/>
      <c r="I35" s="12" t="s">
        <v>58</v>
      </c>
      <c r="J35" s="12"/>
      <c r="K35" s="12"/>
    </row>
    <row r="36" spans="1:11" ht="26.25" thickBot="1">
      <c r="A36" s="11" t="s">
        <v>179</v>
      </c>
      <c r="B36" s="9">
        <v>202</v>
      </c>
      <c r="C36" s="12">
        <f>SUM(D36:K36)</f>
        <v>0</v>
      </c>
      <c r="D36" s="12"/>
      <c r="E36" s="12"/>
      <c r="F36" s="12"/>
      <c r="G36" s="12"/>
      <c r="H36" s="12"/>
      <c r="I36" s="12" t="s">
        <v>58</v>
      </c>
      <c r="J36" s="12"/>
      <c r="K36" s="12"/>
    </row>
    <row r="37" spans="1:11" ht="15.75" thickBot="1">
      <c r="A37" s="11" t="s">
        <v>180</v>
      </c>
      <c r="B37" s="9">
        <v>203</v>
      </c>
      <c r="C37" s="12">
        <f>SUM(D37:K37)</f>
        <v>0</v>
      </c>
      <c r="D37" s="12"/>
      <c r="E37" s="12"/>
      <c r="F37" s="12"/>
      <c r="G37" s="12"/>
      <c r="H37" s="12"/>
      <c r="I37" s="12" t="s">
        <v>58</v>
      </c>
      <c r="J37" s="12"/>
      <c r="K37" s="12"/>
    </row>
    <row r="38" spans="1:11" ht="15.75" thickBot="1">
      <c r="A38" s="99" t="s">
        <v>181</v>
      </c>
      <c r="B38" s="100"/>
      <c r="C38" s="100"/>
      <c r="D38" s="100"/>
      <c r="E38" s="100"/>
      <c r="F38" s="100"/>
      <c r="G38" s="100"/>
      <c r="H38" s="100"/>
      <c r="I38" s="100"/>
      <c r="J38" s="100"/>
      <c r="K38" s="101"/>
    </row>
    <row r="39" spans="1:11" ht="51.75" thickBot="1">
      <c r="A39" s="11" t="s">
        <v>182</v>
      </c>
      <c r="B39" s="9">
        <v>301</v>
      </c>
      <c r="C39" s="67">
        <f t="shared" ref="C39:C51" si="1">SUM(D39:K39)</f>
        <v>33582.907910000002</v>
      </c>
      <c r="D39" s="12"/>
      <c r="E39" s="12"/>
      <c r="F39" s="12"/>
      <c r="G39" s="12"/>
      <c r="H39" s="12"/>
      <c r="I39" s="67">
        <v>33582.907910000002</v>
      </c>
      <c r="J39" s="12"/>
      <c r="K39" s="12"/>
    </row>
    <row r="40" spans="1:11" ht="39" thickBot="1">
      <c r="A40" s="11" t="s">
        <v>183</v>
      </c>
      <c r="B40" s="9">
        <v>302</v>
      </c>
      <c r="C40" s="67">
        <f t="shared" si="1"/>
        <v>0</v>
      </c>
      <c r="D40" s="12"/>
      <c r="E40" s="12"/>
      <c r="F40" s="12"/>
      <c r="G40" s="12"/>
      <c r="H40" s="12"/>
      <c r="I40" s="12" t="s">
        <v>58</v>
      </c>
      <c r="J40" s="12"/>
      <c r="K40" s="12"/>
    </row>
    <row r="41" spans="1:11" ht="51.75" thickBot="1">
      <c r="A41" s="11" t="s">
        <v>184</v>
      </c>
      <c r="B41" s="9">
        <v>303</v>
      </c>
      <c r="C41" s="67">
        <f t="shared" si="1"/>
        <v>0</v>
      </c>
      <c r="D41" s="12"/>
      <c r="E41" s="12"/>
      <c r="F41" s="12"/>
      <c r="G41" s="12"/>
      <c r="H41" s="12"/>
      <c r="I41" s="12"/>
      <c r="J41" s="12"/>
      <c r="K41" s="12"/>
    </row>
    <row r="42" spans="1:11" ht="51.75" thickBot="1">
      <c r="A42" s="11" t="s">
        <v>185</v>
      </c>
      <c r="B42" s="9">
        <v>304</v>
      </c>
      <c r="C42" s="67">
        <f t="shared" si="1"/>
        <v>0</v>
      </c>
      <c r="D42" s="12"/>
      <c r="E42" s="12"/>
      <c r="F42" s="12"/>
      <c r="G42" s="12"/>
      <c r="H42" s="12"/>
      <c r="I42" s="12" t="s">
        <v>58</v>
      </c>
      <c r="J42" s="12"/>
      <c r="K42" s="12"/>
    </row>
    <row r="43" spans="1:11" ht="15.75" thickBot="1">
      <c r="A43" s="11" t="s">
        <v>186</v>
      </c>
      <c r="B43" s="9">
        <v>305</v>
      </c>
      <c r="C43" s="67">
        <f t="shared" si="1"/>
        <v>33582.907910000002</v>
      </c>
      <c r="D43" s="12"/>
      <c r="E43" s="12"/>
      <c r="F43" s="12"/>
      <c r="G43" s="12"/>
      <c r="H43" s="12"/>
      <c r="I43" s="67">
        <v>33582.907910000002</v>
      </c>
      <c r="J43" s="12"/>
      <c r="K43" s="12"/>
    </row>
    <row r="44" spans="1:11" ht="26.25" thickBot="1">
      <c r="A44" s="11" t="s">
        <v>187</v>
      </c>
      <c r="B44" s="9">
        <v>306</v>
      </c>
      <c r="C44" s="67">
        <f t="shared" si="1"/>
        <v>33582.907910000002</v>
      </c>
      <c r="D44" s="12"/>
      <c r="E44" s="12"/>
      <c r="F44" s="12"/>
      <c r="G44" s="12"/>
      <c r="H44" s="12"/>
      <c r="I44" s="67">
        <v>33582.907910000002</v>
      </c>
      <c r="J44" s="12"/>
      <c r="K44" s="12"/>
    </row>
    <row r="45" spans="1:11" ht="15.75" thickBot="1">
      <c r="A45" s="11" t="s">
        <v>188</v>
      </c>
      <c r="B45" s="9">
        <v>310</v>
      </c>
      <c r="C45" s="67">
        <f t="shared" si="1"/>
        <v>0</v>
      </c>
      <c r="D45" s="12"/>
      <c r="E45" s="12"/>
      <c r="F45" s="12"/>
      <c r="G45" s="12"/>
      <c r="H45" s="12"/>
      <c r="I45" s="12"/>
      <c r="J45" s="12"/>
      <c r="K45" s="12"/>
    </row>
    <row r="46" spans="1:11" ht="15.75" thickBot="1">
      <c r="A46" s="11" t="s">
        <v>189</v>
      </c>
      <c r="B46" s="9">
        <v>311</v>
      </c>
      <c r="C46" s="67">
        <f t="shared" si="1"/>
        <v>0</v>
      </c>
      <c r="D46" s="12"/>
      <c r="E46" s="12"/>
      <c r="F46" s="12"/>
      <c r="G46" s="12"/>
      <c r="H46" s="12"/>
      <c r="I46" s="12"/>
      <c r="J46" s="12"/>
      <c r="K46" s="12"/>
    </row>
    <row r="47" spans="1:11">
      <c r="A47" s="13" t="s">
        <v>73</v>
      </c>
      <c r="B47" s="105">
        <v>312</v>
      </c>
      <c r="C47" s="132">
        <f>SUM(D47:K48)</f>
        <v>0</v>
      </c>
      <c r="D47" s="127"/>
      <c r="E47" s="127"/>
      <c r="F47" s="127"/>
      <c r="G47" s="127"/>
      <c r="H47" s="127"/>
      <c r="I47" s="127"/>
      <c r="J47" s="127"/>
      <c r="K47" s="127"/>
    </row>
    <row r="48" spans="1:11" ht="15.75" thickBot="1">
      <c r="A48" s="14" t="s">
        <v>74</v>
      </c>
      <c r="B48" s="106"/>
      <c r="C48" s="133"/>
      <c r="D48" s="128"/>
      <c r="E48" s="128"/>
      <c r="F48" s="128"/>
      <c r="G48" s="128"/>
      <c r="H48" s="128"/>
      <c r="I48" s="128"/>
      <c r="J48" s="128"/>
      <c r="K48" s="128"/>
    </row>
    <row r="49" spans="1:11" ht="26.25" thickBot="1">
      <c r="A49" s="14" t="s">
        <v>176</v>
      </c>
      <c r="B49" s="9">
        <v>313</v>
      </c>
      <c r="C49" s="67">
        <f t="shared" si="1"/>
        <v>0</v>
      </c>
      <c r="D49" s="12"/>
      <c r="E49" s="12"/>
      <c r="F49" s="12"/>
      <c r="G49" s="12"/>
      <c r="H49" s="12"/>
      <c r="I49" s="12"/>
      <c r="J49" s="12"/>
      <c r="K49" s="12"/>
    </row>
    <row r="50" spans="1:11" ht="26.25" thickBot="1">
      <c r="A50" s="14" t="s">
        <v>177</v>
      </c>
      <c r="B50" s="9">
        <v>314</v>
      </c>
      <c r="C50" s="67">
        <f t="shared" si="1"/>
        <v>0</v>
      </c>
      <c r="D50" s="12"/>
      <c r="E50" s="12"/>
      <c r="F50" s="12"/>
      <c r="G50" s="12"/>
      <c r="H50" s="12"/>
      <c r="I50" s="12"/>
      <c r="J50" s="12"/>
      <c r="K50" s="12"/>
    </row>
    <row r="51" spans="1:11" ht="15.75" thickBot="1">
      <c r="A51" s="11" t="s">
        <v>77</v>
      </c>
      <c r="B51" s="9">
        <v>315</v>
      </c>
      <c r="C51" s="67">
        <f t="shared" si="1"/>
        <v>0</v>
      </c>
      <c r="D51" s="12"/>
      <c r="E51" s="12"/>
      <c r="F51" s="12"/>
      <c r="G51" s="12"/>
      <c r="H51" s="12"/>
      <c r="I51" s="12"/>
      <c r="J51" s="12"/>
      <c r="K51" s="12"/>
    </row>
    <row r="52" spans="1:11" ht="15.75">
      <c r="A52" s="15"/>
    </row>
  </sheetData>
  <mergeCells count="39">
    <mergeCell ref="B16:B18"/>
    <mergeCell ref="K47:K48"/>
    <mergeCell ref="I47:I48"/>
    <mergeCell ref="E47:E48"/>
    <mergeCell ref="H47:H48"/>
    <mergeCell ref="F47:F48"/>
    <mergeCell ref="B47:B48"/>
    <mergeCell ref="C47:C48"/>
    <mergeCell ref="D47:D48"/>
    <mergeCell ref="J47:J48"/>
    <mergeCell ref="G47:G48"/>
    <mergeCell ref="A2:K2"/>
    <mergeCell ref="A3:K3"/>
    <mergeCell ref="A4:K4"/>
    <mergeCell ref="A15:K15"/>
    <mergeCell ref="B9:J9"/>
    <mergeCell ref="B6:J7"/>
    <mergeCell ref="B11:J11"/>
    <mergeCell ref="B13:J13"/>
    <mergeCell ref="F17:G17"/>
    <mergeCell ref="A20:K20"/>
    <mergeCell ref="J29:J30"/>
    <mergeCell ref="K29:K30"/>
    <mergeCell ref="G29:G30"/>
    <mergeCell ref="D29:D30"/>
    <mergeCell ref="E29:E30"/>
    <mergeCell ref="F29:F30"/>
    <mergeCell ref="B29:B30"/>
    <mergeCell ref="C29:C30"/>
    <mergeCell ref="A38:K38"/>
    <mergeCell ref="A34:K34"/>
    <mergeCell ref="I29:I30"/>
    <mergeCell ref="H29:H30"/>
    <mergeCell ref="A16:A18"/>
    <mergeCell ref="I17:I18"/>
    <mergeCell ref="J17:K17"/>
    <mergeCell ref="D16:K16"/>
    <mergeCell ref="D17:E17"/>
    <mergeCell ref="H17:H18"/>
  </mergeCells>
  <phoneticPr fontId="0" type="noConversion"/>
  <pageMargins left="0.7" right="0.34"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G8"/>
  <sheetViews>
    <sheetView workbookViewId="0">
      <selection activeCell="D22" sqref="D22"/>
    </sheetView>
  </sheetViews>
  <sheetFormatPr defaultRowHeight="15"/>
  <cols>
    <col min="1" max="1" width="7.5703125" customWidth="1"/>
    <col min="2" max="2" width="23.42578125" customWidth="1"/>
    <col min="3" max="3" width="19.85546875" customWidth="1"/>
    <col min="4" max="4" width="20.5703125" customWidth="1"/>
    <col min="5" max="5" width="23.42578125" customWidth="1"/>
    <col min="6" max="6" width="55" customWidth="1"/>
    <col min="7" max="7" width="29.85546875" customWidth="1"/>
    <col min="11" max="11" width="12.28515625" customWidth="1"/>
  </cols>
  <sheetData>
    <row r="1" spans="1:7">
      <c r="G1" s="61"/>
    </row>
    <row r="2" spans="1:7">
      <c r="A2" s="134" t="s">
        <v>245</v>
      </c>
      <c r="B2" s="134"/>
      <c r="C2" s="134"/>
      <c r="D2" s="134"/>
      <c r="E2" s="134"/>
      <c r="F2" s="134"/>
      <c r="G2" s="134"/>
    </row>
    <row r="3" spans="1:7">
      <c r="A3" s="135"/>
      <c r="B3" s="135"/>
      <c r="C3" s="135"/>
      <c r="D3" s="135"/>
      <c r="E3" s="135"/>
      <c r="F3" s="135"/>
      <c r="G3" s="135"/>
    </row>
    <row r="4" spans="1:7" ht="16.5">
      <c r="A4" s="136" t="s">
        <v>248</v>
      </c>
      <c r="B4" s="137"/>
      <c r="C4" s="137"/>
      <c r="D4" s="137"/>
      <c r="E4" s="137"/>
      <c r="F4" s="137"/>
      <c r="G4" s="137"/>
    </row>
    <row r="5" spans="1:7">
      <c r="A5" s="138" t="s">
        <v>246</v>
      </c>
      <c r="B5" s="138"/>
      <c r="C5" s="138"/>
      <c r="D5" s="138"/>
      <c r="E5" s="138"/>
      <c r="F5" s="138"/>
      <c r="G5" s="138"/>
    </row>
    <row r="6" spans="1:7" ht="159.75" customHeight="1">
      <c r="A6" s="62" t="s">
        <v>247</v>
      </c>
      <c r="B6" s="63" t="s">
        <v>27</v>
      </c>
      <c r="C6" s="63" t="s">
        <v>249</v>
      </c>
      <c r="D6" s="63" t="s">
        <v>250</v>
      </c>
      <c r="E6" s="63" t="s">
        <v>251</v>
      </c>
      <c r="F6" s="63" t="s">
        <v>252</v>
      </c>
      <c r="G6" s="63" t="s">
        <v>253</v>
      </c>
    </row>
    <row r="7" spans="1:7">
      <c r="A7" s="64">
        <v>1</v>
      </c>
      <c r="B7" s="65">
        <f t="shared" ref="B7:G7" si="0">A7+1</f>
        <v>2</v>
      </c>
      <c r="C7" s="65">
        <f t="shared" si="0"/>
        <v>3</v>
      </c>
      <c r="D7" s="65">
        <f t="shared" si="0"/>
        <v>4</v>
      </c>
      <c r="E7" s="65">
        <f t="shared" si="0"/>
        <v>5</v>
      </c>
      <c r="F7" s="65">
        <f t="shared" si="0"/>
        <v>6</v>
      </c>
      <c r="G7" s="65">
        <f t="shared" si="0"/>
        <v>7</v>
      </c>
    </row>
    <row r="8" spans="1:7">
      <c r="A8" s="139" t="s">
        <v>28</v>
      </c>
      <c r="B8" s="139"/>
      <c r="C8" s="96">
        <v>365404.67241000012</v>
      </c>
      <c r="D8" s="96">
        <v>240204.30837000001</v>
      </c>
      <c r="E8" s="96">
        <v>105771.18427000003</v>
      </c>
      <c r="F8" s="96">
        <v>45179.290369999995</v>
      </c>
      <c r="G8" s="97">
        <v>62.842534201127918</v>
      </c>
    </row>
  </sheetData>
  <mergeCells count="4">
    <mergeCell ref="A2:G3"/>
    <mergeCell ref="A4:G4"/>
    <mergeCell ref="A5:G5"/>
    <mergeCell ref="A8:B8"/>
  </mergeCells>
  <phoneticPr fontId="0" type="noConversion"/>
  <pageMargins left="0.7" right="0.37" top="0.48"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 1-закупки</vt:lpstr>
      <vt:lpstr>№ 2-закупки</vt:lpstr>
      <vt:lpstr>№ 1а-закупки</vt:lpstr>
      <vt:lpstr>СМП СОНКО</vt:lpstr>
      <vt:lpstr>'№ 2-закупки'!Область_печати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2020-01-16T11:57:49Z</cp:lastPrinted>
  <dcterms:created xsi:type="dcterms:W3CDTF">2006-09-16T00:00:00Z</dcterms:created>
  <dcterms:modified xsi:type="dcterms:W3CDTF">2021-05-19T12:55:34Z</dcterms:modified>
</cp:coreProperties>
</file>