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65" windowWidth="14805" windowHeight="7950"/>
  </bookViews>
  <sheets>
    <sheet name="№ 1-закупки" sheetId="1" r:id="rId1"/>
    <sheet name="№ 2-закупки" sheetId="2" r:id="rId2"/>
    <sheet name="№ 1а-закупки" sheetId="3" r:id="rId3"/>
    <sheet name="СМП СОНКО" sheetId="4" r:id="rId4"/>
  </sheets>
  <definedNames>
    <definedName name="_xlnm.Print_Area" localSheetId="1">'№ 2-закупки'!$A$1:$J$212</definedName>
  </definedNames>
  <calcPr calcId="114210"/>
</workbook>
</file>

<file path=xl/calcChain.xml><?xml version="1.0" encoding="utf-8"?>
<calcChain xmlns="http://schemas.openxmlformats.org/spreadsheetml/2006/main">
  <c r="E209" i="2"/>
  <c r="E179"/>
  <c r="E133"/>
  <c r="E210"/>
  <c r="J179"/>
  <c r="F179"/>
  <c r="J133"/>
  <c r="F133"/>
  <c r="B7" i="4"/>
  <c r="C51" i="3"/>
  <c r="C50"/>
  <c r="C49"/>
  <c r="C47"/>
  <c r="C46"/>
  <c r="C45"/>
  <c r="C44"/>
  <c r="C43"/>
  <c r="C42"/>
  <c r="C41"/>
  <c r="C40"/>
  <c r="C39"/>
  <c r="C37"/>
  <c r="C36"/>
  <c r="C35"/>
  <c r="C33"/>
  <c r="C32"/>
  <c r="C31"/>
  <c r="C28"/>
  <c r="C27"/>
  <c r="C26"/>
  <c r="C25"/>
  <c r="C24"/>
  <c r="C23"/>
  <c r="C22"/>
  <c r="C21"/>
  <c r="H178" i="2"/>
  <c r="I178"/>
  <c r="J209"/>
  <c r="H179"/>
  <c r="I179"/>
  <c r="H121"/>
  <c r="I121"/>
  <c r="H122"/>
  <c r="I122"/>
  <c r="H123"/>
  <c r="I123"/>
  <c r="H124"/>
  <c r="I124"/>
  <c r="H125"/>
  <c r="I125"/>
  <c r="H126"/>
  <c r="I126"/>
  <c r="H127"/>
  <c r="I127"/>
  <c r="H128"/>
  <c r="I128"/>
  <c r="H129"/>
  <c r="I129"/>
  <c r="H130"/>
  <c r="I130"/>
  <c r="H131"/>
  <c r="I131"/>
  <c r="H132"/>
  <c r="I132"/>
  <c r="H177"/>
  <c r="I177"/>
  <c r="H176"/>
  <c r="I176"/>
  <c r="H120"/>
  <c r="I120"/>
  <c r="H119"/>
  <c r="I119"/>
  <c r="H118"/>
  <c r="I118"/>
  <c r="H117"/>
  <c r="I117"/>
  <c r="H116"/>
  <c r="I116"/>
  <c r="H115"/>
  <c r="I115"/>
  <c r="H114"/>
  <c r="I114"/>
  <c r="H113"/>
  <c r="I113"/>
  <c r="H112"/>
  <c r="I112"/>
  <c r="H111"/>
  <c r="I111"/>
  <c r="H110"/>
  <c r="I110"/>
  <c r="H109"/>
  <c r="I109"/>
  <c r="H108"/>
  <c r="I108"/>
  <c r="H107"/>
  <c r="I107"/>
  <c r="H106"/>
  <c r="I106"/>
  <c r="H105"/>
  <c r="I105"/>
  <c r="H104"/>
  <c r="I104"/>
  <c r="H103"/>
  <c r="I103"/>
  <c r="H102"/>
  <c r="I102"/>
  <c r="H101"/>
  <c r="I101"/>
  <c r="H100"/>
  <c r="I100"/>
  <c r="H99"/>
  <c r="I99"/>
  <c r="H98"/>
  <c r="I98"/>
  <c r="H97"/>
  <c r="I97"/>
  <c r="H96"/>
  <c r="I96"/>
  <c r="H95"/>
  <c r="I95"/>
  <c r="H94"/>
  <c r="I94"/>
  <c r="H93"/>
  <c r="I93"/>
  <c r="H92"/>
  <c r="I92"/>
  <c r="H91"/>
  <c r="I91"/>
  <c r="H90"/>
  <c r="I90"/>
  <c r="H89"/>
  <c r="I89"/>
  <c r="H88"/>
  <c r="I88"/>
  <c r="H87"/>
  <c r="I87"/>
  <c r="H86"/>
  <c r="I86"/>
  <c r="H85"/>
  <c r="I85"/>
  <c r="H84"/>
  <c r="I84"/>
  <c r="H83"/>
  <c r="I83"/>
  <c r="H82"/>
  <c r="I82"/>
  <c r="H81"/>
  <c r="I81"/>
  <c r="H80"/>
  <c r="I80"/>
  <c r="H79"/>
  <c r="I79"/>
  <c r="H78"/>
  <c r="I78"/>
  <c r="H77"/>
  <c r="I77"/>
  <c r="H76"/>
  <c r="I76"/>
  <c r="H75"/>
  <c r="I75"/>
  <c r="H74"/>
  <c r="I74"/>
  <c r="H73"/>
  <c r="I73"/>
  <c r="H72"/>
  <c r="I72"/>
  <c r="H71"/>
  <c r="I71"/>
  <c r="H70"/>
  <c r="I70"/>
  <c r="H69"/>
  <c r="I69"/>
  <c r="H68"/>
  <c r="I68"/>
  <c r="H67"/>
  <c r="I67"/>
  <c r="H66"/>
  <c r="I66"/>
  <c r="H65"/>
  <c r="I65"/>
  <c r="H64"/>
  <c r="I64"/>
  <c r="H63"/>
  <c r="I63"/>
  <c r="H62"/>
  <c r="I62"/>
  <c r="H61"/>
  <c r="I61"/>
  <c r="H60"/>
  <c r="I60"/>
  <c r="H59"/>
  <c r="I59"/>
  <c r="H58"/>
  <c r="I58"/>
  <c r="H57"/>
  <c r="I57"/>
  <c r="H56"/>
  <c r="I56"/>
  <c r="H55"/>
  <c r="I55"/>
  <c r="H54"/>
  <c r="I54"/>
  <c r="H53"/>
  <c r="I53"/>
  <c r="H52"/>
  <c r="I52"/>
  <c r="H51"/>
  <c r="I51"/>
  <c r="H50"/>
  <c r="I50"/>
  <c r="H49"/>
  <c r="I49"/>
  <c r="H48"/>
  <c r="I48"/>
  <c r="H47"/>
  <c r="I47"/>
  <c r="H46"/>
  <c r="I46"/>
  <c r="H45"/>
  <c r="I45"/>
  <c r="H44"/>
  <c r="I44"/>
  <c r="H43"/>
  <c r="I43"/>
  <c r="H42"/>
  <c r="I42"/>
  <c r="H41"/>
  <c r="I41"/>
  <c r="H40"/>
  <c r="I40"/>
  <c r="H39"/>
  <c r="I39"/>
  <c r="H38"/>
  <c r="I38"/>
  <c r="H37"/>
  <c r="I37"/>
  <c r="H36"/>
  <c r="I36"/>
  <c r="H35"/>
  <c r="I35"/>
  <c r="H34"/>
  <c r="I34"/>
  <c r="H33"/>
  <c r="I33"/>
  <c r="H32"/>
  <c r="I32"/>
  <c r="H31"/>
  <c r="I31"/>
  <c r="H30"/>
  <c r="I30"/>
  <c r="H29"/>
  <c r="I29"/>
  <c r="H28"/>
  <c r="I28"/>
  <c r="H27"/>
  <c r="I27"/>
  <c r="H26"/>
  <c r="I26"/>
  <c r="H25"/>
  <c r="I25"/>
  <c r="H24"/>
  <c r="I24"/>
  <c r="H23"/>
  <c r="I23"/>
  <c r="H22"/>
  <c r="I22"/>
  <c r="H21"/>
  <c r="I21"/>
  <c r="H20"/>
  <c r="I20"/>
  <c r="C49" i="1"/>
  <c r="C48"/>
  <c r="C47"/>
  <c r="C46"/>
  <c r="C45"/>
  <c r="C44"/>
  <c r="C43"/>
  <c r="C42"/>
  <c r="C41"/>
  <c r="C40"/>
  <c r="C39"/>
  <c r="C38"/>
  <c r="C37"/>
  <c r="C36"/>
  <c r="C35"/>
  <c r="C34"/>
  <c r="C115"/>
  <c r="C114"/>
  <c r="C113"/>
  <c r="C112"/>
  <c r="C111"/>
  <c r="C110"/>
  <c r="C109"/>
  <c r="C104"/>
  <c r="C103"/>
  <c r="C102"/>
  <c r="C100"/>
  <c r="C99"/>
  <c r="C98"/>
  <c r="C97"/>
  <c r="C94"/>
  <c r="C93"/>
  <c r="C92"/>
  <c r="C91"/>
  <c r="C90"/>
  <c r="C89"/>
  <c r="C88"/>
  <c r="C87"/>
  <c r="C86"/>
  <c r="C85"/>
  <c r="C84"/>
  <c r="C83"/>
  <c r="C82"/>
  <c r="C81"/>
  <c r="C80"/>
  <c r="C79"/>
  <c r="C78"/>
  <c r="C77"/>
  <c r="C76"/>
  <c r="C75"/>
  <c r="C74"/>
  <c r="C73"/>
  <c r="C72"/>
  <c r="C71"/>
  <c r="C70"/>
  <c r="C69"/>
  <c r="C68"/>
  <c r="C67"/>
  <c r="C64"/>
  <c r="C63"/>
  <c r="C62"/>
  <c r="C61"/>
  <c r="C60"/>
  <c r="C59"/>
  <c r="C58"/>
  <c r="C57"/>
  <c r="C56"/>
  <c r="C55"/>
  <c r="C54"/>
  <c r="C53"/>
  <c r="C52"/>
  <c r="C51"/>
  <c r="C20"/>
  <c r="C33"/>
  <c r="C32"/>
  <c r="C31"/>
  <c r="C30"/>
  <c r="C29"/>
  <c r="C28"/>
  <c r="C27"/>
  <c r="C26"/>
  <c r="C25"/>
  <c r="C24"/>
  <c r="C23"/>
  <c r="C22"/>
  <c r="C21"/>
  <c r="C7" i="4"/>
  <c r="D7"/>
  <c r="E7"/>
  <c r="F7"/>
  <c r="G7"/>
  <c r="H133" i="2"/>
  <c r="H210"/>
  <c r="I210"/>
  <c r="F210"/>
  <c r="I133"/>
  <c r="J210"/>
</calcChain>
</file>

<file path=xl/sharedStrings.xml><?xml version="1.0" encoding="utf-8"?>
<sst xmlns="http://schemas.openxmlformats.org/spreadsheetml/2006/main" count="722" uniqueCount="406">
  <si>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ямочный ремонт дороги от а/д "Моргауши-Шатьмапоси-Н.Панклеи-Вурманкасы" к д. В.Панклеи </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</si>
  <si>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модернизацию систем видеонаблюдения в рамках реализации программы АПК «Безопасное муниципальное образование» на территории Моргаушского района Чувашской Республики </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</si>
  <si>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устройство контейнерной площадки деревни Ижелькасы Хорнойского сельского поселения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</si>
  <si>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по ул. Новая в д. Хорной Хорнойского сельского поселения Моргаушского района Чувашской Республики</t>
  </si>
  <si>
    <t>МБОУ «Ярабайкасинская средняя общеобразовательная школа» Моргаушского района Чувашской Республики</t>
  </si>
  <si>
    <t>МБОУ «Акрамовская основная общеобразовательная школа» Моргаушского района Чувашской Республики</t>
  </si>
  <si>
    <t>МБОУ «Тойгильдинская основная общеобразовательная школа» Моргаушского района Чувашской Республики</t>
  </si>
  <si>
    <t>МБОУ «Сосновская основная общеобразовательная школа им. Н.В.Никольского» Моргаушского района Чувашской Республики</t>
  </si>
  <si>
    <t>МБОУ «Сыбайкасинская основная общеобразовательная школа» Моргаушского района Чувашской Республики</t>
  </si>
  <si>
    <t>МБОУ «Шатракасинская основная общеобразовательная школа» Моргаушского района Чувашской Республики</t>
  </si>
  <si>
    <t>МБОУ «Шатьмапосинская основная общеобразовательная школа» Моргаушского района Чувашской Республики</t>
  </si>
  <si>
    <t>МБОУ «Шомиковская основная общеобразовательная школа» Моргаушского района Чувашской Республики</t>
  </si>
  <si>
    <t>МБДОУ «Детский сад № 29 «Незабудка» Моргаушского района Чувашской Республики</t>
  </si>
  <si>
    <t>МБДОУ «Детский сад № 8 «Колокольчик» Моргаушского района Чувашской Республики</t>
  </si>
  <si>
    <t>МБДОУ «Детский сад № 3 «Солнышко» Моргаушского района Чувашской Республики</t>
  </si>
  <si>
    <t>МБДОУ «Детский сад № 19 «Мечта» Моргаушского района Чувашской Республики</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</si>
  <si>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заключение муниципального контракта на ремонт грунтовой дороги в деревне Вомбакасы улица Чиржикасинская Большесундырского сельского поселения Моргаушского района Чувашской Республики </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</si>
  <si>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заключение муниципального контракта на ремонт грунтовой дороги в деревне Нижние Олгаши улица Центральная Большесундырского сельского поселения Моргаушского района Чувашской Республики </t>
  </si>
  <si>
    <t>МБДОУ «Детский сад №17 «Родничок» Моргаушского района Чувашской Республики</t>
  </si>
  <si>
    <t>Контейнеры для накопления твердых коммунальных отходов (совместный аукцион)</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</si>
  <si>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автомобильных дорог и дорожных сооружений Шатьмапосинского сельского по</t>
  </si>
  <si>
    <t>Аукцион в электронной форме на право заключения муниципального контракта на приобретение жилых помещений для обеспечения благоустроенными жилыми помещениями специализированного жилищного фонда детей-сирот и детей, оставшихся без попечения родителей, лиц и</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</si>
  <si>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автомобильной дороги по улице Сосновая  в деревне Лесные Хачики Москакасинского сельского поселения Моргаушского района Чувашской Республики </t>
  </si>
  <si>
    <t>Поставка соревновательных полей для робототехники</t>
  </si>
  <si>
    <t>Организатор торгов Администрация Цивильского района Чувашской Республики</t>
  </si>
  <si>
    <t>Организатор торгов АдминистрацияМоргаушского района Чувашской Республики для 18 муниципалитетов республики</t>
  </si>
  <si>
    <t>нет</t>
  </si>
  <si>
    <t>Главный распорядитель бюджетных средств</t>
  </si>
  <si>
    <t>По району</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</si>
  <si>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контракта на разработку проектно-сметной документации на капитальный ремонт двухэтажного кирпичного здания МБДОУ "Детский сад №8 "Колокольчик" Моргаушского района ЧР</t>
  </si>
  <si>
    <t>№ 1-закупки</t>
  </si>
  <si>
    <t>ФОРМА</t>
  </si>
  <si>
    <t>Сведения</t>
  </si>
  <si>
    <t xml:space="preserve">об определении поставщиков (подрядчиков, исполнителей) </t>
  </si>
  <si>
    <t xml:space="preserve">для обеспечения нужд Чувашской Республики </t>
  </si>
  <si>
    <t xml:space="preserve">Наименование </t>
  </si>
  <si>
    <t>государственного органа Чувашской Республики, органа управления ТФОМС Чувашской Республики, представляющего отчет</t>
  </si>
  <si>
    <t>Отчетный период</t>
  </si>
  <si>
    <t>(тыс. рублей)</t>
  </si>
  <si>
    <t>Наименование показателей</t>
  </si>
  <si>
    <t>Код строки</t>
  </si>
  <si>
    <t xml:space="preserve">Закупки </t>
  </si>
  <si>
    <t>всего</t>
  </si>
  <si>
    <t>В том числе из графы 3</t>
  </si>
  <si>
    <t>конкурсы</t>
  </si>
  <si>
    <t>электронный аукцион</t>
  </si>
  <si>
    <t>запрос котировок</t>
  </si>
  <si>
    <t>запрос предложений</t>
  </si>
  <si>
    <t>закупки у единственного поставщика (подрядчика, исполнителя)</t>
  </si>
  <si>
    <t>открытые</t>
  </si>
  <si>
    <t>с ограниченным участием</t>
  </si>
  <si>
    <t>двухэтапные</t>
  </si>
  <si>
    <t>без проведения конкурентных способов определения поставщиков (подрядчиков, исполнителей)</t>
  </si>
  <si>
    <t>закупки малого объема</t>
  </si>
  <si>
    <t xml:space="preserve">I. Количественные характеристики способов определения поставщиков (подрядчиков, исполнителей), </t>
  </si>
  <si>
    <t>закупок у единственного поставщика (подрядчика, исполнителя)</t>
  </si>
  <si>
    <t>1. Всего проведено способов определения поставщиков (подрядчиков, исполнителей) (лотов) и закупок у единственного поставщика (подрядчика, исполнителя)</t>
  </si>
  <si>
    <t>Количество закрытых конкурсов, закрытых аукционов, извещения о проведении которых размещаются в единой информационной системе</t>
  </si>
  <si>
    <t>х</t>
  </si>
  <si>
    <t>Из строки 101 - количество несостоявшихся способов определения поставщиков (подрядчиков, исполнителей) (лотов)</t>
  </si>
  <si>
    <t>Из строки 103 - количество несостоявшихся способов определения поставщиков (подрядчиков, исполнителей) (лотов), которые не привели к заключению контрактов</t>
  </si>
  <si>
    <t>Из строки 104 - количество способов определения поставщиков (подрядчиков, исполнителей), которые не привели к заключению контрактов из-за отказа от заключения контрактов</t>
  </si>
  <si>
    <t>Из строки 101 - проведено совместных конкурсов, аукционов (лотов)</t>
  </si>
  <si>
    <t>Из строки 107 - количество несостоявшихся совместных конкурсов, аукционов (лотов)</t>
  </si>
  <si>
    <t>Из строки 107 - количество совместных конкурсов, аукционов (лотов), которые не привели к заключению контракта</t>
  </si>
  <si>
    <t>2. Количество заключенных контрактов и договоров</t>
  </si>
  <si>
    <t>Из строки 110 - количество заключенных контрактов по результатам несостоявшихся способов определения поставщиков (подрядчиков, исполнителей) (лотов)</t>
  </si>
  <si>
    <t>Из строки 110 - количество контрактов, заключенных по результатам проведения совместных конкурсов, аукционов</t>
  </si>
  <si>
    <t>Из строки 110 - количество контрактов, заключенных по результатам несостоявшихся совместных конкурсов, аукционов</t>
  </si>
  <si>
    <t>Из строки 110 - количество заключенных контрактов и договоров с отечественными участниками</t>
  </si>
  <si>
    <t xml:space="preserve">с организациями инвалидов   </t>
  </si>
  <si>
    <t>3. Внесено изменений в контракты и договоры</t>
  </si>
  <si>
    <t>4. Расторгнуто контрактов и договоров</t>
  </si>
  <si>
    <t>в том числе:</t>
  </si>
  <si>
    <t>по соглашению сторон</t>
  </si>
  <si>
    <t>в случае одностороннего отказа заказчика от исполнения контракта</t>
  </si>
  <si>
    <t>в случае одностороннего отказа поставщика (подрядчика, исполнителя) от исполнения контракта</t>
  </si>
  <si>
    <t>по решению суда</t>
  </si>
  <si>
    <t xml:space="preserve">5. Количество осуществленных способов определения поставщиков (подрядчиков, исполнителей), признанных недействительными </t>
  </si>
  <si>
    <t>II. Количественные характеристики участников закупки товаров, работ, услуг для обеспечения государственных и муниципальных нужд</t>
  </si>
  <si>
    <t>1. Общее количество поданных заявок</t>
  </si>
  <si>
    <t>Количество заявок, поданных для участия в закрытых конкурсах, закрытых аукционах, извещения о проведении которых размещаются в единой информационной системе</t>
  </si>
  <si>
    <t>Из строки 201 - количество заявок, поданных для участия в способах определения поставщиков (подрядчиков, исполнителей), признанных несостоявшимися</t>
  </si>
  <si>
    <t xml:space="preserve">Из строки 201 - количество заявок, поданных для участия в совместных конкурсах, аукционах </t>
  </si>
  <si>
    <t>Из строки 204 - количество заявок, поданных для участия в совместных конкурсах, аукционах признанных несостоявшимися</t>
  </si>
  <si>
    <t xml:space="preserve">Из строки 201 - заявок отечественных участников торгов </t>
  </si>
  <si>
    <t>заявок организаций инвалидов</t>
  </si>
  <si>
    <t>2. Из строки 201 - не допущено заявок к участию в определении поставщиков (подрядчиков, исполнителей)</t>
  </si>
  <si>
    <t>210</t>
  </si>
  <si>
    <t>- участником не представлено обеспечение заявки</t>
  </si>
  <si>
    <t>- заявка не отвечала требованиям, предусмотренным документацией о закупке</t>
  </si>
  <si>
    <t>212</t>
  </si>
  <si>
    <t>3. Из строки 201 - отозвано заявок участниками закупок</t>
  </si>
  <si>
    <t>4. Количество обжалований по осуществлению закупок</t>
  </si>
  <si>
    <t xml:space="preserve">III. Стоимостные характеристики способов определения поставщиков (подрядчиков, исполнителей), </t>
  </si>
  <si>
    <t>закупок у единственного поставщика (подрядчика, исполнителя), тысяча рублей</t>
  </si>
  <si>
    <t>1. Суммарная начальная цена контрактов (лотов) и договоров</t>
  </si>
  <si>
    <t>Суммарная начальная цена закрытых конкурсов, закрытых аукционов, извещения о проведении которых размещаются единой информационной системе</t>
  </si>
  <si>
    <t>Из строки 301 - суммарная начальная цена контрактов несостоявшихся конкурсов, аукционов (лотов), запросов котировок, запросов предложений</t>
  </si>
  <si>
    <t>Из строки 303 - суммарная начальная цена контрактов несостоявшихся конкурсов, аукционов (лотов), запросов котировок, запросов предложений, которые не привели к заключению контрактов</t>
  </si>
  <si>
    <t>Из строки 304 - суммарная начальная цена контрактов торгов (лотов), которые не привели к заключению контрактов из-за отказа от заключения контрактов</t>
  </si>
  <si>
    <t>Из строки 301 - суммарная начальная цена контрактов (лотов), выставленных на совместные конкурсы, аукционы (лоты)</t>
  </si>
  <si>
    <t>Из строки 307 - суммарная начальная цена контрактов несостоявшихся совместных конкурсов, аукционов (лотов)</t>
  </si>
  <si>
    <t>2. Общая стоимость заключенных контрактов и договоров</t>
  </si>
  <si>
    <t>Из строки 309 - общая стоимость контрактов, заключенных по результатам несостоявшихся конкурсов, аукционов (лотов), запросов котировок, запросов предложений</t>
  </si>
  <si>
    <t>Из строки 309 - стоимость контрактов, заключенных по результатам проведения совместных конкурсов, аукционов</t>
  </si>
  <si>
    <t>Из строки 311 - стоимость контрактов, заключенных по результатам несостоявшихся совместных конкурсов, аукционов</t>
  </si>
  <si>
    <t>Из строки 309 - стоимость контрактов, заключенных с отечественными участниками торгов</t>
  </si>
  <si>
    <t>с организациями инвалидов</t>
  </si>
  <si>
    <t>3. Сумма изменения стоимости заключенных контрактов, договоров</t>
  </si>
  <si>
    <t>4. Общая стоимость расторгнутых контрактов и договоров</t>
  </si>
  <si>
    <t>IV. Количественные и стоимостные характеристики способов определения поставщиков (подрядчиков, исполнителей) среди субъектов малого предпринимательства, социально ориентированных некоммерческих организаций</t>
  </si>
  <si>
    <t>4.1. Количественные характеристики способов определения поставщиков (подрядчиков, исполнителей) для субъектов малого предпринимательства, социально ориентированных некоммерческих организаций</t>
  </si>
  <si>
    <t>1. Всего проведено конкурентных способов определения поставщиков (подрядчиков, исполнителей) (лотов) для субъектов малого предпринимательства, социально ориентированных некоммерческих организаций</t>
  </si>
  <si>
    <t>Из строки 4.101 - проведено конкурентных способов определения поставщиков (подрядчиков, исполнителей) (лотов) для субъектов малого предпринимательства, социально ориентированных некоммерческих организаций, признанных несостоявшимися</t>
  </si>
  <si>
    <t xml:space="preserve">2. Количество заключенных контрактов с субъектами малого предпринимательства, социально ориентированными некоммерческими организациями </t>
  </si>
  <si>
    <t>Из строки 4.102 - количество заключенных контрактов с субъектами малого предпринимательства, социально ориентированными некоммерческими организациями по результатам несостоявшихся способов определения поставщиков (подрядчиков, исполнителей)</t>
  </si>
  <si>
    <t>4.2. Количественные характеристики участников закупки товаров, работ, услуг для субъектов малого предпринимательства, социально ориентированных некоммерческих организаций</t>
  </si>
  <si>
    <t>1. Общее количество заявок, поданных на конкурентные способы определения поставщиков (подрядчиков, исполнителей) (лотов), проведенные для субъектов малого предпринимательства, социально ориентированных некоммерческих организаций</t>
  </si>
  <si>
    <t xml:space="preserve">2. Из строки 4.201 - не допущено заявок к участию в определении поставщиков (подрядчиков, исполнителей) </t>
  </si>
  <si>
    <t>из них заявок участников, не являющихся субъектами малого предпринимательства, социально ориентированными некоммерческими организациями</t>
  </si>
  <si>
    <t xml:space="preserve">4.3. Стоимостная характеристика способов определения поставщиков (подрядчиков, исполнителей) для субъектов малого предпринимательства, </t>
  </si>
  <si>
    <t>социально ориентированных некоммерческих организаций, тысяча рублей</t>
  </si>
  <si>
    <t>1. Совокупный годовой объем закупок</t>
  </si>
  <si>
    <t>2. Совокупный годовой объем закупок, рассчитанный с учетом части 1.1 статьи 30 Федерального закона от 05.04.2013 № 44-ФЗ</t>
  </si>
  <si>
    <t>3. Суммарная начальная цена контрактов по процедурам, проведенным для субъектов малого предпринимательства, социально ориентированных некоммерческих организаций</t>
  </si>
  <si>
    <t>Из строки 4.303 - суммарная начальная цена контрактов по процедурам, проведенным для субъектов малого предпринимательства, социально ориентированных некоммерческих организаций, признанным несостоявшимися</t>
  </si>
  <si>
    <t>с социально ориентированными некоммерческими организациями</t>
  </si>
  <si>
    <t>6. Стоимость заключенных контрактов с субъектами малого предпринимательства, социально ориентированными некоммерческими организациями, привлекаемыми к исполнению контрактов в качестве субподрядчиков, соисполнителей</t>
  </si>
  <si>
    <t>№ 2-закупки</t>
  </si>
  <si>
    <t xml:space="preserve">Сведения </t>
  </si>
  <si>
    <t>об эффективности проведенных конкурентных процедур закупок</t>
  </si>
  <si>
    <t>и количестве поданных заявок для участия в них</t>
  </si>
  <si>
    <t>Наименование</t>
  </si>
  <si>
    <t>№ п/п</t>
  </si>
  <si>
    <t>Предмет закупки</t>
  </si>
  <si>
    <t>Дата закупки</t>
  </si>
  <si>
    <t>Начальная (максимальная) цена контракта, тыс. руб.</t>
  </si>
  <si>
    <t>Стоимость заключенного контракта, тыс. руб.</t>
  </si>
  <si>
    <t>Затраты заказчика на организацию и проведение закупки, тыс. руб.</t>
  </si>
  <si>
    <t>Бюджетная эффективность</t>
  </si>
  <si>
    <t>Количество заявок, поданных участниками закупки, шт.</t>
  </si>
  <si>
    <t xml:space="preserve">абсолютная, тыс. руб. </t>
  </si>
  <si>
    <t>относительная,</t>
  </si>
  <si>
    <t xml:space="preserve">% </t>
  </si>
  <si>
    <t>1. Сведения об осуществленных закупках товаров, работ, услуг для обеспечения нужд Чувашской Республики</t>
  </si>
  <si>
    <t>(за исключением сведений о проведенных совместных торгах)</t>
  </si>
  <si>
    <t>Итого по разделу 1</t>
  </si>
  <si>
    <t>2. Сведения об осуществленных закупках товаров, работ, услуг для обеспечения нужд Чувашской Республики</t>
  </si>
  <si>
    <t>путем проведения совместных торгов</t>
  </si>
  <si>
    <t>Итого по разделу 2</t>
  </si>
  <si>
    <t>3. Сведения об осуществленных закупках товаров, работ, услуг для обеспечения нужд Чувашской Республики,</t>
  </si>
  <si>
    <t>которые не привели к заключению контракта</t>
  </si>
  <si>
    <t>Итого по разделу 3</t>
  </si>
  <si>
    <t>ВСЕГО</t>
  </si>
  <si>
    <t>№ 1а-закупки</t>
  </si>
  <si>
    <t>Сведения о закупочной деятельности</t>
  </si>
  <si>
    <t>Количество бюджетных учреждений, находящихся в ведении и осуществляющих закупки в соответствии с Федеральным законом № 223-ФЗ всего, шт.</t>
  </si>
  <si>
    <t>Сведения об уполномоченном органе (при наличии), которому переданы функции по организации и проведению закупок</t>
  </si>
  <si>
    <t>Закупки</t>
  </si>
  <si>
    <t>Конкурсы</t>
  </si>
  <si>
    <t>Аукционы</t>
  </si>
  <si>
    <t>Запрос котировок</t>
  </si>
  <si>
    <t>Закупки у единственного поставщика (подрядчика, исполнителя)</t>
  </si>
  <si>
    <t>Иные способы</t>
  </si>
  <si>
    <t xml:space="preserve">открытые </t>
  </si>
  <si>
    <t>в электронной форме</t>
  </si>
  <si>
    <t>I. Количественная характеристика торгов и других способов закупки</t>
  </si>
  <si>
    <t>1. Всего проведено торгов, запросов котировок, иных способов закупки (лотов) и закупок у единственного поставщика (подрядчика, исполнителя)</t>
  </si>
  <si>
    <t>Из строки 101 - количество несостоявшихся способов определения поставщиков (подрядчиков, исполнителей) (лотов), которые не привели к заключению договоров</t>
  </si>
  <si>
    <t>Из строки 102 - количество несостоявшихся способов определения поставщиков (подрядчиков, исполнителей) (лотов), которые не привели к заключению договоров из-за отказа в допуске к участию всех участников закупки</t>
  </si>
  <si>
    <t>Из строки 102 - количество способов определения поставщиков (подрядчиков, исполнителей), которые не привели к заключению договоров из-за отказа от заключения договоров</t>
  </si>
  <si>
    <t>2. Количество заключенных договоров</t>
  </si>
  <si>
    <t>Из строки 110 - количество заключенных договоров с отечественными участниками</t>
  </si>
  <si>
    <t>3. Внесено изменений в договоры</t>
  </si>
  <si>
    <t>4. Расторгнуто договоров</t>
  </si>
  <si>
    <t>в случае одностороннего отказа заказчика от исполнения договора</t>
  </si>
  <si>
    <t>в случае одностороннего отказа поставщика (подрядчика, исполнителя) от исполнения договора</t>
  </si>
  <si>
    <t>II. Количественная характеристика участников торгов и других способов закупки товаров, работ, услуг</t>
  </si>
  <si>
    <t>Из строки 201 - не допущено заявок к участию в торгах, запросах котировок, иных способах закупки (лотах)</t>
  </si>
  <si>
    <t>2. Количество обжалований по закупке товаров, работ, услуг</t>
  </si>
  <si>
    <t>III. Стоимостная характеристика торгов и других способов закупки товаров, работ, услуг, тысяча рублей</t>
  </si>
  <si>
    <t>1. Суммарная начальная цена договоров (лотов), выставленных на торги, запрос котировок, иные способы закупки, и сумма договоров, заключенных с единственным поставщиком (подрядчиком, исполнителем)</t>
  </si>
  <si>
    <t>Из строки 301 - суммарная начальная цена договоров (лотов), выставленных на торги, запрос котировок, иные способы закупки, которые не привели к заключению договоров</t>
  </si>
  <si>
    <t>Из строки 302 - суммарная начальная цена договоров (лотов), выставленных на торги, запрос котировок, иные способы закупки, которые не привели к заключению договоров из-за отказа в допуске к участию всех участников закупки</t>
  </si>
  <si>
    <t>Из строки 302 - суммарная начальная цена договоров (лотов), выставленных на торги, запрос котировок, иные способы закупки, которые не привели к заключению договоров из-за отказа от заключения договоров</t>
  </si>
  <si>
    <t>2. Общая стоимость заключенных договоров</t>
  </si>
  <si>
    <t>Из строки 305 – стоимость договоров, заключенных с отечественными участниками</t>
  </si>
  <si>
    <t>3. Сумма изменения стоимости заключенных договоров</t>
  </si>
  <si>
    <t>4. Общая стоимость расторгнутых договоров</t>
  </si>
  <si>
    <t>Из строки 103 - количество несостоявшихся способов определения поставщиков (подрядчиков, исполнителей) (лотов), если подана только 1 заявка</t>
  </si>
  <si>
    <t>Из строки 103 - количество несостоявшихся способов определения поставщиков (подрядчиков, исполнителей) (лотов), если только 1 заявка признана соответствующей</t>
  </si>
  <si>
    <t>103.1</t>
  </si>
  <si>
    <t>103.2</t>
  </si>
  <si>
    <t>Из строки 104 - количество несостоявшихся способов определения поставщиков (подрядчиков, исполнителей) (лотов), которые не привели к заключению контрактов, если не подано не одной заявки</t>
  </si>
  <si>
    <t>104.1</t>
  </si>
  <si>
    <t>Всего завершено способов определения поставщиков (подрядчиков, исполнителей) (лотов) и закупок у единственного поставщика (подрядчика, исполнителя)</t>
  </si>
  <si>
    <t>Всего отменено способов определения поставщиков (подрядчиков, исполнителей) (лотов) и закупок у единственного поставщика (подрядчика, исполнителя)</t>
  </si>
  <si>
    <t>101.1</t>
  </si>
  <si>
    <t>101.2</t>
  </si>
  <si>
    <t>Из строки 104 - количество несостоявшихся способов определения поставщиков (подрядчиков, исполнителей) (лотов), которые не привели к заключению контрактов, если все поданные заявки отклонены (из-за отказа в допуске к участию всех участников закупки)</t>
  </si>
  <si>
    <t>Из строки 111 - количество заключенных контрактов по результатам несостоявшихся способов определения поставщиков (подрядчиков, исполнителей) (лотов), если подана только 1 заявка</t>
  </si>
  <si>
    <t>111.1</t>
  </si>
  <si>
    <t>111.2</t>
  </si>
  <si>
    <t>Из строки 303 - суммарная начальная цена контрактов несостоявшихся конкурсов, аукционов (лотов), запросов котировок, запросов предложений, если подана только 1 заявка</t>
  </si>
  <si>
    <t>303.1</t>
  </si>
  <si>
    <t>303.2</t>
  </si>
  <si>
    <t>304.1</t>
  </si>
  <si>
    <t>Из строки 304 - суммарная начальная цена контрактов несостоявшихся конкурсов, аукционов (лотов), запросов котировок, запросов предложений, которые не привели к заключению контрактов, если не подано не одной заявки</t>
  </si>
  <si>
    <t>Из строки 304 - суммарная начальная цена контрактов несостоявшихся конкурсов, аукционов (лотов), запросов котировок, запросов предложений, которые не привели к заключению контрактов, если все поданные заявки отклонены (из-за отказа в допуске к участию всех участников закупки)</t>
  </si>
  <si>
    <t>Суммарная начальная цена завершенных заупочных процедур</t>
  </si>
  <si>
    <t>Суммарная начальная цена контрактов (лотов) и договоров отмененных закупочных процедур</t>
  </si>
  <si>
    <t>301.1</t>
  </si>
  <si>
    <t>301.2</t>
  </si>
  <si>
    <t>Из строки 310 - общая стоимость контрактов, заключенных по результатам несостоявшихся конкурсов, аукционов (лотов), запросов котировок, запросов предложений, если подана 1 заявка</t>
  </si>
  <si>
    <t>Из строки 310 - общая стоимость контрактов, заключенных по результатам несостоявшихся конкурсов, аукционов (лотов), запросов котировок, запросов предложений, если только 1 заявка признана соответсвующей</t>
  </si>
  <si>
    <t>310.1</t>
  </si>
  <si>
    <t>310.2</t>
  </si>
  <si>
    <t>4.309</t>
  </si>
  <si>
    <t>4.308</t>
  </si>
  <si>
    <t>4.307</t>
  </si>
  <si>
    <t>4.306</t>
  </si>
  <si>
    <t>4.305</t>
  </si>
  <si>
    <t>4.304</t>
  </si>
  <si>
    <t>4.303</t>
  </si>
  <si>
    <t>4.302</t>
  </si>
  <si>
    <t>4.301</t>
  </si>
  <si>
    <t>4.203</t>
  </si>
  <si>
    <t>4.202</t>
  </si>
  <si>
    <t>4.201</t>
  </si>
  <si>
    <t>4.103</t>
  </si>
  <si>
    <t>4.104</t>
  </si>
  <si>
    <t>4.102</t>
  </si>
  <si>
    <t>4.101</t>
  </si>
  <si>
    <t>в том числе:
по соглашению сторон</t>
  </si>
  <si>
    <t>из них:
с учреждениями УИС</t>
  </si>
  <si>
    <t>из них: 
заявок учреждений УИС</t>
  </si>
  <si>
    <t xml:space="preserve">Из строки 209 - по причинам:
- участник не отвечал требованиям, установленным Законом </t>
  </si>
  <si>
    <t>из них заключенных
с субъектами малого предпринимательства</t>
  </si>
  <si>
    <r>
      <t xml:space="preserve">4. Стоимость заключенных контрактов с субъектами малого предпринимательства, социально ориентированными некоммерческими организациями по результатам </t>
    </r>
    <r>
      <rPr>
        <b/>
        <sz val="10"/>
        <color indexed="8"/>
        <rFont val="Times New Roman"/>
        <family val="1"/>
        <charset val="204"/>
      </rPr>
      <t>состоявшихся</t>
    </r>
    <r>
      <rPr>
        <sz val="10"/>
        <color indexed="8"/>
        <rFont val="Times New Roman"/>
        <family val="1"/>
        <charset val="204"/>
      </rPr>
      <t xml:space="preserve"> способов определения поставщиков (подрядчиков, исполнителей)</t>
    </r>
  </si>
  <si>
    <r>
      <t xml:space="preserve">5. Стоимость заключенных контрактов с субъектами малого предпринимательства, социально ориентированными некоммерческими организациями по результатам </t>
    </r>
    <r>
      <rPr>
        <b/>
        <sz val="10"/>
        <color indexed="8"/>
        <rFont val="Times New Roman"/>
        <family val="1"/>
        <charset val="204"/>
      </rPr>
      <t xml:space="preserve">несостоявшихся </t>
    </r>
    <r>
      <rPr>
        <sz val="10"/>
        <color indexed="8"/>
        <rFont val="Times New Roman"/>
        <family val="1"/>
        <charset val="204"/>
      </rPr>
      <t>способов определения поставщиков (подрядчиков, исполнителей)</t>
    </r>
  </si>
  <si>
    <t xml:space="preserve">Способ закупки
(с указанием для СМП, СОНКО) </t>
  </si>
  <si>
    <t>Из строки 111 - количество заключенных контрактов по результатам несостоявшихся способов определения поставщиков (подрядчиков, исполнителей) (лотов), если только 1 заявка признана соответсвующей</t>
  </si>
  <si>
    <t>Из строки 303 - суммарная начальная цена контрактов несостоявшихся конкурсов, аукционов (лотов), запросов котировок, запросов предложений, если только 1 заявка признана соответствующей</t>
  </si>
  <si>
    <t xml:space="preserve"> за 2019 год </t>
  </si>
  <si>
    <t>Закупки у СМП, СОНКО</t>
  </si>
  <si>
    <t>по данным заказчиков</t>
  </si>
  <si>
    <t xml:space="preserve">  № п/п</t>
  </si>
  <si>
    <t>за 2019 г.</t>
  </si>
  <si>
    <t xml:space="preserve">Совокупный годовой объем закупок, за исключением объема закупок, сведения о которых составляют государственную тайну (тыс. рублей)
</t>
  </si>
  <si>
    <t xml:space="preserve">Совокупный годовой объем закупок, рассчитанный за вычетом закупок, предусмотренных частью 1.1 статьи 30 Федерального закона от 05.04.2013 №44-ФЗ
</t>
  </si>
  <si>
    <t xml:space="preserve">Объем закупок в отчетном году, осуществленных по результатам определения поставщиков (подрядчиков, исполнителей), проведенного в соответствии с требованиями пункта 1 части 1 статьи 30 Федерального закона (тыс. рублей)
</t>
  </si>
  <si>
    <t xml:space="preserve">Объем привлечения в отчетном году субподрядчиков и соисполнителей из числа субъектов малого предпринимательства и социально ориентированных некоммерческих организаций к исполнению контрактов, заключенных по результатам определений поставщиков (подрядчиков, исполнителей), в извещениях об осуществлении которых было установлено требование к поставщику (подрядчику, исполнителю), не являющемуся субъектом малого предпринимательства или социально ориентированной некоммерческой организацией, о привлечении к исполнению контракта субподрядчиков (соисполнителей) из числа субъектов малого предпринимательства и социально ориентированных некоммерческих организаций (тыс. рублей)
</t>
  </si>
  <si>
    <t>Доля закупок, которые заказчик осуществил у субъектов малого предпринимательства и социально ориентированных некоммерческих организаций в отчетном году, в совокупном годовом объеме закупок, рассчитанном за вычетом закупок, предусмотренных частью 1.1 статьи 30 Федерального закона от 05.04.2013 №44-ФЗ (процентов)
(п.5+п.6)/п.4*100</t>
  </si>
  <si>
    <t>Администрация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</si>
  <si>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проведение работ по содержанию автомобильных дорог Большесундырского сельского пос</t>
  </si>
  <si>
    <t>ЭА (СМП и СОНКО)</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</si>
  <si>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автомобильных дорог Сятракасинского сельского поселения Моргаушского ра</t>
  </si>
  <si>
    <t>Запрос котировок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автомобильных дорог Ильинского сельского поселения Моргаушского района Чувашской Р</t>
  </si>
  <si>
    <t>ЗКЦ (СМП и СОНКО)</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</si>
  <si>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автомобильных дорог Юнгинского сельского поселения Моргаушского района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</si>
  <si>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проведение работ по содержанию автомобильных дорог Орининского сельского поселения</t>
  </si>
  <si>
    <t>Запрос котировок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грунтовых и асфальтобетонных дорог в населенных пунктах Ярославского сельского пос</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</si>
  <si>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автомобильных дорог и дорожных сооружений Юськасинского сельского посел</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</si>
  <si>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автомобильных дорог Москакасинского сельского поселения Чувашской Респу</t>
  </si>
  <si>
    <t xml:space="preserve">Аукцион в электронной форме на право заключения муниципального контракта на поставку маркированных почтовых конвертов для нужд администрации Моргаушского района Чувашской Республики </t>
  </si>
  <si>
    <t>ЭА</t>
  </si>
  <si>
    <t xml:space="preserve">Аукцион в электронной форме среди субъектов малого предпринимательства, социально ориентированных некоммерческих организаций на поставку канцелярских товаров для нужд администрации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</si>
  <si>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корректировку проектной документации по объекту «Основная общеобразовательная школ</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</si>
  <si>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системы отопления в здании Ярославского сельского Дома культуры Моргаушског</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</si>
  <si>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восстановительный ремонт артезианской скважины в с.Чемеево Ярославского сельского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</si>
  <si>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покрытия проезжей части автомобильной дороги по ул. Парковая с. Моргауши (с км 0+000 по км 0+410) в Моргаушском районе Чувашской Республики.</t>
  </si>
  <si>
    <t>Аукцион в электронной форме на право заключения муниципального контракта на капитальный ремонт автомобильной дороги "Издеркино-Актай" (с км 0+000 по км 7+290)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</si>
  <si>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автомобильной дороги протяженностью 280 м. по ул. Г. Иванова д. Шербаши с д.№30 по д.№33 и с д.№37 по д.№40 Моргаушского района Чувашской Республики</t>
  </si>
  <si>
    <t>Аукцион в электронной форме на право заключения муниципального контракта на оказание услуг по независимой оценке пожарного риска здания администрации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</si>
  <si>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по ул. Учительская в д. Васькино Александровского сельского поселения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</si>
  <si>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автомобильной дороги протяженностью 800 м. по ул. Г. Иванова д. Шербаши с дома №4 по дом №29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</si>
  <si>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обустройство детской спортивно-игровой площадки в д.Соляной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</si>
  <si>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части грунтовой дороги по ул. Центральная д. Шептаки Хорнойского сельского поселения Моргаушского района Чувашской Республики</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</si>
  <si>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автомобильных дорог общего пользования местного значения общей протяженностью  9,578 км в Моргаушском районе Чувашской Республики в 2019 году </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</si>
  <si>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по улице Зорина в деревне Сосновка Александровского сельского поселения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</si>
  <si>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по улице Мира в селе Александровское Александровского сельского поселения Моргаушского района Чувашской Республики</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</si>
  <si>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протяженностью 400 м по ул. Луговая с. Моргауши Моргаушского района Чувашской Республики </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</si>
  <si>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протяженностью 400 м по ул. Прудовая и протяженностью 190 м по ул. Солнечная д. Шептаки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</si>
  <si>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устройство ограждения на кровле здания администрации Моргаушского района Чувашской Республики</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</si>
  <si>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по улице Солнечная  деревни Новое Чемеево Ярославского сельского поселения Моргаушского района Чувашской Республики </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</si>
  <si>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дороги в д. Старые Мадики по ул.Школьная от д. №1 до д. №4 (100 м) и по ул. Порфирьева от д. №9 до д. №15 (300 м) </t>
  </si>
  <si>
    <t>МБДОУ «Детский сад № 9 «Улыбка» Моргаушского района Чувашской Республики</t>
  </si>
  <si>
    <t>МБДОУ «Детский сад №14 «Золушка» Моргаушского района Чувашской Республики</t>
  </si>
  <si>
    <t>МБДОУ «Детский сад № 4 «Березка» Моргаушского района Чувашской Республики</t>
  </si>
  <si>
    <t>МБДОУ «Детский сад № 13 «Малыш» Моргаушского района Чувашской Республики</t>
  </si>
  <si>
    <t>МБДОУ «Детский сад № 5 «Рябинушка» Моргаушского района Чувашской Республики</t>
  </si>
  <si>
    <t>МБДОУ «Детский сад № 11 «Василек» Моргаушского района Чувашской Республики</t>
  </si>
  <si>
    <t>МБДОУ «Детский сад № 7 «Радуга» Моргаушского района Чувашской Республики</t>
  </si>
  <si>
    <t>МБДОУ «Детский сад № 27 «Путене» Моргаушского района Чувашской Республики</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</si>
  <si>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в деревне Яраккасы по улице Лесная и от Яраккасинского сельского дома культуры до улицы Светлая Кадикасинского сельского поселения Моргаушского района Чувашской Республики </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</si>
  <si>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в д. Верхний Томлай Ярабайкасинского сельского поселения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</si>
  <si>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протяженностью 220 м по ул. Учительская и ремонта дороги протяженностью 45 м по ул. Коммунальная с. Моргауши Моргаушского района Чувашской Республики</t>
  </si>
  <si>
    <t>0</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</si>
  <si>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благоустройство дворовых территорий многоквартирных домов №36, 38, 44, 44а, 40,42 по ул. 50 лет Октября с.Моргауши Чувашской Республики в рамках муниципальной программы «Формирование современной городской среды на территории Моргаушского сельского поселения Моргаушского района Чувашской Республики» на 2018-2022 годы </t>
  </si>
  <si>
    <t xml:space="preserve">Аукцион в электронной форме среди субъектов малого предпринимательства, социально ориентированных некоммерческих организаций на ремонт грунтовой дороги по улице Пионерская деревни Авданкасы Шатьмапосинского сельского поселения Моргаушского района Чувашской Республики </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</si>
  <si>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заключение муниципального контракта на  ремонт грунтовой дороги в с.Большой Сундырь по ул. Полевая Моргаушского района Чувашской Республики от 0+60 м подъезда от автомобильной дороги "Авданкасы - Моргауши - Козмодемьянск" к Большому Сундырю до улицы Полевая до дома №28 ул.Полевая с.Большой Сундырь протяженностью 605 метров </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</si>
  <si>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протяженностью 220 м по ул. Учительская и ремонта дороги протяженностью 45 м по ул. Коммунальная с. Моргауши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</si>
  <si>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капитальный ремонт здания Сыбайкасинского СДК  по ул. Школьная, д. №2 в д. Сыбайкасы Моргаушского района Чувашской Республики</t>
  </si>
  <si>
    <t>Признан не состоявшимся</t>
  </si>
  <si>
    <t>Организатор торгов МИНИСТЕРСТВО ЧУВАШСКОЙ РЕСПУБЛИКИ ПО ДЕЛАМ ГРАЖДАНСКОЙ ОБОРОНЫ И ЧРЕЗВЫЧАЙНЫМ СИТУАЦИЯМ</t>
  </si>
  <si>
    <t>Организатор торгов ГОСУДАРСТВЕННЫЙ КОМИТЕТ ЧУВАШСКОЙ РЕСПУБЛИКИ ПО ДЕЛАМ ГРАЖДАНСКОЙ ОБОРОНЫ И ЧРЕЗВЫЧАЙНЫМ СИТУАЦИЯМ</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</si>
  <si>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автомобильной дороги по улице Луговая в деревне Сидуккасы Москакасинского сельского поселения Моргаушского района Чувашской Республики </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</si>
  <si>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800 м. д. Сесмеры ул. Новая Кадикасинского сельского поселения Моргаушского района Чувашской Республики </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</si>
  <si>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автомобильной дороги д. Чебелькасы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</si>
  <si>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автомобильной дороги д. Вурманкасы Моргаушского района Чувашской Республики</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</si>
  <si>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по улице Львова в деревне Кашмаши Сятракасинского сельского поселения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</si>
  <si>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по ул. Овражная с. Акрамово Ярабайкасинского сельского поселения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</si>
  <si>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д.Юнгапоси ул. Дружбы от дома № 27 до дома № 41  Юнгинского сельского поселения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</si>
  <si>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с. Юнга ул. Заводская от дома № 30 до дома № 36 Юнгинского сельского поселения Моргаушского района Чувашской Республики</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</si>
  <si>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благоустройство дворовой территории по адресу: Чувашская Республика, Моргаушский район, с.Большой Сундырь, ул. Советская, д.11, д.13 в рамках муниципальной программы «Формирование современной городской среды на территории Большесундырского сельского поселения Моргаушского района Чувашской Республики» на 2018-2022 годы </t>
  </si>
  <si>
    <t>Аукцион в электронной форме на право заключения муниципального контракта на поставку легкового автомобиля для нужд администрации Чуманкасинского сельского поселения Моргаушского района Чувашской Республики</t>
  </si>
  <si>
    <t>Аукцион в электронной форме на право заключения муниципального контракта на поставку легкового автомобиля для нужд администрации Юськасинского сельского поселения Моргаушского района Чувашской Республики</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</si>
  <si>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по улице Молодежная в деревне Кашмаши Сятракасинского сельского поселения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</si>
  <si>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по улице Восточная в селе Оточево Сятракасинского сельского поселения Моргаушского района Чувашской Республики</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</si>
  <si>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по ул. Овражная в д. Анаткасы Тораевского сельского поселения Моргаушского района Чувашской Республики </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</si>
  <si>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благоустройство дворовых территорий многоквартирного дома №19 по ул. Заводская с.Моргауши Чувашской Республики в рамках муниципальной программы «Формирование современной городской среды на территории Моргаушского сельского поселения Моргаушского района Чувашской Республики» на 2018-2022 годы </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</si>
  <si>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благоустройство дворовых территорий многоквартирного дома №59 по ул. Чапаева с.Моргауши Чувашской Республики в рамках муниципальной программы «Формирование современной городской среды на территории Моргаушского сельского поселения Моргаушского района Чувашской Республики» на 2018-2022 годы </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</si>
  <si>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контракта на установку забора МБОУ "Большекарачкинская ООШ" Моргаушского района Чувашской Республики </t>
  </si>
  <si>
    <t xml:space="preserve">Аукцион в электронной форме среди субъектов малого предпринимательства, социально ориентированных некоммерческих организаций на Ремонт грунтовой дороги в д. Молгачкасы, ул. Уралекки Орининского сельского поселения Моргаушского района Чувашской Республики </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</si>
  <si>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водонапорной башни по улице Яблоневая села Юнга Юнгинского сельского поселения Моргаушского района Чувашской Республики </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</si>
  <si>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автомобильной дороги с. Ильинка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</si>
  <si>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автомобильной дороги по улицам Садовая (протяженностью 0,85 км), Речная (протяжённостью 0,45 км), Яргейкино (протяженностью 1,30 км) в деревне Ярославка Ярославского сельского поселения Моргаушского района Чувашской Республики</t>
  </si>
  <si>
    <t xml:space="preserve">Аукцион в электронной форме среди субъектов малого предпринимательства, социально ориентированных некоммерческих организаций на ремонт грунтовой дороги по улице Центральная деревни Кадыкой Шатьмапосинского сельского поселения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</si>
  <si>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оказание услуг по заправке картриджей, замене фотобарабанов, ракелей, роликов заряда принтеров для нужд администрации Моргаушского района Чувашской Республики</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</si>
  <si>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заключение контракта на ремонт пищеблока в здании МБДОУ "Детский сад №27 "Путене"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</si>
  <si>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замену ограждений на автомобильных дорогах общего пользования местного значения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</si>
  <si>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восстановление остановочных посадочных площадок и автопавильонов на автобусных остановках автомобильных дорог общего пользования местного значения Моргаушского района Чувашской Республики</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</si>
  <si>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грунтовых  дорог с добавлением твёрдых материалов по улице Андрея Петтоки, улице Зеленая, улице Северная, улице Южная села Ахманеи  Москакасинского сельского поселения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</si>
  <si>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благоустройство дворовых территорий многоквартирных домов №36, 38, 44, 44а, 40,42 по ул. 50 лет Октября с.Моргауши Чувашской Республики в рамках муниципальной программы «Формирование современной городской среды на территории Моргаушского сельского поселения Моргаушского района Чувашской Республики» на 2018-2022 годы</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</si>
  <si>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дворовых территорий многоквартирных домов с. Моргауши Моргаушского сельского поселения Моргаушского района Чувашской Республики в 2019 году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</si>
  <si>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нежилого здания, находящегося по адресу: Чувашская Республика, Моргаушский район, д. Хорной, ул. Школьная, д. 17 б</t>
  </si>
  <si>
    <t>Аукцион в электронной форме среди субъектов малого предпринимательства, социально ориентированных некоммерческой организаций на устройство очистного сооружения на территории МБОУ "Ильинская СОШ"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</si>
  <si>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контракта на капитальный ремонт спортивного зала муниципального бюджетного общеобразовательного учреждения "Шатьмапосинская основная общеобразовательная школа"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</si>
  <si>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устройство пешеходной дорожки ул. Яргунеки с. Юнга Юнгинского сельского поселения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</si>
  <si>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заключение контракта на выполнение ремонтных работ в муниципальном бюджетном дошкольном образовательном учреждении «Детский сад № 3 «Солнышко»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</si>
  <si>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грунтовых дорог по ул. Зеленая д. Сяран-Сирмы, по ул. Нагорная д. Сюткюль, по ул. Базарная и Кирова с. Тораево Тораевского сельского поселения Моргаушского района Чувашской Республики</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</si>
  <si>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заключение контракта на установку сдвоенного котла наружного размещения для теплоснабжения МБОУ "Орининская СОШ" Моргаушского района ЧР по ул. Школьная, д.4 в д. Падаккасы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</si>
  <si>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поставку фотоаппарата для нужд администрации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</si>
  <si>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контракта на ремонтные работы в Большесундырской сельской библиотеке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</si>
  <si>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устранение деформаций и повреждений поверхностного слоя на автомобильных дорогах общего пользования местного значения Моргаушского района Чувашской Республики</t>
  </si>
  <si>
    <t xml:space="preserve">Аукцион в электронной форме на право заключения муниципального контракта на приобретение жилых помещений для обеспечения благоустроенными жилыми помещениями специализированного жилищного фонда детей-сирот и детей, оставшихся без попечения родителей, лиц из их числа по договорам найма специализированных жилых помещений на территории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</si>
  <si>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устройство асфальтобетонного покрытия дороги протяженностью 550 м до дома № 12 ул. Парковая  с. Моргауши Моргаушского района Чувашской Республики</t>
  </si>
  <si>
    <t>19.07.219</t>
  </si>
  <si>
    <t xml:space="preserve"> Аукцион в электронной форме среди субъектов малого предпринимательства, социально ориентированных некоммерческих организаций на право заключения контракта на установку сдвоенного котла наружного размещения для теплоснабжения МБДОУ "Детский сад №14 "Золушка" Моргаушского района ЧР по ул. Школьная, д.2, в д. Падаккасы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</si>
  <si>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монтаж пожарной сигнализации и системы речевого оповещения и управления эвакуацией людей при пожаре в здании администрации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</si>
  <si>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покрытия проезжей части автомобильной дороги "Сура"-Лебедкино"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</si>
  <si>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коридора загс администрации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</si>
  <si>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капитальный ремонт жилого дома по адресу: д. Хорной, ул. Садовая, 35 Хорнойского сельского поселения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</si>
  <si>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ремонт дворовой территории и проезда многоквартирного дома в д. Тренькино по ул. Новая, д. 1</t>
  </si>
  <si>
    <t xml:space="preserve">Аукцион в электронной форме на право заключения муниципального контракта на поставку легкового автомобиля для нужд администрации Юнгинского сельского поселения Моргаушского района Чувашской Республики </t>
  </si>
  <si>
    <t>Аукцион в электронной форме среди субъектов малого предпринимательства, социально ориентированных некоммерческих организаций на ремонт кирпичной кладки стены отдельными местами Тренькинского СДК по ул. Новая д. 5 д. Тренькино Моргаушского района Чувашской Республики</t>
  </si>
  <si>
    <t>Аукцион в электронной форме среди субьектов малого предпринимательства, социально ориентированных некомерческих организаций на право заключения контракта на капитальный ремонт спортивного зала муниципального бюджетного общеобразовательного учреждения "Тораевская средняя общеобразовательная школа"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</si>
  <si>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от асфальтированной дороги улицы Новая по улице  Лесная деревни Вурмой Ярабайкасинского сельского поселения Моргаушского района Чувашской Республики протяженностью 220 метров</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</si>
  <si>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грунтовой дороги в деревне Ярабайкасы с улицы Центральная на улицу Зеленая Ярабайкасинского сельского поселения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</si>
  <si>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автомобильной дороги ""Волга" Б.Сундырь-Кюрегаси" - Охтикасы" (с км 0+00 по км 1+500)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</si>
  <si>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контракта на разработка проектно-сметной документации на капитальный ремонт двухэтажного кирпичного здания МБДОУ "Детский сад №8 "Колокольчик" Моргаушского района ЧР</t>
  </si>
  <si>
    <t>Аукцион в электронной форме среди субъектов малого предпринимательства, социально ориентированных некоммерческих организаций на поставку офисной бумаги для нужд администрации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</si>
  <si>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газоснабжение котельной Сыбайкасинского сельского дома культуры по ул. Школьная  д Сыбайкасы Моргаушского района Чувашской Республики</t>
  </si>
  <si>
    <t>за 2019 год</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</si>
  <si>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капитальный ремонт здания Сыбайкасинского СДК  по ул. Школьная, д. №2 в д. Сыбайкасы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</si>
  <si>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оказание услуг по диагностике, обследованию, оценке состояния и разработке паспортов автомобильных дорог общего пользования местного значения в Моргаушском районе в 2019 году</t>
  </si>
  <si>
    <t>Аукцион в электронной форме на право заключения муниципального контракта на поставку оргтехники и комплектующих для нужд администрации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</si>
  <si>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восстановление остановочных посадочных площадок и автопавильонов на автобусных остановках на автомобильных дорогах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</si>
  <si>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поставку оргтехники и комплектующих для нужд администрации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</si>
  <si>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ремонтные работы по приведению в рабочее состояние оборудования в помещении размещения насосов-повысителей в здании администрации Моргаушского района Чувашской Республики</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</si>
  <si>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автомобильных дорог Большесундырского сельского поселения Моргаушского района Чувашской Республики в 2020 году (а/д с твердым покрытием 10,99 км, грунтовые а/д 17,6 км).</t>
  </si>
  <si>
    <t>Содержание автомобильных дорог и дорожных сооружений Чуманкасинского сельского поселения Моргаушского района Чувашской Республики в 2020 году</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</si>
  <si>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грунтовых и асфальтобетонных дорог в населенных пунктах Моргаушского сельского поселения Моргаушского района Чувашской Республики в 2020 году</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</si>
  <si>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автомобильных дорог Юнгинского сельского поселения Моргаушского района Чувашской Республики в 2020 году</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</si>
  <si>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грунтовых и асфальтобетонных дорог в населенных пунктах Кадикасинского сельского поселения Моргаушского района Чувашской Республики в 2020 году</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</si>
  <si>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автомобильных дорог и дорожных сооружений Хорнойского сельского поселения Моргаушского района Чувашской Республики в 2020 году</t>
  </si>
  <si>
    <t>Аукцион в электронной форме среди субъектов малого предпринимательства, социально ориентированных некоммерческих организаций на права заключения муниципального контракта на содержание автомобильных дорог Ильинского сельского поселения Моргаушского района Чувашской Республики в 2020 году</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</si>
  <si>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грунтовых и асфальтобетонных дорог в населенных пунктах Ярабайкасинского сельского поселения Моргаушского района Чувашской Республики в 2020 году</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</si>
  <si>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автомобильных дорог Ярославского сельского поселения Моргаушского района Чувашской Республики в 2020 году (а/д с твердым покрытием 10,71 км, грунтовые а/д 9,93 км)</t>
  </si>
  <si>
    <t>Содержание автомобильных дорог и дорожных сооружений Юськасинского сельского поселения Моргаушского района Чувашской Республики в 2020 году</t>
  </si>
  <si>
    <t>Содержание дворовых территорий многоквартирных домов с. Моргауши Моргаушского сельского поселения Моргаушского района Чувашской Республики в 2020 году  </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</si>
  <si>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автомобильных дорог Александровского сельского поселения Моргаушского района Чувашской Республики в 2020 году</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</si>
  <si>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автомобильных дорог Тораевского сельского поселения Моргаушского района Чувашской Республики в 2020 году (автомобильные дороги с твердым покрытием - 1,4 км, грунтовые а/д - 19,1 км).</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</si>
  <si>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автомобильных дорог Тораевского сельского поселения Моргаушского района Чувашской Республики в 2020 году (автомобильные дороги с твердым покрытием - 4,24 км, грунтовые а/д - 9,8 км)</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</si>
  <si>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содержание автомобильных дорог и дорожных сооружений Шатьмапосинского сельского поселения Моргаушского района Чувашской Республики на 2020 год</t>
  </si>
  <si>
    <t>Оборудование для антитеррористической деятельности (ручные металлодетекторы, арочные металлодетекторы)</t>
  </si>
  <si>
    <t>Приобретение  оборудования для антитеррористической деятельности (турникеты, шлагбаумы)</t>
  </si>
  <si>
    <t xml:space="preserve">Аукцион в электронной форме среди субъектов малого предпринимательства, социально ориентированных некоммерческих организаций на поставку офисной бумаги (совместный аукцион) </t>
  </si>
  <si>
    <t>Администрация Сятракасинского сельского поселения Моргаушского района Чувашской Республики</t>
  </si>
  <si>
    <t>Администрация Орининского сельского поселения Моргаушского района Чувашской Республики</t>
  </si>
  <si>
    <t>Администрация Ярославского сельского поселения Моргаушского района Чувашской Республики</t>
  </si>
  <si>
    <t>Отдел образования, молодежной политики, физической культуры и спорта администрации Моргаушского района Чувашской Республики</t>
  </si>
  <si>
    <t>Администрация Юнгинского сельского поселения Моргаушского района Чувашской Республики</t>
  </si>
  <si>
    <t>Муниципальное бюджетное учреждение «Централизованная бухгалтерия администрации Моргаушского района Чувашской Республики»</t>
  </si>
  <si>
    <t>МБОУ «Моргаушская средняя общеобразовательная школа» Моргаушского района Чувашской Республики</t>
  </si>
  <si>
    <t>МБОУ «Большесундырская средняя общеобразовательная школа» Моргаушского района Чувашской Республики</t>
  </si>
  <si>
    <t>МБОУ «Ильинская  средняя общеобразовательная школа» Моргаушского района Чувашской Республики</t>
  </si>
  <si>
    <t>МБОУ «Калайкасинская  средняя общеобразовательная школа им. А. Г. Николаева» Моргаушского района Чувашской Республики</t>
  </si>
  <si>
    <t>МБОУ «Нискасинская  средняя общеобразовательная школа» Моргаушского района Чувашской Республики</t>
  </si>
  <si>
    <t>МБОУ «Орининская средняя общеобразовательная школа» Моргаушского района Чувашской Республики</t>
  </si>
  <si>
    <t>МБОУ «Сятракасинская средняя общеобразовательная школа»  Моргаушского района Чувашской Республики</t>
  </si>
  <si>
    <t>МБОУ «Тораевская средняя общеобразовательная школа» Моргаушского района Чувашской Республики</t>
  </si>
  <si>
    <t>МБОУ «Чуманкасинская средняя общеобразовательная школа» Моргаушского района Чувашской Республики</t>
  </si>
  <si>
    <t>МБОУ «Юнгинская средняя общеобразовательная школа имени Спиридона Михайловича Михайлова» Моргаушского района Чувашской Республики</t>
  </si>
  <si>
    <t>МБОУ «Юськасинская средняя общеобразовательная школа» Моргаушского района Чувашской Республики</t>
  </si>
</sst>
</file>

<file path=xl/styles.xml><?xml version="1.0" encoding="utf-8"?>
<styleSheet xmlns="http://schemas.openxmlformats.org/spreadsheetml/2006/main">
  <numFmts count="1">
    <numFmt numFmtId="164" formatCode="0.0"/>
  </numFmts>
  <fonts count="37">
    <font>
      <sz val="11"/>
      <color theme="1"/>
      <name val="Calibri"/>
      <family val="2"/>
      <scheme val="minor"/>
    </font>
    <font>
      <sz val="12"/>
      <color indexed="8"/>
      <name val="Times New Roman"/>
      <family val="1"/>
      <charset val="204"/>
    </font>
    <font>
      <sz val="13"/>
      <color indexed="8"/>
      <name val="Times New Roman"/>
      <family val="1"/>
      <charset val="204"/>
    </font>
    <font>
      <sz val="10"/>
      <color indexed="8"/>
      <name val="Times New Roman"/>
      <family val="1"/>
      <charset val="204"/>
    </font>
    <font>
      <b/>
      <sz val="12"/>
      <color indexed="8"/>
      <name val="Times New Roman"/>
      <family val="1"/>
      <charset val="204"/>
    </font>
    <font>
      <b/>
      <sz val="10"/>
      <color indexed="8"/>
      <name val="Times New Roman"/>
      <family val="1"/>
      <charset val="204"/>
    </font>
    <font>
      <b/>
      <sz val="13"/>
      <color indexed="8"/>
      <name val="Times New Roman"/>
      <family val="1"/>
      <charset val="204"/>
    </font>
    <font>
      <sz val="10"/>
      <name val="Arial Cyr"/>
      <charset val="204"/>
    </font>
    <font>
      <sz val="10"/>
      <name val="Times New Roman"/>
      <family val="1"/>
      <charset val="204"/>
    </font>
    <font>
      <sz val="10"/>
      <name val="Times New Roman"/>
      <family val="1"/>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0"/>
      <name val="Times New Roman"/>
      <family val="1"/>
      <charset val="204"/>
    </font>
    <font>
      <sz val="11"/>
      <name val="Calibri"/>
      <family val="2"/>
    </font>
    <font>
      <sz val="11"/>
      <name val="Times New Roman"/>
      <family val="1"/>
      <charset val="204"/>
    </font>
    <font>
      <b/>
      <sz val="13"/>
      <name val="Times New Roman"/>
      <family val="1"/>
    </font>
    <font>
      <sz val="13"/>
      <name val="Arial Cyr"/>
      <charset val="204"/>
    </font>
    <font>
      <sz val="9"/>
      <name val="Times New Roman"/>
      <family val="1"/>
      <charset val="204"/>
    </font>
    <font>
      <b/>
      <sz val="10"/>
      <name val="Times New Roman"/>
      <family val="1"/>
    </font>
    <font>
      <b/>
      <sz val="11"/>
      <color indexed="8"/>
      <name val="Times New Roman"/>
      <family val="1"/>
      <charset val="204"/>
    </font>
    <font>
      <b/>
      <sz val="11"/>
      <name val="Times New Roman"/>
      <family val="1"/>
      <charset val="204"/>
    </font>
    <font>
      <u/>
      <sz val="11"/>
      <color theme="10"/>
      <name val="Calibri"/>
      <family val="2"/>
      <scheme val="minor"/>
    </font>
    <font>
      <sz val="11"/>
      <color theme="1"/>
      <name val="Calibri"/>
      <family val="2"/>
      <scheme val="minor"/>
    </font>
  </fonts>
  <fills count="21">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5"/>
        <bgColor indexed="64"/>
      </patternFill>
    </fill>
    <fill>
      <patternFill patternType="solid">
        <fgColor theme="6" tint="0.7999816888943144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2">
    <xf numFmtId="0" fontId="0" fillId="0" borderId="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1" fillId="4" borderId="1" applyNumberFormat="0" applyAlignment="0" applyProtection="0"/>
    <xf numFmtId="0" fontId="12" fillId="11" borderId="2" applyNumberFormat="0" applyAlignment="0" applyProtection="0"/>
    <xf numFmtId="0" fontId="13" fillId="11" borderId="1"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12" borderId="7" applyNumberFormat="0" applyAlignment="0" applyProtection="0"/>
    <xf numFmtId="0" fontId="19" fillId="0" borderId="0" applyNumberFormat="0" applyFill="0" applyBorder="0" applyAlignment="0" applyProtection="0"/>
    <xf numFmtId="0" fontId="20" fillId="13" borderId="0" applyNumberFormat="0" applyBorder="0" applyAlignment="0" applyProtection="0"/>
    <xf numFmtId="0" fontId="7" fillId="0" borderId="0"/>
    <xf numFmtId="0" fontId="36" fillId="0" borderId="0"/>
    <xf numFmtId="0" fontId="7" fillId="0" borderId="0"/>
    <xf numFmtId="0" fontId="7" fillId="0" borderId="0"/>
    <xf numFmtId="0" fontId="21" fillId="2" borderId="0" applyNumberFormat="0" applyBorder="0" applyAlignment="0" applyProtection="0"/>
    <xf numFmtId="0" fontId="22" fillId="0" borderId="0" applyNumberFormat="0" applyFill="0" applyBorder="0" applyAlignment="0" applyProtection="0"/>
    <xf numFmtId="0" fontId="7" fillId="14" borderId="8" applyNumberFormat="0" applyFont="0" applyAlignment="0" applyProtection="0"/>
    <xf numFmtId="9" fontId="7" fillId="0" borderId="0" applyFont="0" applyFill="0" applyBorder="0" applyAlignment="0" applyProtection="0"/>
    <xf numFmtId="0" fontId="23" fillId="0" borderId="9" applyNumberFormat="0" applyFill="0" applyAlignment="0" applyProtection="0"/>
    <xf numFmtId="0" fontId="9" fillId="20" borderId="10" applyBorder="0">
      <alignment horizontal="center" vertical="center" wrapText="1"/>
    </xf>
    <xf numFmtId="0" fontId="24" fillId="0" borderId="0" applyNumberFormat="0" applyFill="0" applyBorder="0" applyAlignment="0" applyProtection="0"/>
    <xf numFmtId="0" fontId="25" fillId="3" borderId="0" applyNumberFormat="0" applyBorder="0" applyAlignment="0" applyProtection="0"/>
  </cellStyleXfs>
  <cellXfs count="140">
    <xf numFmtId="0" fontId="0" fillId="0" borderId="0" xfId="0"/>
    <xf numFmtId="0" fontId="2" fillId="0" borderId="0" xfId="0" applyFont="1" applyAlignment="1">
      <alignment horizontal="right" vertical="center" indent="15"/>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right" vertical="center"/>
    </xf>
    <xf numFmtId="0" fontId="3" fillId="15" borderId="11" xfId="0" applyFont="1" applyFill="1" applyBorder="1" applyAlignment="1">
      <alignment horizontal="center" vertical="center" wrapText="1"/>
    </xf>
    <xf numFmtId="0" fontId="3" fillId="15" borderId="12" xfId="0" applyFont="1" applyFill="1" applyBorder="1" applyAlignment="1">
      <alignment horizontal="center" vertical="center" wrapText="1"/>
    </xf>
    <xf numFmtId="0" fontId="0" fillId="15" borderId="13" xfId="0" applyFill="1" applyBorder="1" applyAlignment="1">
      <alignment vertical="center" wrapText="1"/>
    </xf>
    <xf numFmtId="0" fontId="3" fillId="15" borderId="13" xfId="0" applyFont="1" applyFill="1" applyBorder="1" applyAlignment="1">
      <alignment horizontal="center" vertical="center" wrapText="1"/>
    </xf>
    <xf numFmtId="0" fontId="3" fillId="15" borderId="14" xfId="0" applyFont="1" applyFill="1" applyBorder="1" applyAlignment="1">
      <alignment horizontal="center" vertical="center" wrapText="1"/>
    </xf>
    <xf numFmtId="0" fontId="3" fillId="15" borderId="14" xfId="0" applyFont="1" applyFill="1" applyBorder="1" applyAlignment="1">
      <alignment horizontal="justify" vertical="center" wrapText="1"/>
    </xf>
    <xf numFmtId="0" fontId="5" fillId="15" borderId="13" xfId="0" applyFont="1" applyFill="1" applyBorder="1" applyAlignment="1">
      <alignment horizontal="center" vertical="center" wrapText="1"/>
    </xf>
    <xf numFmtId="0" fontId="3" fillId="15" borderId="15" xfId="0" applyFont="1" applyFill="1" applyBorder="1" applyAlignment="1">
      <alignment vertical="center" wrapText="1"/>
    </xf>
    <xf numFmtId="0" fontId="3" fillId="15" borderId="14" xfId="0" applyFont="1" applyFill="1" applyBorder="1" applyAlignment="1">
      <alignment vertical="center" wrapText="1"/>
    </xf>
    <xf numFmtId="0" fontId="1" fillId="0" borderId="0" xfId="0" applyFont="1" applyAlignment="1">
      <alignment vertical="center"/>
    </xf>
    <xf numFmtId="0" fontId="0" fillId="0" borderId="0" xfId="0" applyBorder="1"/>
    <xf numFmtId="0" fontId="3" fillId="16" borderId="14" xfId="0" applyFont="1" applyFill="1" applyBorder="1" applyAlignment="1">
      <alignment horizontal="justify" vertical="center" wrapText="1"/>
    </xf>
    <xf numFmtId="0" fontId="3" fillId="16" borderId="13" xfId="0" applyFont="1" applyFill="1" applyBorder="1" applyAlignment="1">
      <alignment horizontal="center" vertical="center" wrapText="1"/>
    </xf>
    <xf numFmtId="0" fontId="5" fillId="16" borderId="13" xfId="0" applyFont="1" applyFill="1" applyBorder="1" applyAlignment="1">
      <alignment horizontal="center" vertical="center" wrapText="1"/>
    </xf>
    <xf numFmtId="0" fontId="0" fillId="16" borderId="0" xfId="0" applyFill="1"/>
    <xf numFmtId="0" fontId="1" fillId="15" borderId="0" xfId="0" applyFont="1" applyFill="1" applyAlignment="1">
      <alignment horizontal="justify" vertical="center"/>
    </xf>
    <xf numFmtId="0" fontId="0" fillId="15" borderId="0" xfId="0" applyFill="1"/>
    <xf numFmtId="0" fontId="1" fillId="15" borderId="0" xfId="0" applyFont="1" applyFill="1" applyAlignment="1">
      <alignment horizontal="center" vertical="center"/>
    </xf>
    <xf numFmtId="0" fontId="1" fillId="15" borderId="0" xfId="0" applyFont="1" applyFill="1" applyAlignment="1">
      <alignment vertical="center" wrapText="1"/>
    </xf>
    <xf numFmtId="0" fontId="0" fillId="15" borderId="0" xfId="0" applyFill="1" applyBorder="1"/>
    <xf numFmtId="0" fontId="1" fillId="15" borderId="0" xfId="0" applyFont="1" applyFill="1" applyAlignment="1">
      <alignment horizontal="center" vertical="center" wrapText="1"/>
    </xf>
    <xf numFmtId="0" fontId="8" fillId="15" borderId="14" xfId="0" applyFont="1" applyFill="1" applyBorder="1" applyAlignment="1">
      <alignment horizontal="justify" vertical="center" wrapText="1"/>
    </xf>
    <xf numFmtId="0" fontId="8" fillId="15" borderId="16" xfId="23" applyFont="1" applyFill="1" applyBorder="1" applyAlignment="1">
      <alignment horizontal="left" vertical="top" wrapText="1"/>
    </xf>
    <xf numFmtId="0" fontId="3" fillId="15" borderId="15" xfId="0" applyFont="1" applyFill="1" applyBorder="1" applyAlignment="1">
      <alignment horizontal="left" vertical="center" wrapText="1"/>
    </xf>
    <xf numFmtId="0" fontId="3" fillId="15" borderId="17" xfId="0" applyFont="1" applyFill="1" applyBorder="1" applyAlignment="1">
      <alignment horizontal="center" vertical="center" wrapText="1"/>
    </xf>
    <xf numFmtId="0" fontId="3" fillId="15" borderId="18" xfId="0" applyFont="1" applyFill="1" applyBorder="1" applyAlignment="1">
      <alignment horizontal="left" vertical="center" wrapText="1"/>
    </xf>
    <xf numFmtId="0" fontId="3" fillId="15" borderId="19" xfId="0" applyFont="1" applyFill="1" applyBorder="1" applyAlignment="1">
      <alignment horizontal="center" vertical="center" wrapText="1"/>
    </xf>
    <xf numFmtId="0" fontId="3" fillId="15" borderId="14" xfId="0" applyFont="1" applyFill="1" applyBorder="1" applyAlignment="1">
      <alignment horizontal="left" vertical="center" wrapText="1"/>
    </xf>
    <xf numFmtId="0" fontId="3" fillId="15" borderId="18" xfId="0" applyFont="1" applyFill="1" applyBorder="1" applyAlignment="1">
      <alignment horizontal="center" vertical="center" wrapText="1"/>
    </xf>
    <xf numFmtId="0" fontId="5" fillId="15" borderId="18" xfId="0" applyFont="1" applyFill="1" applyBorder="1" applyAlignment="1">
      <alignment horizontal="center" vertical="center" wrapText="1"/>
    </xf>
    <xf numFmtId="0" fontId="3" fillId="15" borderId="18" xfId="0" applyFont="1" applyFill="1" applyBorder="1" applyAlignment="1">
      <alignment vertical="center" wrapText="1"/>
    </xf>
    <xf numFmtId="0" fontId="8" fillId="15" borderId="18" xfId="0" applyFont="1" applyFill="1" applyBorder="1" applyAlignment="1">
      <alignment horizontal="justify" vertical="center" wrapText="1"/>
    </xf>
    <xf numFmtId="0" fontId="8" fillId="15" borderId="20" xfId="0" applyFont="1" applyFill="1" applyBorder="1" applyAlignment="1">
      <alignment horizontal="justify" vertical="center" wrapText="1"/>
    </xf>
    <xf numFmtId="0" fontId="3" fillId="15" borderId="13" xfId="0" applyFont="1" applyFill="1" applyBorder="1" applyAlignment="1">
      <alignment horizontal="center" vertical="center"/>
    </xf>
    <xf numFmtId="0" fontId="1" fillId="15" borderId="0" xfId="0" applyFont="1" applyFill="1" applyAlignment="1">
      <alignment vertical="center"/>
    </xf>
    <xf numFmtId="0" fontId="3" fillId="17" borderId="14" xfId="0" applyFont="1" applyFill="1" applyBorder="1" applyAlignment="1">
      <alignment horizontal="justify" vertical="center" wrapText="1"/>
    </xf>
    <xf numFmtId="0" fontId="3" fillId="17" borderId="13"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0" fillId="17" borderId="0" xfId="0" applyFill="1"/>
    <xf numFmtId="0" fontId="3" fillId="18" borderId="14" xfId="0" applyFont="1" applyFill="1" applyBorder="1" applyAlignment="1">
      <alignment horizontal="justify" vertical="center" wrapText="1"/>
    </xf>
    <xf numFmtId="0" fontId="3" fillId="18" borderId="13"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0" fillId="18" borderId="0" xfId="0" applyFill="1"/>
    <xf numFmtId="0" fontId="8" fillId="18" borderId="14" xfId="0" applyFont="1" applyFill="1" applyBorder="1" applyAlignment="1">
      <alignment horizontal="justify" vertical="center" wrapText="1"/>
    </xf>
    <xf numFmtId="0" fontId="8" fillId="18" borderId="13" xfId="0" applyFont="1" applyFill="1" applyBorder="1" applyAlignment="1">
      <alignment horizontal="center" vertical="center" wrapText="1"/>
    </xf>
    <xf numFmtId="0" fontId="26" fillId="18" borderId="13" xfId="0" applyFont="1" applyFill="1" applyBorder="1" applyAlignment="1">
      <alignment horizontal="center" vertical="center" wrapText="1"/>
    </xf>
    <xf numFmtId="0" fontId="27" fillId="18" borderId="0" xfId="0" applyFont="1" applyFill="1"/>
    <xf numFmtId="0" fontId="3" fillId="16" borderId="18" xfId="0" applyFont="1" applyFill="1" applyBorder="1" applyAlignment="1">
      <alignment horizontal="left" vertical="center" wrapText="1"/>
    </xf>
    <xf numFmtId="0" fontId="3" fillId="16" borderId="18"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3" fillId="16" borderId="14" xfId="0" applyFont="1" applyFill="1" applyBorder="1" applyAlignment="1">
      <alignment vertical="center" wrapText="1"/>
    </xf>
    <xf numFmtId="0" fontId="28" fillId="17" borderId="14" xfId="10" applyFont="1" applyFill="1" applyBorder="1" applyAlignment="1">
      <alignment horizontal="justify" vertical="center" wrapText="1"/>
    </xf>
    <xf numFmtId="0" fontId="8" fillId="18" borderId="18" xfId="0" applyFont="1" applyFill="1" applyBorder="1" applyAlignment="1">
      <alignment horizontal="left" vertical="center" wrapText="1"/>
    </xf>
    <xf numFmtId="0" fontId="8" fillId="18" borderId="18" xfId="0" applyFont="1" applyFill="1" applyBorder="1" applyAlignment="1">
      <alignment horizontal="center" vertical="center" wrapText="1"/>
    </xf>
    <xf numFmtId="0" fontId="8" fillId="18" borderId="14" xfId="0" applyFont="1" applyFill="1" applyBorder="1" applyAlignment="1">
      <alignment vertical="center" wrapText="1"/>
    </xf>
    <xf numFmtId="0" fontId="9" fillId="15" borderId="0" xfId="23" applyFont="1" applyFill="1" applyAlignment="1">
      <alignment horizontal="right"/>
    </xf>
    <xf numFmtId="0" fontId="9" fillId="15" borderId="16" xfId="23" applyFont="1" applyFill="1" applyBorder="1" applyAlignment="1">
      <alignment horizontal="center" vertical="center" wrapText="1"/>
    </xf>
    <xf numFmtId="0" fontId="3" fillId="0" borderId="16" xfId="23" applyFont="1" applyBorder="1" applyAlignment="1">
      <alignment horizontal="center" vertical="top" wrapText="1"/>
    </xf>
    <xf numFmtId="0" fontId="9" fillId="15" borderId="16" xfId="23" applyFont="1" applyFill="1" applyBorder="1" applyAlignment="1">
      <alignment horizontal="center"/>
    </xf>
    <xf numFmtId="0" fontId="8" fillId="15" borderId="16" xfId="23" applyFont="1" applyFill="1" applyBorder="1" applyAlignment="1">
      <alignment horizontal="center" wrapText="1"/>
    </xf>
    <xf numFmtId="2" fontId="5" fillId="17" borderId="13" xfId="0" applyNumberFormat="1" applyFont="1" applyFill="1" applyBorder="1" applyAlignment="1">
      <alignment horizontal="center" vertical="center" wrapText="1"/>
    </xf>
    <xf numFmtId="2" fontId="5" fillId="15" borderId="13" xfId="0" applyNumberFormat="1" applyFont="1" applyFill="1" applyBorder="1" applyAlignment="1">
      <alignment horizontal="center" vertical="center" wrapText="1"/>
    </xf>
    <xf numFmtId="2" fontId="5" fillId="16" borderId="13" xfId="0" applyNumberFormat="1" applyFont="1" applyFill="1" applyBorder="1" applyAlignment="1">
      <alignment horizontal="center" vertical="center" wrapText="1"/>
    </xf>
    <xf numFmtId="2" fontId="5" fillId="18" borderId="13" xfId="0" applyNumberFormat="1" applyFont="1" applyFill="1" applyBorder="1" applyAlignment="1">
      <alignment horizontal="center" vertical="center" wrapText="1"/>
    </xf>
    <xf numFmtId="2" fontId="5" fillId="0" borderId="13" xfId="0" applyNumberFormat="1" applyFont="1" applyFill="1" applyBorder="1" applyAlignment="1">
      <alignment horizontal="center" vertical="center" wrapText="1"/>
    </xf>
    <xf numFmtId="2" fontId="5" fillId="15" borderId="18" xfId="0" applyNumberFormat="1" applyFont="1" applyFill="1" applyBorder="1" applyAlignment="1">
      <alignment horizontal="center" vertical="center" wrapText="1"/>
    </xf>
    <xf numFmtId="2" fontId="5" fillId="0" borderId="18" xfId="0" applyNumberFormat="1" applyFont="1" applyFill="1" applyBorder="1" applyAlignment="1">
      <alignment horizontal="center" vertical="center" wrapText="1"/>
    </xf>
    <xf numFmtId="2" fontId="3" fillId="15" borderId="13" xfId="0" applyNumberFormat="1" applyFont="1" applyFill="1" applyBorder="1" applyAlignment="1">
      <alignment horizontal="center" vertical="center" wrapText="1"/>
    </xf>
    <xf numFmtId="2" fontId="3" fillId="17" borderId="13" xfId="0" applyNumberFormat="1" applyFont="1" applyFill="1" applyBorder="1" applyAlignment="1">
      <alignment horizontal="center" vertical="center" wrapText="1"/>
    </xf>
    <xf numFmtId="2" fontId="26" fillId="18" borderId="18" xfId="0" applyNumberFormat="1" applyFont="1" applyFill="1" applyBorder="1" applyAlignment="1">
      <alignment horizontal="center" vertical="center" wrapText="1"/>
    </xf>
    <xf numFmtId="2" fontId="8" fillId="18" borderId="18" xfId="0" applyNumberFormat="1" applyFont="1" applyFill="1" applyBorder="1" applyAlignment="1">
      <alignment horizontal="center" vertical="center" wrapText="1"/>
    </xf>
    <xf numFmtId="2" fontId="26" fillId="18" borderId="13" xfId="0" applyNumberFormat="1" applyFont="1" applyFill="1" applyBorder="1" applyAlignment="1">
      <alignment horizontal="center" vertical="center" wrapText="1"/>
    </xf>
    <xf numFmtId="2" fontId="8" fillId="18" borderId="13" xfId="0" applyNumberFormat="1" applyFont="1" applyFill="1" applyBorder="1" applyAlignment="1">
      <alignment horizontal="center" vertical="center" wrapText="1"/>
    </xf>
    <xf numFmtId="2" fontId="5" fillId="15" borderId="13" xfId="0" applyNumberFormat="1" applyFont="1" applyFill="1" applyBorder="1" applyAlignment="1">
      <alignment horizontal="center" vertical="center"/>
    </xf>
    <xf numFmtId="2" fontId="3" fillId="15" borderId="13" xfId="0" applyNumberFormat="1" applyFont="1" applyFill="1" applyBorder="1" applyAlignment="1">
      <alignment horizontal="center" vertical="center"/>
    </xf>
    <xf numFmtId="2" fontId="5" fillId="0" borderId="13" xfId="0" applyNumberFormat="1" applyFont="1" applyFill="1" applyBorder="1" applyAlignment="1">
      <alignment horizontal="center" vertical="center"/>
    </xf>
    <xf numFmtId="0" fontId="5" fillId="15" borderId="17" xfId="0" applyFont="1" applyFill="1" applyBorder="1" applyAlignment="1">
      <alignment vertical="center" wrapText="1"/>
    </xf>
    <xf numFmtId="0" fontId="5" fillId="15" borderId="19" xfId="0" applyFont="1" applyFill="1" applyBorder="1" applyAlignment="1">
      <alignment horizontal="center" vertical="center" wrapText="1"/>
    </xf>
    <xf numFmtId="0" fontId="5" fillId="15" borderId="18" xfId="0" applyFont="1" applyFill="1" applyBorder="1" applyAlignment="1">
      <alignment vertical="center" wrapText="1"/>
    </xf>
    <xf numFmtId="0" fontId="8" fillId="0" borderId="16" xfId="0" applyFont="1" applyFill="1" applyBorder="1" applyAlignment="1">
      <alignment horizontal="center" vertical="center" wrapText="1"/>
    </xf>
    <xf numFmtId="14" fontId="8" fillId="0" borderId="16" xfId="0" applyNumberFormat="1" applyFont="1" applyFill="1" applyBorder="1" applyAlignment="1">
      <alignment horizontal="center" vertical="center"/>
    </xf>
    <xf numFmtId="4" fontId="8" fillId="0" borderId="16" xfId="0" applyNumberFormat="1" applyFont="1" applyFill="1" applyBorder="1" applyAlignment="1">
      <alignment horizontal="center" vertical="center"/>
    </xf>
    <xf numFmtId="0" fontId="3" fillId="0" borderId="16" xfId="0" applyFont="1" applyBorder="1" applyAlignment="1">
      <alignment horizontal="center" vertical="center" wrapText="1"/>
    </xf>
    <xf numFmtId="4" fontId="3" fillId="0" borderId="16" xfId="0" applyNumberFormat="1" applyFont="1" applyFill="1" applyBorder="1" applyAlignment="1">
      <alignment horizontal="center" vertical="center" wrapText="1"/>
    </xf>
    <xf numFmtId="164" fontId="3" fillId="0" borderId="16"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1" fillId="19" borderId="16" xfId="0" applyFont="1" applyFill="1" applyBorder="1" applyAlignment="1">
      <alignment wrapText="1"/>
    </xf>
    <xf numFmtId="3" fontId="8" fillId="0" borderId="16" xfId="0" applyNumberFormat="1" applyFont="1" applyFill="1" applyBorder="1" applyAlignment="1">
      <alignment horizontal="center" vertical="center"/>
    </xf>
    <xf numFmtId="4"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4" fontId="33" fillId="0" borderId="16" xfId="0" applyNumberFormat="1" applyFont="1" applyBorder="1" applyAlignment="1">
      <alignment horizontal="center"/>
    </xf>
    <xf numFmtId="4" fontId="34" fillId="15" borderId="16" xfId="23" applyNumberFormat="1" applyFont="1" applyFill="1" applyBorder="1" applyAlignment="1">
      <alignment horizontal="center"/>
    </xf>
    <xf numFmtId="0" fontId="1" fillId="15" borderId="24" xfId="0" applyFont="1" applyFill="1" applyBorder="1" applyAlignment="1">
      <alignment horizontal="right" vertical="center"/>
    </xf>
    <xf numFmtId="0" fontId="5" fillId="15" borderId="26" xfId="0" applyFont="1" applyFill="1" applyBorder="1" applyAlignment="1">
      <alignment horizontal="center" vertical="center" wrapText="1"/>
    </xf>
    <xf numFmtId="0" fontId="5" fillId="15" borderId="27"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3" fillId="15" borderId="26" xfId="0" applyFont="1" applyFill="1" applyBorder="1" applyAlignment="1">
      <alignment horizontal="center" vertical="center" wrapText="1"/>
    </xf>
    <xf numFmtId="0" fontId="3" fillId="15" borderId="27" xfId="0" applyFont="1" applyFill="1" applyBorder="1" applyAlignment="1">
      <alignment horizontal="center" vertical="center" wrapText="1"/>
    </xf>
    <xf numFmtId="0" fontId="3" fillId="15" borderId="19" xfId="0" applyFont="1" applyFill="1" applyBorder="1" applyAlignment="1">
      <alignment horizontal="center" vertical="center" wrapText="1"/>
    </xf>
    <xf numFmtId="0" fontId="3" fillId="15" borderId="17" xfId="0" applyFont="1" applyFill="1" applyBorder="1" applyAlignment="1">
      <alignment horizontal="center" vertical="center" wrapText="1"/>
    </xf>
    <xf numFmtId="0" fontId="3" fillId="15" borderId="14" xfId="0" applyFont="1" applyFill="1" applyBorder="1" applyAlignment="1">
      <alignment horizontal="center" vertical="center" wrapText="1"/>
    </xf>
    <xf numFmtId="0" fontId="5" fillId="15" borderId="23" xfId="0" applyFont="1" applyFill="1" applyBorder="1" applyAlignment="1">
      <alignment horizontal="center" vertical="center" wrapText="1"/>
    </xf>
    <xf numFmtId="0" fontId="5" fillId="15" borderId="24"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3" fillId="15" borderId="15" xfId="0" applyFont="1" applyFill="1" applyBorder="1" applyAlignment="1">
      <alignment horizontal="center" vertical="center" wrapText="1"/>
    </xf>
    <xf numFmtId="0" fontId="5" fillId="15" borderId="21" xfId="0" applyFont="1" applyFill="1" applyBorder="1" applyAlignment="1">
      <alignment horizontal="center" vertical="center" wrapText="1"/>
    </xf>
    <xf numFmtId="0" fontId="5" fillId="15" borderId="22"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1" fillId="15" borderId="0" xfId="0" applyFont="1" applyFill="1" applyBorder="1" applyAlignment="1">
      <alignment horizontal="center" vertical="center" wrapText="1"/>
    </xf>
    <xf numFmtId="0" fontId="4" fillId="15" borderId="0" xfId="0" applyFont="1" applyFill="1" applyAlignment="1">
      <alignment horizontal="center" vertical="center"/>
    </xf>
    <xf numFmtId="0" fontId="6" fillId="15" borderId="0" xfId="0" applyFont="1" applyFill="1" applyAlignment="1">
      <alignment horizontal="right" vertical="center"/>
    </xf>
    <xf numFmtId="0" fontId="1" fillId="15" borderId="25" xfId="0" applyFont="1" applyFill="1" applyBorder="1" applyAlignment="1">
      <alignment horizontal="center" vertical="center" wrapText="1"/>
    </xf>
    <xf numFmtId="0" fontId="3" fillId="0" borderId="16" xfId="0" applyFont="1" applyBorder="1" applyAlignment="1">
      <alignment horizontal="center" vertical="center" wrapText="1"/>
    </xf>
    <xf numFmtId="0" fontId="1" fillId="0" borderId="0" xfId="0" applyFont="1" applyAlignment="1">
      <alignment horizontal="right" vertical="center"/>
    </xf>
    <xf numFmtId="0" fontId="8" fillId="0" borderId="16" xfId="0" applyFont="1" applyFill="1" applyBorder="1" applyAlignment="1">
      <alignment horizontal="center" vertical="center" wrapText="1"/>
    </xf>
    <xf numFmtId="0" fontId="2"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horizontal="center" vertical="center"/>
    </xf>
    <xf numFmtId="0" fontId="1" fillId="0" borderId="0" xfId="0" applyFont="1" applyAlignment="1">
      <alignment vertical="center" wrapText="1"/>
    </xf>
    <xf numFmtId="0" fontId="1" fillId="0" borderId="0" xfId="0" applyFont="1" applyBorder="1" applyAlignment="1">
      <alignment vertical="center" wrapText="1"/>
    </xf>
    <xf numFmtId="0" fontId="1" fillId="0" borderId="25" xfId="0" applyFont="1" applyBorder="1" applyAlignment="1">
      <alignment horizontal="center" vertical="center" wrapText="1"/>
    </xf>
    <xf numFmtId="0" fontId="5" fillId="15" borderId="17"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1" fillId="0" borderId="24" xfId="0" applyFont="1" applyBorder="1" applyAlignment="1">
      <alignment horizontal="right" vertical="center"/>
    </xf>
    <xf numFmtId="0" fontId="1" fillId="0" borderId="0" xfId="0" applyFont="1" applyBorder="1" applyAlignment="1">
      <alignment horizontal="center" vertical="center" wrapText="1"/>
    </xf>
    <xf numFmtId="0" fontId="1" fillId="0" borderId="25" xfId="0" applyFont="1" applyFill="1" applyBorder="1" applyAlignment="1">
      <alignment horizontal="center" vertical="center" wrapText="1"/>
    </xf>
    <xf numFmtId="2" fontId="5" fillId="15" borderId="17" xfId="0" applyNumberFormat="1" applyFont="1" applyFill="1" applyBorder="1" applyAlignment="1">
      <alignment horizontal="center" vertical="center" wrapText="1"/>
    </xf>
    <xf numFmtId="2" fontId="5" fillId="15" borderId="14" xfId="0" applyNumberFormat="1" applyFont="1" applyFill="1" applyBorder="1" applyAlignment="1">
      <alignment horizontal="center" vertical="center" wrapText="1"/>
    </xf>
    <xf numFmtId="0" fontId="29" fillId="15" borderId="0" xfId="23" applyFont="1" applyFill="1" applyAlignment="1">
      <alignment horizontal="center" wrapText="1"/>
    </xf>
    <xf numFmtId="0" fontId="30" fillId="15" borderId="0" xfId="23" applyFont="1" applyFill="1" applyAlignment="1">
      <alignment horizontal="center" wrapText="1"/>
    </xf>
    <xf numFmtId="17" fontId="29" fillId="15" borderId="0" xfId="23" applyNumberFormat="1" applyFont="1" applyFill="1" applyAlignment="1">
      <alignment horizontal="center"/>
    </xf>
    <xf numFmtId="0" fontId="29" fillId="15" borderId="0" xfId="23" applyFont="1" applyFill="1" applyAlignment="1">
      <alignment horizontal="center"/>
    </xf>
    <xf numFmtId="0" fontId="9" fillId="15" borderId="0" xfId="23" applyFont="1" applyFill="1" applyAlignment="1">
      <alignment horizontal="right"/>
    </xf>
    <xf numFmtId="0" fontId="32" fillId="0" borderId="16" xfId="0" applyFont="1" applyFill="1" applyBorder="1" applyAlignment="1">
      <alignment wrapText="1"/>
    </xf>
  </cellXfs>
  <cellStyles count="32">
    <cellStyle name="Акцент1 2" xfId="1"/>
    <cellStyle name="Акцент2 2" xfId="2"/>
    <cellStyle name="Акцент3 2" xfId="3"/>
    <cellStyle name="Акцент4 2" xfId="4"/>
    <cellStyle name="Акцент5 2" xfId="5"/>
    <cellStyle name="Акцент6 2" xfId="6"/>
    <cellStyle name="Ввод  2" xfId="7"/>
    <cellStyle name="Вывод 2" xfId="8"/>
    <cellStyle name="Вычисление 2" xfId="9"/>
    <cellStyle name="Гиперссылка" xfId="10" builtinId="8"/>
    <cellStyle name="Гиперссылка 2" xfId="11"/>
    <cellStyle name="Заголовок 1 2" xfId="12"/>
    <cellStyle name="Заголовок 2 2" xfId="13"/>
    <cellStyle name="Заголовок 3 2" xfId="14"/>
    <cellStyle name="Заголовок 4 2" xfId="15"/>
    <cellStyle name="Итог 2" xfId="16"/>
    <cellStyle name="Контрольная ячейка 2" xfId="17"/>
    <cellStyle name="Название 2" xfId="18"/>
    <cellStyle name="Нейтральный 2" xfId="19"/>
    <cellStyle name="Обычный" xfId="0" builtinId="0"/>
    <cellStyle name="Обычный 2" xfId="20"/>
    <cellStyle name="Обычный 2 2" xfId="21"/>
    <cellStyle name="Обычный 2 3" xfId="22"/>
    <cellStyle name="Обычный 3" xfId="23"/>
    <cellStyle name="Плохой 2" xfId="24"/>
    <cellStyle name="Пояснение 2" xfId="25"/>
    <cellStyle name="Примечание 2" xfId="26"/>
    <cellStyle name="Процентный 2" xfId="27"/>
    <cellStyle name="Связанная ячейка 2" xfId="28"/>
    <cellStyle name="Стиль 1" xfId="29"/>
    <cellStyle name="Текст предупреждения 2" xfId="30"/>
    <cellStyle name="Хороший 2" xfId="31"/>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CF0B65AD7F358AF64A7F96E48FA9F722905D1B93A50E5216B7F11D768EEDDF1330B561F0A1B2C9E9U8x2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116"/>
  <sheetViews>
    <sheetView tabSelected="1" view="pageBreakPreview" zoomScaleNormal="100" zoomScaleSheetLayoutView="70" workbookViewId="0">
      <selection activeCell="D7" sqref="D7"/>
    </sheetView>
  </sheetViews>
  <sheetFormatPr defaultColWidth="8.85546875" defaultRowHeight="15"/>
  <cols>
    <col min="1" max="1" width="36" style="22" customWidth="1"/>
    <col min="2" max="2" width="12.140625" style="22" customWidth="1"/>
    <col min="3" max="3" width="16.42578125" style="22" customWidth="1"/>
    <col min="4" max="9" width="12.140625" style="22" customWidth="1"/>
    <col min="10" max="11" width="15.85546875" style="22" customWidth="1"/>
    <col min="12" max="16384" width="8.85546875" style="22"/>
  </cols>
  <sheetData>
    <row r="1" spans="1:11" ht="15.75">
      <c r="A1" s="21"/>
    </row>
    <row r="2" spans="1:11" ht="16.5">
      <c r="A2" s="116" t="s">
        <v>30</v>
      </c>
      <c r="B2" s="116"/>
      <c r="C2" s="116"/>
      <c r="D2" s="116"/>
      <c r="E2" s="116"/>
      <c r="F2" s="116"/>
      <c r="G2" s="116"/>
      <c r="H2" s="116"/>
      <c r="I2" s="116"/>
      <c r="J2" s="116"/>
      <c r="K2" s="116"/>
    </row>
    <row r="3" spans="1:11" ht="15.75">
      <c r="A3" s="115" t="s">
        <v>31</v>
      </c>
      <c r="B3" s="115"/>
      <c r="C3" s="115"/>
      <c r="D3" s="115"/>
      <c r="E3" s="115"/>
      <c r="F3" s="115"/>
      <c r="G3" s="115"/>
      <c r="H3" s="115"/>
      <c r="I3" s="115"/>
      <c r="J3" s="115"/>
      <c r="K3" s="115"/>
    </row>
    <row r="4" spans="1:11" ht="15.75">
      <c r="A4" s="115" t="s">
        <v>32</v>
      </c>
      <c r="B4" s="115"/>
      <c r="C4" s="115"/>
      <c r="D4" s="115"/>
      <c r="E4" s="115"/>
      <c r="F4" s="115"/>
      <c r="G4" s="115"/>
      <c r="H4" s="115"/>
      <c r="I4" s="115"/>
      <c r="J4" s="115"/>
      <c r="K4" s="115"/>
    </row>
    <row r="5" spans="1:11" ht="15.75">
      <c r="A5" s="115" t="s">
        <v>33</v>
      </c>
      <c r="B5" s="115"/>
      <c r="C5" s="115"/>
      <c r="D5" s="115"/>
      <c r="E5" s="115"/>
      <c r="F5" s="115"/>
      <c r="G5" s="115"/>
      <c r="H5" s="115"/>
      <c r="I5" s="115"/>
      <c r="J5" s="115"/>
      <c r="K5" s="115"/>
    </row>
    <row r="6" spans="1:11" ht="15.75">
      <c r="A6" s="115" t="s">
        <v>34</v>
      </c>
      <c r="B6" s="115"/>
      <c r="C6" s="115"/>
      <c r="D6" s="115"/>
      <c r="E6" s="115"/>
      <c r="F6" s="115"/>
      <c r="G6" s="115"/>
      <c r="H6" s="115"/>
      <c r="I6" s="115"/>
      <c r="J6" s="115"/>
      <c r="K6" s="115"/>
    </row>
    <row r="7" spans="1:11" ht="15.75">
      <c r="A7" s="23"/>
    </row>
    <row r="8" spans="1:11" ht="15.75">
      <c r="A8" s="24" t="s">
        <v>35</v>
      </c>
      <c r="B8" s="24"/>
    </row>
    <row r="9" spans="1:11" ht="78.75">
      <c r="A9" s="24" t="s">
        <v>36</v>
      </c>
      <c r="B9" s="117" t="s">
        <v>254</v>
      </c>
      <c r="C9" s="117"/>
      <c r="D9" s="117"/>
      <c r="E9" s="117"/>
      <c r="F9" s="117"/>
      <c r="G9" s="117"/>
      <c r="H9" s="117"/>
      <c r="I9" s="117"/>
      <c r="J9" s="117"/>
      <c r="K9" s="25"/>
    </row>
    <row r="10" spans="1:11" ht="15.75">
      <c r="A10" s="24"/>
      <c r="B10" s="26"/>
      <c r="K10" s="25"/>
    </row>
    <row r="11" spans="1:11" ht="15.75">
      <c r="A11" s="24" t="s">
        <v>37</v>
      </c>
      <c r="B11" s="114" t="s">
        <v>244</v>
      </c>
      <c r="C11" s="114"/>
      <c r="D11" s="114"/>
      <c r="E11" s="114"/>
      <c r="F11" s="114"/>
      <c r="G11" s="114"/>
      <c r="H11" s="114"/>
      <c r="I11" s="114"/>
      <c r="J11" s="114"/>
      <c r="K11" s="114"/>
    </row>
    <row r="12" spans="1:11" ht="15.75">
      <c r="A12" s="23"/>
      <c r="K12" s="25"/>
    </row>
    <row r="13" spans="1:11" ht="16.5" thickBot="1">
      <c r="A13" s="98" t="s">
        <v>38</v>
      </c>
      <c r="B13" s="98"/>
      <c r="C13" s="98"/>
      <c r="D13" s="98"/>
      <c r="E13" s="98"/>
      <c r="F13" s="98"/>
      <c r="G13" s="98"/>
      <c r="H13" s="98"/>
      <c r="I13" s="98"/>
      <c r="J13" s="98"/>
      <c r="K13" s="98"/>
    </row>
    <row r="14" spans="1:11" ht="15.75" thickBot="1">
      <c r="A14" s="105" t="s">
        <v>39</v>
      </c>
      <c r="B14" s="105" t="s">
        <v>40</v>
      </c>
      <c r="C14" s="6" t="s">
        <v>41</v>
      </c>
      <c r="D14" s="102" t="s">
        <v>43</v>
      </c>
      <c r="E14" s="103"/>
      <c r="F14" s="103"/>
      <c r="G14" s="103"/>
      <c r="H14" s="103"/>
      <c r="I14" s="103"/>
      <c r="J14" s="103"/>
      <c r="K14" s="104"/>
    </row>
    <row r="15" spans="1:11" ht="36.6" customHeight="1" thickBot="1">
      <c r="A15" s="110"/>
      <c r="B15" s="110"/>
      <c r="C15" s="7" t="s">
        <v>42</v>
      </c>
      <c r="D15" s="102" t="s">
        <v>44</v>
      </c>
      <c r="E15" s="103"/>
      <c r="F15" s="104"/>
      <c r="G15" s="105" t="s">
        <v>45</v>
      </c>
      <c r="H15" s="105" t="s">
        <v>46</v>
      </c>
      <c r="I15" s="105" t="s">
        <v>47</v>
      </c>
      <c r="J15" s="102" t="s">
        <v>48</v>
      </c>
      <c r="K15" s="104"/>
    </row>
    <row r="16" spans="1:11" ht="90" thickBot="1">
      <c r="A16" s="106"/>
      <c r="B16" s="106"/>
      <c r="C16" s="8"/>
      <c r="D16" s="9" t="s">
        <v>49</v>
      </c>
      <c r="E16" s="9" t="s">
        <v>50</v>
      </c>
      <c r="F16" s="9" t="s">
        <v>51</v>
      </c>
      <c r="G16" s="106"/>
      <c r="H16" s="106"/>
      <c r="I16" s="106"/>
      <c r="J16" s="9" t="s">
        <v>52</v>
      </c>
      <c r="K16" s="9" t="s">
        <v>53</v>
      </c>
    </row>
    <row r="17" spans="1:11" ht="15.75" thickBot="1">
      <c r="A17" s="10">
        <v>1</v>
      </c>
      <c r="B17" s="9">
        <v>2</v>
      </c>
      <c r="C17" s="9">
        <v>3</v>
      </c>
      <c r="D17" s="9">
        <v>4</v>
      </c>
      <c r="E17" s="9">
        <v>5</v>
      </c>
      <c r="F17" s="9">
        <v>6</v>
      </c>
      <c r="G17" s="9">
        <v>7</v>
      </c>
      <c r="H17" s="9">
        <v>8</v>
      </c>
      <c r="I17" s="9">
        <v>9</v>
      </c>
      <c r="J17" s="9">
        <v>10</v>
      </c>
      <c r="K17" s="9">
        <v>11</v>
      </c>
    </row>
    <row r="18" spans="1:11">
      <c r="A18" s="111" t="s">
        <v>54</v>
      </c>
      <c r="B18" s="112"/>
      <c r="C18" s="112"/>
      <c r="D18" s="112"/>
      <c r="E18" s="112"/>
      <c r="F18" s="112"/>
      <c r="G18" s="112"/>
      <c r="H18" s="112"/>
      <c r="I18" s="112"/>
      <c r="J18" s="112"/>
      <c r="K18" s="113"/>
    </row>
    <row r="19" spans="1:11" ht="15.75" thickBot="1">
      <c r="A19" s="107" t="s">
        <v>55</v>
      </c>
      <c r="B19" s="108"/>
      <c r="C19" s="108"/>
      <c r="D19" s="108"/>
      <c r="E19" s="108"/>
      <c r="F19" s="108"/>
      <c r="G19" s="108"/>
      <c r="H19" s="108"/>
      <c r="I19" s="108"/>
      <c r="J19" s="108"/>
      <c r="K19" s="109"/>
    </row>
    <row r="20" spans="1:11" s="44" customFormat="1" ht="51.75" thickBot="1">
      <c r="A20" s="41" t="s">
        <v>56</v>
      </c>
      <c r="B20" s="42">
        <v>101</v>
      </c>
      <c r="C20" s="43">
        <f>SUM(G20:K20)</f>
        <v>4889</v>
      </c>
      <c r="D20" s="43"/>
      <c r="E20" s="43"/>
      <c r="F20" s="43"/>
      <c r="G20" s="43">
        <v>140</v>
      </c>
      <c r="H20" s="43">
        <v>2</v>
      </c>
      <c r="I20" s="43"/>
      <c r="J20" s="43">
        <v>195</v>
      </c>
      <c r="K20" s="43">
        <v>4552</v>
      </c>
    </row>
    <row r="21" spans="1:11" ht="51.75" thickBot="1">
      <c r="A21" s="11" t="s">
        <v>57</v>
      </c>
      <c r="B21" s="9">
        <v>102</v>
      </c>
      <c r="C21" s="12">
        <f>SUM(G21:K21)</f>
        <v>0</v>
      </c>
      <c r="D21" s="12"/>
      <c r="E21" s="12"/>
      <c r="F21" s="12"/>
      <c r="G21" s="12"/>
      <c r="H21" s="12"/>
      <c r="I21" s="12"/>
      <c r="J21" s="12"/>
      <c r="K21" s="12"/>
    </row>
    <row r="22" spans="1:11" s="44" customFormat="1" ht="51.75" thickBot="1">
      <c r="A22" s="41" t="s">
        <v>59</v>
      </c>
      <c r="B22" s="42">
        <v>103</v>
      </c>
      <c r="C22" s="43">
        <f t="shared" ref="C22:C38" si="0">SUM(G22:K22)</f>
        <v>77</v>
      </c>
      <c r="D22" s="43"/>
      <c r="E22" s="43"/>
      <c r="F22" s="43"/>
      <c r="G22" s="43">
        <v>75</v>
      </c>
      <c r="H22" s="43">
        <v>2</v>
      </c>
      <c r="I22" s="43"/>
      <c r="J22" s="43"/>
      <c r="K22" s="43"/>
    </row>
    <row r="23" spans="1:11" s="20" customFormat="1" ht="51.75" thickBot="1">
      <c r="A23" s="17" t="s">
        <v>190</v>
      </c>
      <c r="B23" s="18" t="s">
        <v>192</v>
      </c>
      <c r="C23" s="19">
        <f t="shared" si="0"/>
        <v>35</v>
      </c>
      <c r="D23" s="19"/>
      <c r="E23" s="19"/>
      <c r="F23" s="19"/>
      <c r="G23" s="19">
        <v>33</v>
      </c>
      <c r="H23" s="19">
        <v>2</v>
      </c>
      <c r="I23" s="19"/>
      <c r="J23" s="19"/>
      <c r="K23" s="19"/>
    </row>
    <row r="24" spans="1:11" s="20" customFormat="1" ht="64.5" thickBot="1">
      <c r="A24" s="17" t="s">
        <v>191</v>
      </c>
      <c r="B24" s="18" t="s">
        <v>193</v>
      </c>
      <c r="C24" s="19">
        <f t="shared" si="0"/>
        <v>15</v>
      </c>
      <c r="D24" s="19"/>
      <c r="E24" s="19"/>
      <c r="F24" s="19"/>
      <c r="G24" s="19">
        <v>15</v>
      </c>
      <c r="H24" s="19"/>
      <c r="I24" s="19"/>
      <c r="J24" s="19"/>
      <c r="K24" s="19"/>
    </row>
    <row r="25" spans="1:11" s="20" customFormat="1" ht="64.5" thickBot="1">
      <c r="A25" s="17" t="s">
        <v>60</v>
      </c>
      <c r="B25" s="18">
        <v>104</v>
      </c>
      <c r="C25" s="19">
        <f t="shared" si="0"/>
        <v>27</v>
      </c>
      <c r="D25" s="19"/>
      <c r="E25" s="19"/>
      <c r="F25" s="19"/>
      <c r="G25" s="19">
        <v>27</v>
      </c>
      <c r="H25" s="19"/>
      <c r="I25" s="19"/>
      <c r="J25" s="19"/>
      <c r="K25" s="19"/>
    </row>
    <row r="26" spans="1:11" s="52" customFormat="1" ht="77.25" thickBot="1">
      <c r="A26" s="49" t="s">
        <v>194</v>
      </c>
      <c r="B26" s="50" t="s">
        <v>195</v>
      </c>
      <c r="C26" s="51">
        <f t="shared" si="0"/>
        <v>25</v>
      </c>
      <c r="D26" s="51"/>
      <c r="E26" s="51"/>
      <c r="F26" s="51"/>
      <c r="G26" s="51">
        <v>25</v>
      </c>
      <c r="H26" s="51"/>
      <c r="I26" s="51"/>
      <c r="J26" s="51"/>
      <c r="K26" s="51"/>
    </row>
    <row r="27" spans="1:11" s="48" customFormat="1" ht="90" thickBot="1">
      <c r="A27" s="45" t="s">
        <v>200</v>
      </c>
      <c r="B27" s="46">
        <v>105</v>
      </c>
      <c r="C27" s="47">
        <f t="shared" si="0"/>
        <v>2</v>
      </c>
      <c r="D27" s="47"/>
      <c r="E27" s="47"/>
      <c r="F27" s="47"/>
      <c r="G27" s="47">
        <v>2</v>
      </c>
      <c r="H27" s="47"/>
      <c r="I27" s="47"/>
      <c r="J27" s="47"/>
      <c r="K27" s="47"/>
    </row>
    <row r="28" spans="1:11" s="48" customFormat="1" ht="64.5" thickBot="1">
      <c r="A28" s="45" t="s">
        <v>61</v>
      </c>
      <c r="B28" s="46">
        <v>106</v>
      </c>
      <c r="C28" s="47">
        <f t="shared" si="0"/>
        <v>0</v>
      </c>
      <c r="D28" s="47"/>
      <c r="E28" s="47"/>
      <c r="F28" s="47"/>
      <c r="G28" s="47"/>
      <c r="H28" s="47"/>
      <c r="I28" s="47"/>
      <c r="J28" s="47"/>
      <c r="K28" s="47"/>
    </row>
    <row r="29" spans="1:11" ht="26.25" thickBot="1">
      <c r="A29" s="11" t="s">
        <v>62</v>
      </c>
      <c r="B29" s="9">
        <v>107</v>
      </c>
      <c r="C29" s="12">
        <f t="shared" si="0"/>
        <v>2</v>
      </c>
      <c r="D29" s="12"/>
      <c r="E29" s="12"/>
      <c r="F29" s="12"/>
      <c r="G29" s="12">
        <v>2</v>
      </c>
      <c r="H29" s="12"/>
      <c r="I29" s="12"/>
      <c r="J29" s="12"/>
      <c r="K29" s="12"/>
    </row>
    <row r="30" spans="1:11" ht="39" thickBot="1">
      <c r="A30" s="11" t="s">
        <v>63</v>
      </c>
      <c r="B30" s="9">
        <v>108</v>
      </c>
      <c r="C30" s="12">
        <f t="shared" si="0"/>
        <v>0</v>
      </c>
      <c r="D30" s="12"/>
      <c r="E30" s="12"/>
      <c r="F30" s="12"/>
      <c r="G30" s="12"/>
      <c r="H30" s="12"/>
      <c r="I30" s="12"/>
      <c r="J30" s="12"/>
      <c r="K30" s="12"/>
    </row>
    <row r="31" spans="1:11" ht="39" thickBot="1">
      <c r="A31" s="11" t="s">
        <v>64</v>
      </c>
      <c r="B31" s="9">
        <v>109</v>
      </c>
      <c r="C31" s="12">
        <f t="shared" si="0"/>
        <v>0</v>
      </c>
      <c r="D31" s="12"/>
      <c r="E31" s="12"/>
      <c r="F31" s="12"/>
      <c r="G31" s="12"/>
      <c r="H31" s="12"/>
      <c r="I31" s="12"/>
      <c r="J31" s="12"/>
      <c r="K31" s="12"/>
    </row>
    <row r="32" spans="1:11" ht="51.75" thickBot="1">
      <c r="A32" s="28" t="s">
        <v>196</v>
      </c>
      <c r="B32" s="9" t="s">
        <v>198</v>
      </c>
      <c r="C32" s="12">
        <f t="shared" si="0"/>
        <v>4889</v>
      </c>
      <c r="D32" s="12"/>
      <c r="E32" s="12"/>
      <c r="F32" s="12"/>
      <c r="G32" s="12">
        <v>140</v>
      </c>
      <c r="H32" s="12">
        <v>2</v>
      </c>
      <c r="I32" s="12"/>
      <c r="J32" s="12">
        <v>195</v>
      </c>
      <c r="K32" s="12">
        <v>4552</v>
      </c>
    </row>
    <row r="33" spans="1:11" ht="51.75" thickBot="1">
      <c r="A33" s="28" t="s">
        <v>197</v>
      </c>
      <c r="B33" s="9" t="s">
        <v>199</v>
      </c>
      <c r="C33" s="12">
        <f t="shared" si="0"/>
        <v>0</v>
      </c>
      <c r="D33" s="12"/>
      <c r="E33" s="12"/>
      <c r="F33" s="12"/>
      <c r="G33" s="12"/>
      <c r="H33" s="12"/>
      <c r="I33" s="12"/>
      <c r="J33" s="12"/>
      <c r="K33" s="12"/>
    </row>
    <row r="34" spans="1:11" s="44" customFormat="1" ht="26.25" thickBot="1">
      <c r="A34" s="41" t="s">
        <v>65</v>
      </c>
      <c r="B34" s="42">
        <v>110</v>
      </c>
      <c r="C34" s="43">
        <f t="shared" si="0"/>
        <v>4903</v>
      </c>
      <c r="D34" s="43"/>
      <c r="E34" s="43"/>
      <c r="F34" s="43"/>
      <c r="G34" s="43">
        <v>154</v>
      </c>
      <c r="H34" s="43">
        <v>2</v>
      </c>
      <c r="I34" s="43"/>
      <c r="J34" s="43">
        <v>195</v>
      </c>
      <c r="K34" s="43">
        <v>4552</v>
      </c>
    </row>
    <row r="35" spans="1:11" s="20" customFormat="1" ht="64.5" thickBot="1">
      <c r="A35" s="17" t="s">
        <v>66</v>
      </c>
      <c r="B35" s="18">
        <v>111</v>
      </c>
      <c r="C35" s="19">
        <f t="shared" si="0"/>
        <v>50</v>
      </c>
      <c r="D35" s="19"/>
      <c r="E35" s="19"/>
      <c r="F35" s="19"/>
      <c r="G35" s="19">
        <v>48</v>
      </c>
      <c r="H35" s="19">
        <v>2</v>
      </c>
      <c r="I35" s="19"/>
      <c r="J35" s="19"/>
      <c r="K35" s="19"/>
    </row>
    <row r="36" spans="1:11" s="48" customFormat="1" ht="64.5" thickBot="1">
      <c r="A36" s="45" t="s">
        <v>201</v>
      </c>
      <c r="B36" s="46" t="s">
        <v>202</v>
      </c>
      <c r="C36" s="47">
        <f t="shared" si="0"/>
        <v>35</v>
      </c>
      <c r="D36" s="47"/>
      <c r="E36" s="47"/>
      <c r="F36" s="47"/>
      <c r="G36" s="47">
        <v>33</v>
      </c>
      <c r="H36" s="47">
        <v>2</v>
      </c>
      <c r="I36" s="47"/>
      <c r="J36" s="47"/>
      <c r="K36" s="47"/>
    </row>
    <row r="37" spans="1:11" s="48" customFormat="1" ht="77.25" thickBot="1">
      <c r="A37" s="45" t="s">
        <v>242</v>
      </c>
      <c r="B37" s="46" t="s">
        <v>203</v>
      </c>
      <c r="C37" s="47">
        <f t="shared" si="0"/>
        <v>15</v>
      </c>
      <c r="D37" s="47"/>
      <c r="E37" s="47"/>
      <c r="F37" s="47"/>
      <c r="G37" s="47">
        <v>15</v>
      </c>
      <c r="H37" s="47"/>
      <c r="I37" s="47"/>
      <c r="J37" s="47"/>
      <c r="K37" s="47"/>
    </row>
    <row r="38" spans="1:11" ht="39" thickBot="1">
      <c r="A38" s="11" t="s">
        <v>67</v>
      </c>
      <c r="B38" s="9">
        <v>112</v>
      </c>
      <c r="C38" s="12">
        <f t="shared" si="0"/>
        <v>43</v>
      </c>
      <c r="D38" s="12"/>
      <c r="E38" s="12"/>
      <c r="F38" s="12"/>
      <c r="G38" s="12">
        <v>43</v>
      </c>
      <c r="H38" s="12"/>
      <c r="I38" s="12"/>
      <c r="J38" s="12"/>
      <c r="K38" s="12"/>
    </row>
    <row r="39" spans="1:11" ht="51.75" thickBot="1">
      <c r="A39" s="11" t="s">
        <v>68</v>
      </c>
      <c r="B39" s="9">
        <v>113</v>
      </c>
      <c r="C39" s="12">
        <f t="shared" ref="C39:C49" si="1">SUM(G39:K39)</f>
        <v>0</v>
      </c>
      <c r="D39" s="12"/>
      <c r="E39" s="12"/>
      <c r="F39" s="12"/>
      <c r="G39" s="12"/>
      <c r="H39" s="12"/>
      <c r="I39" s="12"/>
      <c r="J39" s="12"/>
      <c r="K39" s="12"/>
    </row>
    <row r="40" spans="1:11" ht="39" thickBot="1">
      <c r="A40" s="11" t="s">
        <v>69</v>
      </c>
      <c r="B40" s="9">
        <v>114</v>
      </c>
      <c r="C40" s="12">
        <f t="shared" si="1"/>
        <v>4903</v>
      </c>
      <c r="D40" s="12"/>
      <c r="E40" s="12"/>
      <c r="F40" s="12"/>
      <c r="G40" s="12">
        <v>154</v>
      </c>
      <c r="H40" s="12">
        <v>2</v>
      </c>
      <c r="I40" s="12"/>
      <c r="J40" s="12">
        <v>195</v>
      </c>
      <c r="K40" s="12">
        <v>4552</v>
      </c>
    </row>
    <row r="41" spans="1:11" ht="26.25" thickBot="1">
      <c r="A41" s="29" t="s">
        <v>235</v>
      </c>
      <c r="B41" s="30">
        <v>115</v>
      </c>
      <c r="C41" s="12">
        <f t="shared" si="1"/>
        <v>0</v>
      </c>
      <c r="D41" s="82"/>
      <c r="E41" s="82"/>
      <c r="F41" s="82"/>
      <c r="G41" s="82"/>
      <c r="H41" s="82"/>
      <c r="I41" s="82"/>
      <c r="J41" s="82"/>
      <c r="K41" s="82"/>
    </row>
    <row r="42" spans="1:11" ht="15.75" thickBot="1">
      <c r="A42" s="31" t="s">
        <v>70</v>
      </c>
      <c r="B42" s="32">
        <v>116</v>
      </c>
      <c r="C42" s="12">
        <f t="shared" si="1"/>
        <v>0</v>
      </c>
      <c r="D42" s="83"/>
      <c r="E42" s="83"/>
      <c r="F42" s="83"/>
      <c r="G42" s="83"/>
      <c r="H42" s="83"/>
      <c r="I42" s="83"/>
      <c r="J42" s="83"/>
      <c r="K42" s="83"/>
    </row>
    <row r="43" spans="1:11" ht="26.25" thickBot="1">
      <c r="A43" s="33" t="s">
        <v>71</v>
      </c>
      <c r="B43" s="9">
        <v>121</v>
      </c>
      <c r="C43" s="12">
        <f t="shared" si="1"/>
        <v>114</v>
      </c>
      <c r="D43" s="12"/>
      <c r="E43" s="12"/>
      <c r="F43" s="12"/>
      <c r="G43" s="12">
        <v>3</v>
      </c>
      <c r="H43" s="12">
        <v>1</v>
      </c>
      <c r="I43" s="12"/>
      <c r="J43" s="12">
        <v>110</v>
      </c>
      <c r="K43" s="12"/>
    </row>
    <row r="44" spans="1:11" ht="15.75" thickBot="1">
      <c r="A44" s="33" t="s">
        <v>72</v>
      </c>
      <c r="B44" s="9">
        <v>122</v>
      </c>
      <c r="C44" s="12">
        <f t="shared" si="1"/>
        <v>21</v>
      </c>
      <c r="D44" s="12"/>
      <c r="E44" s="12"/>
      <c r="F44" s="12"/>
      <c r="G44" s="12">
        <v>19</v>
      </c>
      <c r="H44" s="12"/>
      <c r="I44" s="12"/>
      <c r="J44" s="12">
        <v>2</v>
      </c>
      <c r="K44" s="12"/>
    </row>
    <row r="45" spans="1:11" ht="26.25" thickBot="1">
      <c r="A45" s="33" t="s">
        <v>234</v>
      </c>
      <c r="B45" s="34">
        <v>123</v>
      </c>
      <c r="C45" s="12">
        <f t="shared" si="1"/>
        <v>19</v>
      </c>
      <c r="D45" s="84"/>
      <c r="E45" s="84"/>
      <c r="F45" s="84"/>
      <c r="G45" s="12">
        <v>17</v>
      </c>
      <c r="H45" s="84"/>
      <c r="I45" s="84"/>
      <c r="J45" s="12">
        <v>2</v>
      </c>
      <c r="K45" s="84"/>
    </row>
    <row r="46" spans="1:11" ht="26.25" thickBot="1">
      <c r="A46" s="33" t="s">
        <v>75</v>
      </c>
      <c r="B46" s="9">
        <v>124</v>
      </c>
      <c r="C46" s="12">
        <f t="shared" si="1"/>
        <v>2</v>
      </c>
      <c r="D46" s="12"/>
      <c r="E46" s="12"/>
      <c r="F46" s="12"/>
      <c r="G46" s="12">
        <v>2</v>
      </c>
      <c r="H46" s="12"/>
      <c r="I46" s="12"/>
      <c r="J46" s="12"/>
      <c r="K46" s="12"/>
    </row>
    <row r="47" spans="1:11" ht="39" thickBot="1">
      <c r="A47" s="33" t="s">
        <v>76</v>
      </c>
      <c r="B47" s="9">
        <v>125</v>
      </c>
      <c r="C47" s="12">
        <f t="shared" si="1"/>
        <v>0</v>
      </c>
      <c r="D47" s="12"/>
      <c r="E47" s="12"/>
      <c r="F47" s="12"/>
      <c r="G47" s="12"/>
      <c r="H47" s="12"/>
      <c r="I47" s="12"/>
      <c r="J47" s="12"/>
      <c r="K47" s="12"/>
    </row>
    <row r="48" spans="1:11" ht="15.75" thickBot="1">
      <c r="A48" s="11" t="s">
        <v>77</v>
      </c>
      <c r="B48" s="9">
        <v>126</v>
      </c>
      <c r="C48" s="12">
        <f t="shared" si="1"/>
        <v>0</v>
      </c>
      <c r="D48" s="12"/>
      <c r="E48" s="12"/>
      <c r="F48" s="12"/>
      <c r="G48" s="12"/>
      <c r="H48" s="12"/>
      <c r="I48" s="12"/>
      <c r="J48" s="12"/>
      <c r="K48" s="12"/>
    </row>
    <row r="49" spans="1:11" ht="51.75" thickBot="1">
      <c r="A49" s="11" t="s">
        <v>78</v>
      </c>
      <c r="B49" s="9">
        <v>127</v>
      </c>
      <c r="C49" s="12">
        <f t="shared" si="1"/>
        <v>0</v>
      </c>
      <c r="D49" s="12"/>
      <c r="E49" s="12"/>
      <c r="F49" s="12"/>
      <c r="G49" s="12"/>
      <c r="H49" s="12"/>
      <c r="I49" s="12"/>
      <c r="J49" s="12"/>
      <c r="K49" s="12"/>
    </row>
    <row r="50" spans="1:11" ht="15.75" thickBot="1">
      <c r="A50" s="99" t="s">
        <v>79</v>
      </c>
      <c r="B50" s="100"/>
      <c r="C50" s="100"/>
      <c r="D50" s="100"/>
      <c r="E50" s="100"/>
      <c r="F50" s="100"/>
      <c r="G50" s="100"/>
      <c r="H50" s="100"/>
      <c r="I50" s="100"/>
      <c r="J50" s="100"/>
      <c r="K50" s="101"/>
    </row>
    <row r="51" spans="1:11" s="44" customFormat="1" ht="15.75" thickBot="1">
      <c r="A51" s="41" t="s">
        <v>80</v>
      </c>
      <c r="B51" s="42">
        <v>201</v>
      </c>
      <c r="C51" s="43">
        <f>SUM(G51:K51)</f>
        <v>414</v>
      </c>
      <c r="D51" s="43"/>
      <c r="E51" s="43"/>
      <c r="F51" s="43"/>
      <c r="G51" s="43">
        <v>412</v>
      </c>
      <c r="H51" s="43">
        <v>2</v>
      </c>
      <c r="I51" s="43"/>
      <c r="J51" s="43"/>
      <c r="K51" s="43"/>
    </row>
    <row r="52" spans="1:11" ht="64.5" thickBot="1">
      <c r="A52" s="14" t="s">
        <v>81</v>
      </c>
      <c r="B52" s="9">
        <v>202</v>
      </c>
      <c r="C52" s="12">
        <f>SUM(G52:K52)</f>
        <v>0</v>
      </c>
      <c r="D52" s="12"/>
      <c r="E52" s="12"/>
      <c r="F52" s="12"/>
      <c r="G52" s="12"/>
      <c r="H52" s="12"/>
      <c r="I52" s="12"/>
      <c r="J52" s="12"/>
      <c r="K52" s="12"/>
    </row>
    <row r="53" spans="1:11" ht="64.5" thickBot="1">
      <c r="A53" s="14" t="s">
        <v>82</v>
      </c>
      <c r="B53" s="9">
        <v>203</v>
      </c>
      <c r="C53" s="12">
        <f t="shared" ref="C53:C64" si="2">SUM(G53:K53)</f>
        <v>83</v>
      </c>
      <c r="D53" s="12"/>
      <c r="E53" s="12"/>
      <c r="F53" s="12"/>
      <c r="G53" s="12">
        <v>81</v>
      </c>
      <c r="H53" s="12">
        <v>2</v>
      </c>
      <c r="I53" s="12"/>
      <c r="J53" s="12"/>
      <c r="K53" s="12"/>
    </row>
    <row r="54" spans="1:11" ht="39" thickBot="1">
      <c r="A54" s="14" t="s">
        <v>83</v>
      </c>
      <c r="B54" s="9">
        <v>204</v>
      </c>
      <c r="C54" s="12">
        <f t="shared" si="2"/>
        <v>4</v>
      </c>
      <c r="D54" s="12"/>
      <c r="E54" s="12"/>
      <c r="F54" s="12"/>
      <c r="G54" s="12">
        <v>4</v>
      </c>
      <c r="H54" s="12"/>
      <c r="I54" s="12"/>
      <c r="J54" s="12"/>
      <c r="K54" s="12"/>
    </row>
    <row r="55" spans="1:11" ht="51.75" thickBot="1">
      <c r="A55" s="14" t="s">
        <v>84</v>
      </c>
      <c r="B55" s="9">
        <v>205</v>
      </c>
      <c r="C55" s="12">
        <f t="shared" si="2"/>
        <v>0</v>
      </c>
      <c r="D55" s="12"/>
      <c r="E55" s="12"/>
      <c r="F55" s="12"/>
      <c r="G55" s="12"/>
      <c r="H55" s="12"/>
      <c r="I55" s="12"/>
      <c r="J55" s="12"/>
      <c r="K55" s="12"/>
    </row>
    <row r="56" spans="1:11" ht="26.25" thickBot="1">
      <c r="A56" s="14" t="s">
        <v>85</v>
      </c>
      <c r="B56" s="9">
        <v>206</v>
      </c>
      <c r="C56" s="12">
        <f t="shared" si="2"/>
        <v>414</v>
      </c>
      <c r="D56" s="12"/>
      <c r="E56" s="12"/>
      <c r="F56" s="12"/>
      <c r="G56" s="12">
        <v>412</v>
      </c>
      <c r="H56" s="12">
        <v>2</v>
      </c>
      <c r="I56" s="12"/>
      <c r="J56" s="12"/>
      <c r="K56" s="12"/>
    </row>
    <row r="57" spans="1:11" ht="26.25" thickBot="1">
      <c r="A57" s="31" t="s">
        <v>236</v>
      </c>
      <c r="B57" s="34">
        <v>207</v>
      </c>
      <c r="C57" s="12">
        <f t="shared" si="2"/>
        <v>0</v>
      </c>
      <c r="D57" s="35"/>
      <c r="E57" s="35"/>
      <c r="F57" s="35"/>
      <c r="G57" s="35"/>
      <c r="H57" s="35"/>
      <c r="I57" s="35"/>
      <c r="J57" s="35"/>
      <c r="K57" s="35"/>
    </row>
    <row r="58" spans="1:11" ht="15.75" thickBot="1">
      <c r="A58" s="11" t="s">
        <v>86</v>
      </c>
      <c r="B58" s="9">
        <v>208</v>
      </c>
      <c r="C58" s="12">
        <f t="shared" si="2"/>
        <v>0</v>
      </c>
      <c r="D58" s="12"/>
      <c r="E58" s="12"/>
      <c r="F58" s="12"/>
      <c r="G58" s="12"/>
      <c r="H58" s="12"/>
      <c r="I58" s="12"/>
      <c r="J58" s="12"/>
      <c r="K58" s="12"/>
    </row>
    <row r="59" spans="1:11" s="44" customFormat="1" ht="39" thickBot="1">
      <c r="A59" s="41" t="s">
        <v>87</v>
      </c>
      <c r="B59" s="42">
        <v>209</v>
      </c>
      <c r="C59" s="43">
        <f t="shared" si="2"/>
        <v>15</v>
      </c>
      <c r="D59" s="43"/>
      <c r="E59" s="43"/>
      <c r="F59" s="43"/>
      <c r="G59" s="43">
        <v>15</v>
      </c>
      <c r="H59" s="43"/>
      <c r="I59" s="43"/>
      <c r="J59" s="43"/>
      <c r="K59" s="43"/>
    </row>
    <row r="60" spans="1:11" s="20" customFormat="1" ht="39" thickBot="1">
      <c r="A60" s="53" t="s">
        <v>237</v>
      </c>
      <c r="B60" s="54" t="s">
        <v>88</v>
      </c>
      <c r="C60" s="55">
        <f t="shared" si="2"/>
        <v>0</v>
      </c>
      <c r="D60" s="55"/>
      <c r="E60" s="55"/>
      <c r="F60" s="55"/>
      <c r="G60" s="55"/>
      <c r="H60" s="55"/>
      <c r="I60" s="55"/>
      <c r="J60" s="55"/>
      <c r="K60" s="55"/>
    </row>
    <row r="61" spans="1:11" s="20" customFormat="1" ht="26.25" thickBot="1">
      <c r="A61" s="17" t="s">
        <v>89</v>
      </c>
      <c r="B61" s="18">
        <v>211</v>
      </c>
      <c r="C61" s="19">
        <f t="shared" si="2"/>
        <v>0</v>
      </c>
      <c r="D61" s="19"/>
      <c r="E61" s="19"/>
      <c r="F61" s="19"/>
      <c r="G61" s="19"/>
      <c r="H61" s="19"/>
      <c r="I61" s="19"/>
      <c r="J61" s="19"/>
      <c r="K61" s="19"/>
    </row>
    <row r="62" spans="1:11" s="20" customFormat="1" ht="39" thickBot="1">
      <c r="A62" s="56" t="s">
        <v>90</v>
      </c>
      <c r="B62" s="18" t="s">
        <v>91</v>
      </c>
      <c r="C62" s="19">
        <f t="shared" si="2"/>
        <v>15</v>
      </c>
      <c r="D62" s="19"/>
      <c r="E62" s="19"/>
      <c r="F62" s="19"/>
      <c r="G62" s="19">
        <v>15</v>
      </c>
      <c r="H62" s="19"/>
      <c r="I62" s="19"/>
      <c r="J62" s="19"/>
      <c r="K62" s="19"/>
    </row>
    <row r="63" spans="1:11" ht="26.25" thickBot="1">
      <c r="A63" s="11" t="s">
        <v>92</v>
      </c>
      <c r="B63" s="9">
        <v>213</v>
      </c>
      <c r="C63" s="12">
        <f t="shared" si="2"/>
        <v>39</v>
      </c>
      <c r="D63" s="12"/>
      <c r="E63" s="12"/>
      <c r="F63" s="12"/>
      <c r="G63" s="12">
        <v>39</v>
      </c>
      <c r="H63" s="12"/>
      <c r="I63" s="12"/>
      <c r="J63" s="12"/>
      <c r="K63" s="12"/>
    </row>
    <row r="64" spans="1:11" ht="26.25" thickBot="1">
      <c r="A64" s="11" t="s">
        <v>93</v>
      </c>
      <c r="B64" s="9">
        <v>214</v>
      </c>
      <c r="C64" s="12">
        <f t="shared" si="2"/>
        <v>1</v>
      </c>
      <c r="D64" s="12"/>
      <c r="E64" s="12"/>
      <c r="F64" s="12"/>
      <c r="G64" s="12">
        <v>1</v>
      </c>
      <c r="H64" s="12"/>
      <c r="I64" s="12"/>
      <c r="J64" s="12"/>
      <c r="K64" s="12"/>
    </row>
    <row r="65" spans="1:11">
      <c r="A65" s="111" t="s">
        <v>94</v>
      </c>
      <c r="B65" s="112"/>
      <c r="C65" s="112"/>
      <c r="D65" s="112"/>
      <c r="E65" s="112"/>
      <c r="F65" s="112"/>
      <c r="G65" s="112"/>
      <c r="H65" s="112"/>
      <c r="I65" s="112"/>
      <c r="J65" s="112"/>
      <c r="K65" s="113"/>
    </row>
    <row r="66" spans="1:11" ht="15.75" thickBot="1">
      <c r="A66" s="107" t="s">
        <v>95</v>
      </c>
      <c r="B66" s="108"/>
      <c r="C66" s="108"/>
      <c r="D66" s="108"/>
      <c r="E66" s="108"/>
      <c r="F66" s="108"/>
      <c r="G66" s="108"/>
      <c r="H66" s="108"/>
      <c r="I66" s="108"/>
      <c r="J66" s="108"/>
      <c r="K66" s="109"/>
    </row>
    <row r="67" spans="1:11" s="44" customFormat="1" ht="26.25" thickBot="1">
      <c r="A67" s="41" t="s">
        <v>96</v>
      </c>
      <c r="B67" s="42">
        <v>301</v>
      </c>
      <c r="C67" s="66">
        <f t="shared" ref="C67:C94" si="3">SUM(G67:K67)</f>
        <v>393394.45694</v>
      </c>
      <c r="D67" s="66"/>
      <c r="E67" s="66"/>
      <c r="F67" s="66"/>
      <c r="G67" s="66">
        <v>267911.09833000001</v>
      </c>
      <c r="H67" s="66">
        <v>872.88900000000001</v>
      </c>
      <c r="I67" s="66"/>
      <c r="J67" s="66">
        <v>42086.046269999999</v>
      </c>
      <c r="K67" s="66">
        <v>82524.423339999994</v>
      </c>
    </row>
    <row r="68" spans="1:11" ht="64.5" thickBot="1">
      <c r="A68" s="11" t="s">
        <v>97</v>
      </c>
      <c r="B68" s="9">
        <v>302</v>
      </c>
      <c r="C68" s="67">
        <f t="shared" si="3"/>
        <v>0</v>
      </c>
      <c r="D68" s="67"/>
      <c r="E68" s="67"/>
      <c r="F68" s="67"/>
      <c r="G68" s="67"/>
      <c r="H68" s="67"/>
      <c r="I68" s="67"/>
      <c r="J68" s="67"/>
      <c r="K68" s="67"/>
    </row>
    <row r="69" spans="1:11" s="44" customFormat="1" ht="51.75" thickBot="1">
      <c r="A69" s="41" t="s">
        <v>98</v>
      </c>
      <c r="B69" s="42">
        <v>303</v>
      </c>
      <c r="C69" s="66">
        <f t="shared" si="3"/>
        <v>57283.279110000003</v>
      </c>
      <c r="D69" s="66"/>
      <c r="E69" s="66"/>
      <c r="F69" s="66"/>
      <c r="G69" s="66">
        <v>56410.39011</v>
      </c>
      <c r="H69" s="66">
        <v>872.88900000000001</v>
      </c>
      <c r="I69" s="66"/>
      <c r="J69" s="66"/>
      <c r="K69" s="66"/>
    </row>
    <row r="70" spans="1:11" s="20" customFormat="1" ht="64.5" thickBot="1">
      <c r="A70" s="17" t="s">
        <v>204</v>
      </c>
      <c r="B70" s="18" t="s">
        <v>205</v>
      </c>
      <c r="C70" s="68">
        <f t="shared" si="3"/>
        <v>27063.657289999999</v>
      </c>
      <c r="D70" s="68"/>
      <c r="E70" s="68"/>
      <c r="F70" s="68"/>
      <c r="G70" s="68">
        <v>26190.76829</v>
      </c>
      <c r="H70" s="68">
        <v>872.88900000000001</v>
      </c>
      <c r="I70" s="68"/>
      <c r="J70" s="68"/>
      <c r="K70" s="68"/>
    </row>
    <row r="71" spans="1:11" s="20" customFormat="1" ht="64.5" thickBot="1">
      <c r="A71" s="17" t="s">
        <v>243</v>
      </c>
      <c r="B71" s="18" t="s">
        <v>206</v>
      </c>
      <c r="C71" s="68">
        <f t="shared" si="3"/>
        <v>10072.37696</v>
      </c>
      <c r="D71" s="68"/>
      <c r="E71" s="68"/>
      <c r="F71" s="68"/>
      <c r="G71" s="68">
        <v>10072.37696</v>
      </c>
      <c r="H71" s="68"/>
      <c r="I71" s="68"/>
      <c r="J71" s="68"/>
      <c r="K71" s="68"/>
    </row>
    <row r="72" spans="1:11" s="20" customFormat="1" ht="64.5" thickBot="1">
      <c r="A72" s="17" t="s">
        <v>99</v>
      </c>
      <c r="B72" s="18">
        <v>304</v>
      </c>
      <c r="C72" s="68">
        <f t="shared" si="3"/>
        <v>20147.244859999999</v>
      </c>
      <c r="D72" s="68"/>
      <c r="E72" s="68"/>
      <c r="F72" s="68"/>
      <c r="G72" s="68">
        <v>20147.244859999999</v>
      </c>
      <c r="H72" s="68"/>
      <c r="I72" s="68"/>
      <c r="J72" s="68"/>
      <c r="K72" s="68"/>
    </row>
    <row r="73" spans="1:11" s="48" customFormat="1" ht="77.25" thickBot="1">
      <c r="A73" s="45" t="s">
        <v>208</v>
      </c>
      <c r="B73" s="46" t="s">
        <v>207</v>
      </c>
      <c r="C73" s="69">
        <f t="shared" si="3"/>
        <v>16869.44686</v>
      </c>
      <c r="D73" s="69"/>
      <c r="E73" s="69"/>
      <c r="F73" s="69"/>
      <c r="G73" s="69">
        <v>16869.44686</v>
      </c>
      <c r="H73" s="69"/>
      <c r="I73" s="69"/>
      <c r="J73" s="69"/>
      <c r="K73" s="69"/>
    </row>
    <row r="74" spans="1:11" s="48" customFormat="1" ht="102.75" thickBot="1">
      <c r="A74" s="45" t="s">
        <v>209</v>
      </c>
      <c r="B74" s="46">
        <v>305</v>
      </c>
      <c r="C74" s="69">
        <f t="shared" si="3"/>
        <v>3277.7979999999998</v>
      </c>
      <c r="D74" s="69"/>
      <c r="E74" s="69"/>
      <c r="F74" s="69"/>
      <c r="G74" s="69">
        <v>3277.7979999999998</v>
      </c>
      <c r="H74" s="69"/>
      <c r="I74" s="69"/>
      <c r="J74" s="69"/>
      <c r="K74" s="69"/>
    </row>
    <row r="75" spans="1:11" s="48" customFormat="1" ht="51.75" thickBot="1">
      <c r="A75" s="45" t="s">
        <v>100</v>
      </c>
      <c r="B75" s="46">
        <v>306</v>
      </c>
      <c r="C75" s="69">
        <f t="shared" si="3"/>
        <v>0</v>
      </c>
      <c r="D75" s="69"/>
      <c r="E75" s="69"/>
      <c r="F75" s="69"/>
      <c r="G75" s="69"/>
      <c r="H75" s="69"/>
      <c r="I75" s="69"/>
      <c r="J75" s="69"/>
      <c r="K75" s="69"/>
    </row>
    <row r="76" spans="1:11" ht="39" thickBot="1">
      <c r="A76" s="11" t="s">
        <v>101</v>
      </c>
      <c r="B76" s="9">
        <v>307</v>
      </c>
      <c r="C76" s="67">
        <f t="shared" si="3"/>
        <v>13490.646549999999</v>
      </c>
      <c r="D76" s="67"/>
      <c r="E76" s="67"/>
      <c r="F76" s="67"/>
      <c r="G76" s="67">
        <v>13490.646549999999</v>
      </c>
      <c r="H76" s="67"/>
      <c r="I76" s="67"/>
      <c r="J76" s="67"/>
      <c r="K76" s="67"/>
    </row>
    <row r="77" spans="1:11" ht="39" thickBot="1">
      <c r="A77" s="11" t="s">
        <v>102</v>
      </c>
      <c r="B77" s="9">
        <v>308</v>
      </c>
      <c r="C77" s="67">
        <f t="shared" si="3"/>
        <v>0</v>
      </c>
      <c r="D77" s="67"/>
      <c r="E77" s="67"/>
      <c r="F77" s="67"/>
      <c r="G77" s="67"/>
      <c r="H77" s="67"/>
      <c r="I77" s="67"/>
      <c r="J77" s="67"/>
      <c r="K77" s="67"/>
    </row>
    <row r="78" spans="1:11" ht="26.25" thickBot="1">
      <c r="A78" s="11" t="s">
        <v>210</v>
      </c>
      <c r="B78" s="9" t="s">
        <v>212</v>
      </c>
      <c r="C78" s="67">
        <f t="shared" si="3"/>
        <v>393394.45694</v>
      </c>
      <c r="D78" s="67"/>
      <c r="E78" s="67"/>
      <c r="F78" s="67"/>
      <c r="G78" s="67">
        <v>267911.09833000001</v>
      </c>
      <c r="H78" s="67">
        <v>872.88900000000001</v>
      </c>
      <c r="I78" s="67"/>
      <c r="J78" s="67">
        <v>42086.046269999999</v>
      </c>
      <c r="K78" s="67">
        <v>82524.423339999994</v>
      </c>
    </row>
    <row r="79" spans="1:11" ht="39" thickBot="1">
      <c r="A79" s="11" t="s">
        <v>211</v>
      </c>
      <c r="B79" s="9" t="s">
        <v>213</v>
      </c>
      <c r="C79" s="67">
        <f t="shared" si="3"/>
        <v>0</v>
      </c>
      <c r="D79" s="67"/>
      <c r="E79" s="67"/>
      <c r="F79" s="67"/>
      <c r="G79" s="67"/>
      <c r="H79" s="67"/>
      <c r="I79" s="67"/>
      <c r="J79" s="70"/>
      <c r="K79" s="70"/>
    </row>
    <row r="80" spans="1:11" s="44" customFormat="1" ht="26.25" thickBot="1">
      <c r="A80" s="41" t="s">
        <v>103</v>
      </c>
      <c r="B80" s="42">
        <v>309</v>
      </c>
      <c r="C80" s="66">
        <f t="shared" si="3"/>
        <v>350760.94922999997</v>
      </c>
      <c r="D80" s="66"/>
      <c r="E80" s="66"/>
      <c r="F80" s="66"/>
      <c r="G80" s="66">
        <v>225282.29462</v>
      </c>
      <c r="H80" s="66">
        <v>868.18499999999995</v>
      </c>
      <c r="I80" s="66"/>
      <c r="J80" s="66">
        <v>42086.046269999999</v>
      </c>
      <c r="K80" s="66">
        <v>82524.423339999994</v>
      </c>
    </row>
    <row r="81" spans="1:11" s="20" customFormat="1" ht="64.5" thickBot="1">
      <c r="A81" s="17" t="s">
        <v>104</v>
      </c>
      <c r="B81" s="18">
        <v>310</v>
      </c>
      <c r="C81" s="68">
        <f t="shared" si="3"/>
        <v>37015.251259999997</v>
      </c>
      <c r="D81" s="68"/>
      <c r="E81" s="68"/>
      <c r="F81" s="68"/>
      <c r="G81" s="68">
        <v>36147.06626</v>
      </c>
      <c r="H81" s="68">
        <v>868.18499999999995</v>
      </c>
      <c r="I81" s="68"/>
      <c r="J81" s="68"/>
      <c r="K81" s="68"/>
    </row>
    <row r="82" spans="1:11" s="48" customFormat="1" ht="64.5" thickBot="1">
      <c r="A82" s="45" t="s">
        <v>214</v>
      </c>
      <c r="B82" s="46" t="s">
        <v>216</v>
      </c>
      <c r="C82" s="69">
        <f t="shared" si="3"/>
        <v>27058.953290000001</v>
      </c>
      <c r="D82" s="69"/>
      <c r="E82" s="69"/>
      <c r="F82" s="69"/>
      <c r="G82" s="69">
        <v>26190.76829</v>
      </c>
      <c r="H82" s="69">
        <v>868.18499999999995</v>
      </c>
      <c r="I82" s="69"/>
      <c r="J82" s="69"/>
      <c r="K82" s="69"/>
    </row>
    <row r="83" spans="1:11" s="48" customFormat="1" ht="77.25" thickBot="1">
      <c r="A83" s="45" t="s">
        <v>215</v>
      </c>
      <c r="B83" s="46" t="s">
        <v>217</v>
      </c>
      <c r="C83" s="69">
        <f t="shared" si="3"/>
        <v>9956.2979699999996</v>
      </c>
      <c r="D83" s="69"/>
      <c r="E83" s="69"/>
      <c r="F83" s="69"/>
      <c r="G83" s="69">
        <v>9956.2979699999996</v>
      </c>
      <c r="H83" s="69"/>
      <c r="I83" s="69"/>
      <c r="J83" s="69"/>
      <c r="K83" s="69"/>
    </row>
    <row r="84" spans="1:11" ht="39" thickBot="1">
      <c r="A84" s="11" t="s">
        <v>105</v>
      </c>
      <c r="B84" s="9">
        <v>311</v>
      </c>
      <c r="C84" s="67">
        <f t="shared" si="3"/>
        <v>12868.6029</v>
      </c>
      <c r="D84" s="67"/>
      <c r="E84" s="67"/>
      <c r="F84" s="67"/>
      <c r="G84" s="67">
        <v>12868.6029</v>
      </c>
      <c r="H84" s="67"/>
      <c r="I84" s="67"/>
      <c r="J84" s="67"/>
      <c r="K84" s="67"/>
    </row>
    <row r="85" spans="1:11" ht="51.75" thickBot="1">
      <c r="A85" s="11" t="s">
        <v>106</v>
      </c>
      <c r="B85" s="9">
        <v>312</v>
      </c>
      <c r="C85" s="67">
        <f t="shared" si="3"/>
        <v>0</v>
      </c>
      <c r="D85" s="67"/>
      <c r="E85" s="67"/>
      <c r="F85" s="67"/>
      <c r="G85" s="67"/>
      <c r="H85" s="67"/>
      <c r="I85" s="67"/>
      <c r="J85" s="67"/>
      <c r="K85" s="67"/>
    </row>
    <row r="86" spans="1:11" ht="39" thickBot="1">
      <c r="A86" s="11" t="s">
        <v>107</v>
      </c>
      <c r="B86" s="9">
        <v>313</v>
      </c>
      <c r="C86" s="67">
        <f t="shared" si="3"/>
        <v>350760.94922999997</v>
      </c>
      <c r="D86" s="67"/>
      <c r="E86" s="67"/>
      <c r="F86" s="67"/>
      <c r="G86" s="67">
        <v>225282.29462</v>
      </c>
      <c r="H86" s="67">
        <v>868.18499999999995</v>
      </c>
      <c r="I86" s="67"/>
      <c r="J86" s="67">
        <v>42086.046269999999</v>
      </c>
      <c r="K86" s="67">
        <v>82524.423339999994</v>
      </c>
    </row>
    <row r="87" spans="1:11" ht="26.25" thickBot="1">
      <c r="A87" s="36" t="s">
        <v>235</v>
      </c>
      <c r="B87" s="34">
        <v>314</v>
      </c>
      <c r="C87" s="67">
        <f t="shared" si="3"/>
        <v>0</v>
      </c>
      <c r="D87" s="71"/>
      <c r="E87" s="71"/>
      <c r="F87" s="71"/>
      <c r="G87" s="71"/>
      <c r="H87" s="71"/>
      <c r="I87" s="71"/>
      <c r="J87" s="72"/>
      <c r="K87" s="72"/>
    </row>
    <row r="88" spans="1:11" ht="15.75" thickBot="1">
      <c r="A88" s="11" t="s">
        <v>108</v>
      </c>
      <c r="B88" s="9">
        <v>315</v>
      </c>
      <c r="C88" s="67">
        <f t="shared" si="3"/>
        <v>0</v>
      </c>
      <c r="D88" s="67"/>
      <c r="E88" s="67"/>
      <c r="F88" s="67"/>
      <c r="G88" s="67"/>
      <c r="H88" s="67"/>
      <c r="I88" s="67"/>
      <c r="J88" s="70"/>
      <c r="K88" s="70"/>
    </row>
    <row r="89" spans="1:11" ht="26.25" thickBot="1">
      <c r="A89" s="11" t="s">
        <v>109</v>
      </c>
      <c r="B89" s="9">
        <v>321</v>
      </c>
      <c r="C89" s="67">
        <f>SUM(G89:K89)</f>
        <v>91.087950000000006</v>
      </c>
      <c r="D89" s="67"/>
      <c r="E89" s="67"/>
      <c r="F89" s="67"/>
      <c r="G89" s="70">
        <v>-185.37276</v>
      </c>
      <c r="H89" s="70">
        <v>-12.295999999999999</v>
      </c>
      <c r="I89" s="70"/>
      <c r="J89" s="70">
        <v>288.75671</v>
      </c>
      <c r="K89" s="70"/>
    </row>
    <row r="90" spans="1:11" ht="26.25" thickBot="1">
      <c r="A90" s="11" t="s">
        <v>110</v>
      </c>
      <c r="B90" s="9">
        <v>322</v>
      </c>
      <c r="C90" s="67">
        <f t="shared" si="3"/>
        <v>6353.44175</v>
      </c>
      <c r="D90" s="67"/>
      <c r="E90" s="67"/>
      <c r="F90" s="67"/>
      <c r="G90" s="67">
        <v>6263.0794699999997</v>
      </c>
      <c r="H90" s="67"/>
      <c r="I90" s="67"/>
      <c r="J90" s="70">
        <v>90.362279999999998</v>
      </c>
      <c r="K90" s="70"/>
    </row>
    <row r="91" spans="1:11" ht="26.25" thickBot="1">
      <c r="A91" s="36" t="s">
        <v>234</v>
      </c>
      <c r="B91" s="34">
        <v>323</v>
      </c>
      <c r="C91" s="67">
        <f t="shared" si="3"/>
        <v>3990.2920799999997</v>
      </c>
      <c r="D91" s="71"/>
      <c r="E91" s="71"/>
      <c r="F91" s="71"/>
      <c r="G91" s="71">
        <v>3899.9297999999999</v>
      </c>
      <c r="H91" s="67"/>
      <c r="I91" s="71"/>
      <c r="J91" s="70">
        <v>90.362279999999998</v>
      </c>
      <c r="K91" s="72"/>
    </row>
    <row r="92" spans="1:11" ht="26.25" thickBot="1">
      <c r="A92" s="14" t="s">
        <v>75</v>
      </c>
      <c r="B92" s="9">
        <v>324</v>
      </c>
      <c r="C92" s="67">
        <f t="shared" si="3"/>
        <v>2363.1496699999998</v>
      </c>
      <c r="D92" s="67"/>
      <c r="E92" s="67"/>
      <c r="F92" s="67"/>
      <c r="G92" s="67">
        <v>2363.1496699999998</v>
      </c>
      <c r="H92" s="67"/>
      <c r="I92" s="67"/>
      <c r="J92" s="70"/>
      <c r="K92" s="70"/>
    </row>
    <row r="93" spans="1:11" ht="39" thickBot="1">
      <c r="A93" s="14" t="s">
        <v>76</v>
      </c>
      <c r="B93" s="9">
        <v>325</v>
      </c>
      <c r="C93" s="67">
        <f t="shared" si="3"/>
        <v>0</v>
      </c>
      <c r="D93" s="67"/>
      <c r="E93" s="67"/>
      <c r="F93" s="67"/>
      <c r="G93" s="67"/>
      <c r="H93" s="67"/>
      <c r="I93" s="67"/>
      <c r="J93" s="70"/>
      <c r="K93" s="70"/>
    </row>
    <row r="94" spans="1:11" ht="15.75" thickBot="1">
      <c r="A94" s="11" t="s">
        <v>77</v>
      </c>
      <c r="B94" s="9">
        <v>326</v>
      </c>
      <c r="C94" s="67">
        <f t="shared" si="3"/>
        <v>0</v>
      </c>
      <c r="D94" s="67"/>
      <c r="E94" s="67"/>
      <c r="F94" s="67"/>
      <c r="G94" s="67"/>
      <c r="H94" s="67"/>
      <c r="I94" s="67"/>
      <c r="J94" s="67"/>
      <c r="K94" s="67"/>
    </row>
    <row r="95" spans="1:11" ht="15.75" thickBot="1">
      <c r="A95" s="99" t="s">
        <v>111</v>
      </c>
      <c r="B95" s="100"/>
      <c r="C95" s="100"/>
      <c r="D95" s="100"/>
      <c r="E95" s="100"/>
      <c r="F95" s="100"/>
      <c r="G95" s="100"/>
      <c r="H95" s="100"/>
      <c r="I95" s="100"/>
      <c r="J95" s="100"/>
      <c r="K95" s="101"/>
    </row>
    <row r="96" spans="1:11" ht="15.75" thickBot="1">
      <c r="A96" s="99" t="s">
        <v>112</v>
      </c>
      <c r="B96" s="100"/>
      <c r="C96" s="100"/>
      <c r="D96" s="100"/>
      <c r="E96" s="100"/>
      <c r="F96" s="100"/>
      <c r="G96" s="100"/>
      <c r="H96" s="100"/>
      <c r="I96" s="100"/>
      <c r="J96" s="100"/>
      <c r="K96" s="101"/>
    </row>
    <row r="97" spans="1:11" s="44" customFormat="1" ht="77.25" thickBot="1">
      <c r="A97" s="41" t="s">
        <v>113</v>
      </c>
      <c r="B97" s="42" t="s">
        <v>233</v>
      </c>
      <c r="C97" s="43">
        <f>SUM(G97:K97)</f>
        <v>122</v>
      </c>
      <c r="D97" s="43"/>
      <c r="E97" s="43"/>
      <c r="F97" s="43"/>
      <c r="G97" s="43">
        <v>120</v>
      </c>
      <c r="H97" s="43">
        <v>2</v>
      </c>
      <c r="I97" s="43"/>
      <c r="J97" s="42"/>
      <c r="K97" s="42"/>
    </row>
    <row r="98" spans="1:11" ht="90" thickBot="1">
      <c r="A98" s="11" t="s">
        <v>114</v>
      </c>
      <c r="B98" s="9" t="s">
        <v>232</v>
      </c>
      <c r="C98" s="12">
        <f>SUM(G98:K98)</f>
        <v>62</v>
      </c>
      <c r="D98" s="12"/>
      <c r="E98" s="12"/>
      <c r="F98" s="12"/>
      <c r="G98" s="12">
        <v>60</v>
      </c>
      <c r="H98" s="12">
        <v>2</v>
      </c>
      <c r="I98" s="12"/>
      <c r="J98" s="9"/>
      <c r="K98" s="9"/>
    </row>
    <row r="99" spans="1:11" s="44" customFormat="1" ht="51.75" thickBot="1">
      <c r="A99" s="41" t="s">
        <v>115</v>
      </c>
      <c r="B99" s="42" t="s">
        <v>230</v>
      </c>
      <c r="C99" s="43">
        <f>SUM(G99:K99)</f>
        <v>101</v>
      </c>
      <c r="D99" s="43"/>
      <c r="E99" s="43"/>
      <c r="F99" s="43"/>
      <c r="G99" s="43">
        <v>101</v>
      </c>
      <c r="H99" s="43"/>
      <c r="I99" s="43"/>
      <c r="J99" s="42"/>
      <c r="K99" s="42"/>
    </row>
    <row r="100" spans="1:11" ht="90" thickBot="1">
      <c r="A100" s="11" t="s">
        <v>116</v>
      </c>
      <c r="B100" s="9" t="s">
        <v>231</v>
      </c>
      <c r="C100" s="12">
        <f>SUM(G100:K100)</f>
        <v>44</v>
      </c>
      <c r="D100" s="12"/>
      <c r="E100" s="12"/>
      <c r="F100" s="12"/>
      <c r="G100" s="12">
        <v>42</v>
      </c>
      <c r="H100" s="12">
        <v>2</v>
      </c>
      <c r="I100" s="12"/>
      <c r="J100" s="9"/>
      <c r="K100" s="9"/>
    </row>
    <row r="101" spans="1:11" ht="15.75" thickBot="1">
      <c r="A101" s="99" t="s">
        <v>117</v>
      </c>
      <c r="B101" s="100"/>
      <c r="C101" s="100"/>
      <c r="D101" s="100"/>
      <c r="E101" s="100"/>
      <c r="F101" s="100"/>
      <c r="G101" s="100"/>
      <c r="H101" s="100"/>
      <c r="I101" s="100"/>
      <c r="J101" s="100"/>
      <c r="K101" s="101"/>
    </row>
    <row r="102" spans="1:11" ht="90" thickBot="1">
      <c r="A102" s="11" t="s">
        <v>118</v>
      </c>
      <c r="B102" s="9" t="s">
        <v>229</v>
      </c>
      <c r="C102" s="12">
        <f>SUM(G102:K102)</f>
        <v>389</v>
      </c>
      <c r="D102" s="12"/>
      <c r="E102" s="12"/>
      <c r="F102" s="12"/>
      <c r="G102" s="12">
        <v>387</v>
      </c>
      <c r="H102" s="12">
        <v>2</v>
      </c>
      <c r="I102" s="12"/>
      <c r="J102" s="9"/>
      <c r="K102" s="9"/>
    </row>
    <row r="103" spans="1:11" ht="39" thickBot="1">
      <c r="A103" s="11" t="s">
        <v>119</v>
      </c>
      <c r="B103" s="9" t="s">
        <v>228</v>
      </c>
      <c r="C103" s="12">
        <f>SUM(G103:K103)</f>
        <v>15</v>
      </c>
      <c r="D103" s="12"/>
      <c r="E103" s="12"/>
      <c r="F103" s="12"/>
      <c r="G103" s="12">
        <v>15</v>
      </c>
      <c r="H103" s="12"/>
      <c r="I103" s="12"/>
      <c r="J103" s="9"/>
      <c r="K103" s="9"/>
    </row>
    <row r="104" spans="1:11" ht="51.75" thickBot="1">
      <c r="A104" s="11" t="s">
        <v>120</v>
      </c>
      <c r="B104" s="9" t="s">
        <v>227</v>
      </c>
      <c r="C104" s="12">
        <f>SUM(G104:K104)</f>
        <v>0</v>
      </c>
      <c r="D104" s="12"/>
      <c r="E104" s="12"/>
      <c r="F104" s="12"/>
      <c r="G104" s="12"/>
      <c r="H104" s="12"/>
      <c r="I104" s="12"/>
      <c r="J104" s="9"/>
      <c r="K104" s="9"/>
    </row>
    <row r="105" spans="1:11">
      <c r="A105" s="111" t="s">
        <v>121</v>
      </c>
      <c r="B105" s="112"/>
      <c r="C105" s="112"/>
      <c r="D105" s="112"/>
      <c r="E105" s="112"/>
      <c r="F105" s="112"/>
      <c r="G105" s="112"/>
      <c r="H105" s="112"/>
      <c r="I105" s="112"/>
      <c r="J105" s="112"/>
      <c r="K105" s="113"/>
    </row>
    <row r="106" spans="1:11" ht="15.75" thickBot="1">
      <c r="A106" s="107" t="s">
        <v>122</v>
      </c>
      <c r="B106" s="108"/>
      <c r="C106" s="108"/>
      <c r="D106" s="108"/>
      <c r="E106" s="108"/>
      <c r="F106" s="108"/>
      <c r="G106" s="108"/>
      <c r="H106" s="108"/>
      <c r="I106" s="108"/>
      <c r="J106" s="108"/>
      <c r="K106" s="109"/>
    </row>
    <row r="107" spans="1:11" ht="15.75" thickBot="1">
      <c r="A107" s="37" t="s">
        <v>123</v>
      </c>
      <c r="B107" s="9" t="s">
        <v>226</v>
      </c>
      <c r="C107" s="67">
        <v>365404.67241000012</v>
      </c>
      <c r="D107" s="73"/>
      <c r="E107" s="73"/>
      <c r="F107" s="73"/>
      <c r="G107" s="73"/>
      <c r="H107" s="73"/>
      <c r="I107" s="73"/>
      <c r="J107" s="73"/>
      <c r="K107" s="73"/>
    </row>
    <row r="108" spans="1:11" s="44" customFormat="1" ht="60.75" thickBot="1">
      <c r="A108" s="57" t="s">
        <v>124</v>
      </c>
      <c r="B108" s="42" t="s">
        <v>225</v>
      </c>
      <c r="C108" s="66">
        <v>240204.30837000001</v>
      </c>
      <c r="D108" s="74"/>
      <c r="E108" s="74"/>
      <c r="F108" s="74"/>
      <c r="G108" s="74"/>
      <c r="H108" s="74"/>
      <c r="I108" s="74"/>
      <c r="J108" s="74"/>
      <c r="K108" s="74"/>
    </row>
    <row r="109" spans="1:11" ht="64.5" thickBot="1">
      <c r="A109" s="38" t="s">
        <v>125</v>
      </c>
      <c r="B109" s="9" t="s">
        <v>224</v>
      </c>
      <c r="C109" s="67">
        <f t="shared" ref="C109:C115" si="4">SUM(G109:K109)</f>
        <v>136751.97065999999</v>
      </c>
      <c r="D109" s="67"/>
      <c r="E109" s="67"/>
      <c r="F109" s="67"/>
      <c r="G109" s="67">
        <v>135879.08166</v>
      </c>
      <c r="H109" s="67">
        <v>872.88900000000001</v>
      </c>
      <c r="I109" s="67"/>
      <c r="J109" s="73"/>
      <c r="K109" s="73"/>
    </row>
    <row r="110" spans="1:11" ht="90" thickBot="1">
      <c r="A110" s="27" t="s">
        <v>126</v>
      </c>
      <c r="B110" s="9" t="s">
        <v>223</v>
      </c>
      <c r="C110" s="67">
        <f t="shared" si="4"/>
        <v>44255.652110000003</v>
      </c>
      <c r="D110" s="67"/>
      <c r="E110" s="67"/>
      <c r="F110" s="67"/>
      <c r="G110" s="67">
        <v>43382.76311</v>
      </c>
      <c r="H110" s="67">
        <v>872.88900000000001</v>
      </c>
      <c r="I110" s="67"/>
      <c r="J110" s="73"/>
      <c r="K110" s="73"/>
    </row>
    <row r="111" spans="1:11" s="44" customFormat="1" ht="90" thickBot="1">
      <c r="A111" s="41" t="s">
        <v>239</v>
      </c>
      <c r="B111" s="42" t="s">
        <v>222</v>
      </c>
      <c r="C111" s="66">
        <f t="shared" si="4"/>
        <v>80383.248420000004</v>
      </c>
      <c r="D111" s="66"/>
      <c r="E111" s="66"/>
      <c r="F111" s="66"/>
      <c r="G111" s="66">
        <v>80383.248420000004</v>
      </c>
      <c r="H111" s="66"/>
      <c r="I111" s="66"/>
      <c r="J111" s="74"/>
      <c r="K111" s="74"/>
    </row>
    <row r="112" spans="1:11" s="52" customFormat="1" ht="39" thickBot="1">
      <c r="A112" s="58" t="s">
        <v>238</v>
      </c>
      <c r="B112" s="59" t="s">
        <v>221</v>
      </c>
      <c r="C112" s="75">
        <f t="shared" si="4"/>
        <v>80383.248420000004</v>
      </c>
      <c r="D112" s="75"/>
      <c r="E112" s="75"/>
      <c r="F112" s="75"/>
      <c r="G112" s="75">
        <v>80383.248420000004</v>
      </c>
      <c r="H112" s="75"/>
      <c r="I112" s="75"/>
      <c r="J112" s="76"/>
      <c r="K112" s="76"/>
    </row>
    <row r="113" spans="1:11" s="52" customFormat="1" ht="26.25" thickBot="1">
      <c r="A113" s="60" t="s">
        <v>127</v>
      </c>
      <c r="B113" s="50" t="s">
        <v>220</v>
      </c>
      <c r="C113" s="77">
        <f t="shared" si="4"/>
        <v>0</v>
      </c>
      <c r="D113" s="77"/>
      <c r="E113" s="77"/>
      <c r="F113" s="77"/>
      <c r="G113" s="75"/>
      <c r="H113" s="77"/>
      <c r="I113" s="77"/>
      <c r="J113" s="78"/>
      <c r="K113" s="78"/>
    </row>
    <row r="114" spans="1:11" s="44" customFormat="1" ht="90" thickBot="1">
      <c r="A114" s="41" t="s">
        <v>240</v>
      </c>
      <c r="B114" s="42" t="s">
        <v>219</v>
      </c>
      <c r="C114" s="66">
        <f t="shared" si="4"/>
        <v>31859.53126</v>
      </c>
      <c r="D114" s="66"/>
      <c r="E114" s="66"/>
      <c r="F114" s="66"/>
      <c r="G114" s="66">
        <v>30991.346259999998</v>
      </c>
      <c r="H114" s="66">
        <v>868.18499999999995</v>
      </c>
      <c r="I114" s="66"/>
      <c r="J114" s="74"/>
      <c r="K114" s="74"/>
    </row>
    <row r="115" spans="1:11" ht="105.6" customHeight="1" thickBot="1">
      <c r="A115" s="14" t="s">
        <v>128</v>
      </c>
      <c r="B115" s="39" t="s">
        <v>218</v>
      </c>
      <c r="C115" s="79">
        <f t="shared" si="4"/>
        <v>45179.290370000002</v>
      </c>
      <c r="D115" s="80"/>
      <c r="E115" s="80"/>
      <c r="F115" s="80"/>
      <c r="G115" s="81">
        <v>45179.290370000002</v>
      </c>
      <c r="H115" s="80"/>
      <c r="I115" s="80"/>
      <c r="J115" s="80"/>
      <c r="K115" s="80"/>
    </row>
    <row r="116" spans="1:11" ht="15.75">
      <c r="A116" s="40"/>
    </row>
  </sheetData>
  <mergeCells count="26">
    <mergeCell ref="B11:K11"/>
    <mergeCell ref="A6:K6"/>
    <mergeCell ref="A2:K2"/>
    <mergeCell ref="A3:K3"/>
    <mergeCell ref="A4:K4"/>
    <mergeCell ref="A5:K5"/>
    <mergeCell ref="B9:J9"/>
    <mergeCell ref="A105:K105"/>
    <mergeCell ref="A106:K106"/>
    <mergeCell ref="D15:F15"/>
    <mergeCell ref="I15:I16"/>
    <mergeCell ref="A65:K65"/>
    <mergeCell ref="A66:K66"/>
    <mergeCell ref="A101:K101"/>
    <mergeCell ref="A95:K95"/>
    <mergeCell ref="H15:H16"/>
    <mergeCell ref="A18:K18"/>
    <mergeCell ref="A13:K13"/>
    <mergeCell ref="A50:K50"/>
    <mergeCell ref="A96:K96"/>
    <mergeCell ref="D14:K14"/>
    <mergeCell ref="G15:G16"/>
    <mergeCell ref="A19:K19"/>
    <mergeCell ref="A14:A16"/>
    <mergeCell ref="B14:B16"/>
    <mergeCell ref="J15:K15"/>
  </mergeCells>
  <phoneticPr fontId="0" type="noConversion"/>
  <hyperlinks>
    <hyperlink ref="A108" r:id="rId1" display="consultantplus://offline/ref=CF0B65AD7F358AF64A7F96E48FA9F722905D1B93A50E5216B7F11D768EEDDF1330B561F0A1B2C9E9U8x2M"/>
  </hyperlinks>
  <pageMargins left="0.70866141732283472" right="0.26" top="0.45" bottom="0.55000000000000004" header="0.31496062992125984" footer="0.31496062992125984"/>
  <pageSetup paperSize="9" scale="55" orientation="portrait" r:id="rId2"/>
</worksheet>
</file>

<file path=xl/worksheets/sheet2.xml><?xml version="1.0" encoding="utf-8"?>
<worksheet xmlns="http://schemas.openxmlformats.org/spreadsheetml/2006/main" xmlns:r="http://schemas.openxmlformats.org/officeDocument/2006/relationships">
  <dimension ref="A1:L215"/>
  <sheetViews>
    <sheetView view="pageBreakPreview" topLeftCell="A208" zoomScale="90" zoomScaleNormal="100" zoomScaleSheetLayoutView="90" workbookViewId="0">
      <selection activeCell="D233" sqref="D233"/>
    </sheetView>
  </sheetViews>
  <sheetFormatPr defaultRowHeight="15"/>
  <cols>
    <col min="1" max="1" width="5.7109375" customWidth="1"/>
    <col min="2" max="2" width="48.140625" customWidth="1"/>
    <col min="3" max="3" width="12.42578125" customWidth="1"/>
    <col min="4" max="4" width="14.42578125" customWidth="1"/>
    <col min="5" max="5" width="13.85546875" customWidth="1"/>
    <col min="6" max="6" width="12.42578125" customWidth="1"/>
    <col min="7" max="7" width="14.7109375" customWidth="1"/>
    <col min="8" max="10" width="12.42578125" customWidth="1"/>
    <col min="12" max="12" width="119.140625" customWidth="1"/>
  </cols>
  <sheetData>
    <row r="1" spans="1:10" ht="16.5">
      <c r="A1" s="1"/>
    </row>
    <row r="2" spans="1:10" ht="16.5">
      <c r="A2" s="121" t="s">
        <v>129</v>
      </c>
      <c r="B2" s="121"/>
      <c r="C2" s="121"/>
      <c r="D2" s="121"/>
      <c r="E2" s="121"/>
      <c r="F2" s="121"/>
      <c r="G2" s="121"/>
      <c r="H2" s="121"/>
      <c r="I2" s="121"/>
      <c r="J2" s="121"/>
    </row>
    <row r="3" spans="1:10" ht="15.75">
      <c r="A3" s="122" t="s">
        <v>31</v>
      </c>
      <c r="B3" s="122"/>
      <c r="C3" s="122"/>
      <c r="D3" s="122"/>
      <c r="E3" s="122"/>
      <c r="F3" s="122"/>
      <c r="G3" s="122"/>
      <c r="H3" s="122"/>
      <c r="I3" s="122"/>
      <c r="J3" s="122"/>
    </row>
    <row r="4" spans="1:10" ht="16.5">
      <c r="A4" s="123" t="s">
        <v>130</v>
      </c>
      <c r="B4" s="123"/>
      <c r="C4" s="123"/>
      <c r="D4" s="123"/>
      <c r="E4" s="123"/>
      <c r="F4" s="123"/>
      <c r="G4" s="123"/>
      <c r="H4" s="123"/>
      <c r="I4" s="123"/>
      <c r="J4" s="123"/>
    </row>
    <row r="5" spans="1:10" ht="16.5">
      <c r="A5" s="123" t="s">
        <v>131</v>
      </c>
      <c r="B5" s="123"/>
      <c r="C5" s="123"/>
      <c r="D5" s="123"/>
      <c r="E5" s="123"/>
      <c r="F5" s="123"/>
      <c r="G5" s="123"/>
      <c r="H5" s="123"/>
      <c r="I5" s="123"/>
      <c r="J5" s="123"/>
    </row>
    <row r="6" spans="1:10" ht="16.5">
      <c r="A6" s="123" t="s">
        <v>132</v>
      </c>
      <c r="B6" s="123"/>
      <c r="C6" s="123"/>
      <c r="D6" s="123"/>
      <c r="E6" s="123"/>
      <c r="F6" s="123"/>
      <c r="G6" s="123"/>
      <c r="H6" s="123"/>
      <c r="I6" s="123"/>
      <c r="J6" s="123"/>
    </row>
    <row r="7" spans="1:10" ht="15.75">
      <c r="A7" s="2"/>
    </row>
    <row r="8" spans="1:10" ht="15.75" customHeight="1">
      <c r="A8" s="124" t="s">
        <v>133</v>
      </c>
      <c r="B8" s="124"/>
      <c r="C8" s="16"/>
      <c r="D8" s="16"/>
      <c r="E8" s="16"/>
      <c r="F8" s="16"/>
      <c r="G8" s="16"/>
      <c r="H8" s="16"/>
      <c r="I8" s="16"/>
      <c r="J8" s="16"/>
    </row>
    <row r="9" spans="1:10" ht="66.599999999999994" customHeight="1">
      <c r="A9" s="124" t="s">
        <v>36</v>
      </c>
      <c r="B9" s="125"/>
      <c r="C9" s="126" t="s">
        <v>254</v>
      </c>
      <c r="D9" s="126"/>
      <c r="E9" s="126"/>
      <c r="F9" s="126"/>
      <c r="G9" s="126"/>
      <c r="H9" s="126"/>
      <c r="I9" s="126"/>
      <c r="J9" s="16"/>
    </row>
    <row r="10" spans="1:10" ht="15.75">
      <c r="A10" s="3"/>
      <c r="B10" s="4"/>
      <c r="J10" s="16"/>
    </row>
    <row r="11" spans="1:10" ht="31.15" customHeight="1">
      <c r="A11" s="124" t="s">
        <v>37</v>
      </c>
      <c r="B11" s="125"/>
      <c r="C11" s="126" t="s">
        <v>364</v>
      </c>
      <c r="D11" s="126"/>
      <c r="E11" s="126"/>
      <c r="F11" s="126"/>
      <c r="G11" s="126"/>
      <c r="H11" s="126"/>
      <c r="I11" s="126"/>
      <c r="J11" s="126"/>
    </row>
    <row r="12" spans="1:10" ht="15.75">
      <c r="A12" s="5"/>
      <c r="J12" s="16"/>
    </row>
    <row r="13" spans="1:10" ht="15.75">
      <c r="A13" s="119" t="s">
        <v>38</v>
      </c>
      <c r="B13" s="119"/>
      <c r="C13" s="119"/>
      <c r="D13" s="119"/>
      <c r="E13" s="119"/>
      <c r="F13" s="119"/>
      <c r="G13" s="119"/>
      <c r="H13" s="119"/>
      <c r="I13" s="119"/>
      <c r="J13" s="119"/>
    </row>
    <row r="14" spans="1:10" ht="26.45" customHeight="1">
      <c r="A14" s="118" t="s">
        <v>134</v>
      </c>
      <c r="B14" s="118" t="s">
        <v>135</v>
      </c>
      <c r="C14" s="118" t="s">
        <v>136</v>
      </c>
      <c r="D14" s="118" t="s">
        <v>241</v>
      </c>
      <c r="E14" s="118" t="s">
        <v>137</v>
      </c>
      <c r="F14" s="118" t="s">
        <v>138</v>
      </c>
      <c r="G14" s="118" t="s">
        <v>139</v>
      </c>
      <c r="H14" s="118" t="s">
        <v>140</v>
      </c>
      <c r="I14" s="118"/>
      <c r="J14" s="118" t="s">
        <v>141</v>
      </c>
    </row>
    <row r="15" spans="1:10" ht="25.5">
      <c r="A15" s="118"/>
      <c r="B15" s="118"/>
      <c r="C15" s="118"/>
      <c r="D15" s="118"/>
      <c r="E15" s="118"/>
      <c r="F15" s="118"/>
      <c r="G15" s="118"/>
      <c r="H15" s="118" t="s">
        <v>142</v>
      </c>
      <c r="I15" s="88" t="s">
        <v>143</v>
      </c>
      <c r="J15" s="118"/>
    </row>
    <row r="16" spans="1:10" ht="19.899999999999999" customHeight="1">
      <c r="A16" s="118"/>
      <c r="B16" s="118"/>
      <c r="C16" s="118"/>
      <c r="D16" s="118"/>
      <c r="E16" s="118"/>
      <c r="F16" s="118"/>
      <c r="G16" s="118"/>
      <c r="H16" s="118"/>
      <c r="I16" s="88" t="s">
        <v>144</v>
      </c>
      <c r="J16" s="118"/>
    </row>
    <row r="17" spans="1:12">
      <c r="A17" s="88">
        <v>1</v>
      </c>
      <c r="B17" s="88">
        <v>2</v>
      </c>
      <c r="C17" s="88">
        <v>3</v>
      </c>
      <c r="D17" s="88">
        <v>4</v>
      </c>
      <c r="E17" s="88">
        <v>5</v>
      </c>
      <c r="F17" s="88">
        <v>6</v>
      </c>
      <c r="G17" s="88">
        <v>7</v>
      </c>
      <c r="H17" s="88">
        <v>8</v>
      </c>
      <c r="I17" s="88">
        <v>9</v>
      </c>
      <c r="J17" s="88">
        <v>10</v>
      </c>
    </row>
    <row r="18" spans="1:12">
      <c r="A18" s="118" t="s">
        <v>145</v>
      </c>
      <c r="B18" s="118"/>
      <c r="C18" s="118"/>
      <c r="D18" s="118"/>
      <c r="E18" s="118"/>
      <c r="F18" s="118"/>
      <c r="G18" s="118"/>
      <c r="H18" s="118"/>
      <c r="I18" s="118"/>
      <c r="J18" s="118"/>
    </row>
    <row r="19" spans="1:12">
      <c r="A19" s="118" t="s">
        <v>146</v>
      </c>
      <c r="B19" s="118"/>
      <c r="C19" s="118"/>
      <c r="D19" s="118"/>
      <c r="E19" s="118"/>
      <c r="F19" s="118"/>
      <c r="G19" s="118"/>
      <c r="H19" s="118"/>
      <c r="I19" s="118"/>
      <c r="J19" s="118"/>
    </row>
    <row r="20" spans="1:12" ht="76.5">
      <c r="A20" s="85">
        <v>128</v>
      </c>
      <c r="B20" s="85" t="s">
        <v>255</v>
      </c>
      <c r="C20" s="86">
        <v>43474</v>
      </c>
      <c r="D20" s="85" t="s">
        <v>256</v>
      </c>
      <c r="E20" s="87">
        <v>845.65899999999999</v>
      </c>
      <c r="F20" s="87">
        <v>845.65899999999999</v>
      </c>
      <c r="G20" s="88">
        <v>0</v>
      </c>
      <c r="H20" s="89">
        <f t="shared" ref="H20:H83" si="0">E20-F20</f>
        <v>0</v>
      </c>
      <c r="I20" s="90">
        <f t="shared" ref="I20:I83" si="1">H20/E20*100</f>
        <v>0</v>
      </c>
      <c r="J20" s="85">
        <v>1</v>
      </c>
      <c r="L20" t="s">
        <v>304</v>
      </c>
    </row>
    <row r="21" spans="1:12" ht="76.5">
      <c r="A21" s="85">
        <v>129</v>
      </c>
      <c r="B21" s="85" t="s">
        <v>257</v>
      </c>
      <c r="C21" s="86">
        <v>43474</v>
      </c>
      <c r="D21" s="85" t="s">
        <v>256</v>
      </c>
      <c r="E21" s="87">
        <v>566.798</v>
      </c>
      <c r="F21" s="87">
        <v>566.798</v>
      </c>
      <c r="G21" s="91">
        <v>0</v>
      </c>
      <c r="H21" s="89">
        <f t="shared" si="0"/>
        <v>0</v>
      </c>
      <c r="I21" s="90">
        <f t="shared" si="1"/>
        <v>0</v>
      </c>
      <c r="J21" s="85">
        <v>1</v>
      </c>
      <c r="L21" t="s">
        <v>304</v>
      </c>
    </row>
    <row r="22" spans="1:12" ht="76.5">
      <c r="A22" s="85">
        <v>130</v>
      </c>
      <c r="B22" s="85" t="s">
        <v>258</v>
      </c>
      <c r="C22" s="86">
        <v>43466</v>
      </c>
      <c r="D22" s="85" t="s">
        <v>259</v>
      </c>
      <c r="E22" s="87">
        <v>476.685</v>
      </c>
      <c r="F22" s="87">
        <v>476.685</v>
      </c>
      <c r="G22" s="91">
        <v>0</v>
      </c>
      <c r="H22" s="89">
        <f t="shared" si="0"/>
        <v>0</v>
      </c>
      <c r="I22" s="90">
        <f t="shared" si="1"/>
        <v>0</v>
      </c>
      <c r="J22" s="85">
        <v>1</v>
      </c>
      <c r="L22" t="s">
        <v>304</v>
      </c>
    </row>
    <row r="23" spans="1:12" ht="76.5">
      <c r="A23" s="85">
        <v>131</v>
      </c>
      <c r="B23" s="85" t="s">
        <v>260</v>
      </c>
      <c r="C23" s="86">
        <v>43474</v>
      </c>
      <c r="D23" s="85" t="s">
        <v>256</v>
      </c>
      <c r="E23" s="87">
        <v>739.01599999999996</v>
      </c>
      <c r="F23" s="87">
        <v>739.01599999999996</v>
      </c>
      <c r="G23" s="91">
        <v>0</v>
      </c>
      <c r="H23" s="89">
        <f t="shared" si="0"/>
        <v>0</v>
      </c>
      <c r="I23" s="90">
        <f t="shared" si="1"/>
        <v>0</v>
      </c>
      <c r="J23" s="85">
        <v>1</v>
      </c>
      <c r="L23" t="s">
        <v>304</v>
      </c>
    </row>
    <row r="24" spans="1:12" ht="76.5">
      <c r="A24" s="85">
        <v>132</v>
      </c>
      <c r="B24" s="85" t="s">
        <v>261</v>
      </c>
      <c r="C24" s="86">
        <v>43475</v>
      </c>
      <c r="D24" s="85" t="s">
        <v>256</v>
      </c>
      <c r="E24" s="87">
        <v>425.24</v>
      </c>
      <c r="F24" s="87">
        <v>425.24</v>
      </c>
      <c r="G24" s="91">
        <v>0</v>
      </c>
      <c r="H24" s="89">
        <f t="shared" si="0"/>
        <v>0</v>
      </c>
      <c r="I24" s="90">
        <f t="shared" si="1"/>
        <v>0</v>
      </c>
      <c r="J24" s="85">
        <v>3</v>
      </c>
      <c r="L24" t="s">
        <v>304</v>
      </c>
    </row>
    <row r="25" spans="1:12" ht="76.5">
      <c r="A25" s="85">
        <v>133</v>
      </c>
      <c r="B25" s="85" t="s">
        <v>262</v>
      </c>
      <c r="C25" s="86">
        <v>43475</v>
      </c>
      <c r="D25" s="85" t="s">
        <v>259</v>
      </c>
      <c r="E25" s="87">
        <v>396.20400000000001</v>
      </c>
      <c r="F25" s="87">
        <v>391.5</v>
      </c>
      <c r="G25" s="91">
        <v>0</v>
      </c>
      <c r="H25" s="89">
        <f t="shared" si="0"/>
        <v>4.7040000000000077</v>
      </c>
      <c r="I25" s="90">
        <f t="shared" si="1"/>
        <v>1.1872671653996445</v>
      </c>
      <c r="J25" s="85">
        <v>1</v>
      </c>
      <c r="L25" t="s">
        <v>304</v>
      </c>
    </row>
    <row r="26" spans="1:12" ht="76.5">
      <c r="A26" s="85">
        <v>135</v>
      </c>
      <c r="B26" s="85" t="s">
        <v>263</v>
      </c>
      <c r="C26" s="86">
        <v>43495</v>
      </c>
      <c r="D26" s="85" t="s">
        <v>256</v>
      </c>
      <c r="E26" s="87">
        <v>395.05</v>
      </c>
      <c r="F26" s="87">
        <v>267.02474999999998</v>
      </c>
      <c r="G26" s="91">
        <v>0</v>
      </c>
      <c r="H26" s="89">
        <f t="shared" si="0"/>
        <v>128.02525000000003</v>
      </c>
      <c r="I26" s="90">
        <f t="shared" si="1"/>
        <v>32.407353499557026</v>
      </c>
      <c r="J26" s="85">
        <v>3</v>
      </c>
    </row>
    <row r="27" spans="1:12" ht="76.5">
      <c r="A27" s="85">
        <v>136</v>
      </c>
      <c r="B27" s="85" t="s">
        <v>264</v>
      </c>
      <c r="C27" s="86">
        <v>43490</v>
      </c>
      <c r="D27" s="85" t="s">
        <v>256</v>
      </c>
      <c r="E27" s="87">
        <v>690.88599999999997</v>
      </c>
      <c r="F27" s="87">
        <v>583.79867000000002</v>
      </c>
      <c r="G27" s="91">
        <v>0</v>
      </c>
      <c r="H27" s="89">
        <f t="shared" si="0"/>
        <v>107.08732999999995</v>
      </c>
      <c r="I27" s="90">
        <f t="shared" si="1"/>
        <v>15.499999999999995</v>
      </c>
      <c r="J27" s="85">
        <v>3</v>
      </c>
    </row>
    <row r="28" spans="1:12" ht="51">
      <c r="A28" s="85">
        <v>1</v>
      </c>
      <c r="B28" s="85" t="s">
        <v>265</v>
      </c>
      <c r="C28" s="86">
        <v>43525</v>
      </c>
      <c r="D28" s="85" t="s">
        <v>266</v>
      </c>
      <c r="E28" s="87">
        <v>51</v>
      </c>
      <c r="F28" s="87">
        <v>50.49</v>
      </c>
      <c r="G28" s="91">
        <v>0</v>
      </c>
      <c r="H28" s="89">
        <f t="shared" si="0"/>
        <v>0.50999999999999801</v>
      </c>
      <c r="I28" s="90">
        <f t="shared" si="1"/>
        <v>0.999999999999996</v>
      </c>
      <c r="J28" s="85">
        <v>3</v>
      </c>
    </row>
    <row r="29" spans="1:12" ht="63.75">
      <c r="A29" s="85">
        <v>2</v>
      </c>
      <c r="B29" s="85" t="s">
        <v>267</v>
      </c>
      <c r="C29" s="86">
        <v>43537</v>
      </c>
      <c r="D29" s="85" t="s">
        <v>256</v>
      </c>
      <c r="E29" s="87">
        <v>81.68186</v>
      </c>
      <c r="F29" s="87">
        <v>31.448499999999999</v>
      </c>
      <c r="G29" s="91">
        <v>0</v>
      </c>
      <c r="H29" s="89">
        <f t="shared" si="0"/>
        <v>50.233360000000005</v>
      </c>
      <c r="I29" s="90">
        <f t="shared" si="1"/>
        <v>61.498795448585533</v>
      </c>
      <c r="J29" s="85">
        <v>10</v>
      </c>
    </row>
    <row r="30" spans="1:12" ht="76.5">
      <c r="A30" s="85">
        <v>3</v>
      </c>
      <c r="B30" s="85" t="s">
        <v>268</v>
      </c>
      <c r="C30" s="86">
        <v>43537</v>
      </c>
      <c r="D30" s="85" t="s">
        <v>256</v>
      </c>
      <c r="E30" s="87">
        <v>800</v>
      </c>
      <c r="F30" s="87">
        <v>716</v>
      </c>
      <c r="G30" s="91">
        <v>0</v>
      </c>
      <c r="H30" s="89">
        <f t="shared" si="0"/>
        <v>84</v>
      </c>
      <c r="I30" s="90">
        <f t="shared" si="1"/>
        <v>10.5</v>
      </c>
      <c r="J30" s="85">
        <v>2</v>
      </c>
      <c r="L30" t="s">
        <v>304</v>
      </c>
    </row>
    <row r="31" spans="1:12" ht="76.5">
      <c r="A31" s="85">
        <v>7</v>
      </c>
      <c r="B31" s="85" t="s">
        <v>269</v>
      </c>
      <c r="C31" s="86">
        <v>43551</v>
      </c>
      <c r="D31" s="85" t="s">
        <v>256</v>
      </c>
      <c r="E31" s="87">
        <v>809.77879000000007</v>
      </c>
      <c r="F31" s="87">
        <v>271.27618000000001</v>
      </c>
      <c r="G31" s="91">
        <v>0</v>
      </c>
      <c r="H31" s="89">
        <f t="shared" si="0"/>
        <v>538.50261</v>
      </c>
      <c r="I31" s="90">
        <f t="shared" si="1"/>
        <v>66.499964761981474</v>
      </c>
      <c r="J31" s="85">
        <v>32</v>
      </c>
    </row>
    <row r="32" spans="1:12" ht="76.5">
      <c r="A32" s="85">
        <v>8</v>
      </c>
      <c r="B32" s="85" t="s">
        <v>270</v>
      </c>
      <c r="C32" s="86">
        <v>43537</v>
      </c>
      <c r="D32" s="85" t="s">
        <v>256</v>
      </c>
      <c r="E32" s="87">
        <v>1200</v>
      </c>
      <c r="F32" s="87">
        <v>1200</v>
      </c>
      <c r="G32" s="91">
        <v>0</v>
      </c>
      <c r="H32" s="89">
        <f t="shared" si="0"/>
        <v>0</v>
      </c>
      <c r="I32" s="90">
        <f t="shared" si="1"/>
        <v>0</v>
      </c>
      <c r="J32" s="85">
        <v>1</v>
      </c>
      <c r="L32" t="s">
        <v>304</v>
      </c>
    </row>
    <row r="33" spans="1:12" ht="89.25">
      <c r="A33" s="85">
        <v>10</v>
      </c>
      <c r="B33" s="85" t="s">
        <v>271</v>
      </c>
      <c r="C33" s="86">
        <v>43567</v>
      </c>
      <c r="D33" s="85" t="s">
        <v>256</v>
      </c>
      <c r="E33" s="87">
        <v>3189.24044</v>
      </c>
      <c r="F33" s="87">
        <v>2384.0537999999997</v>
      </c>
      <c r="G33" s="91">
        <v>0</v>
      </c>
      <c r="H33" s="89">
        <f t="shared" si="0"/>
        <v>805.18664000000035</v>
      </c>
      <c r="I33" s="90">
        <f t="shared" si="1"/>
        <v>25.246971971796526</v>
      </c>
      <c r="J33" s="85">
        <v>13</v>
      </c>
    </row>
    <row r="34" spans="1:12" ht="63.75">
      <c r="A34" s="85">
        <v>11</v>
      </c>
      <c r="B34" s="85" t="s">
        <v>272</v>
      </c>
      <c r="C34" s="86">
        <v>43580</v>
      </c>
      <c r="D34" s="85" t="s">
        <v>266</v>
      </c>
      <c r="E34" s="87">
        <v>112841.224</v>
      </c>
      <c r="F34" s="87">
        <v>102685.51384</v>
      </c>
      <c r="G34" s="91">
        <v>0</v>
      </c>
      <c r="H34" s="89">
        <f t="shared" si="0"/>
        <v>10155.710160000002</v>
      </c>
      <c r="I34" s="90">
        <f t="shared" si="1"/>
        <v>9.0000000000000018</v>
      </c>
      <c r="J34" s="85">
        <v>5</v>
      </c>
    </row>
    <row r="35" spans="1:12" ht="89.25">
      <c r="A35" s="85">
        <v>12</v>
      </c>
      <c r="B35" s="85" t="s">
        <v>273</v>
      </c>
      <c r="C35" s="86">
        <v>43574</v>
      </c>
      <c r="D35" s="85" t="s">
        <v>256</v>
      </c>
      <c r="E35" s="87">
        <v>567.94899999999996</v>
      </c>
      <c r="F35" s="87">
        <v>499.79500000000002</v>
      </c>
      <c r="G35" s="91">
        <v>0</v>
      </c>
      <c r="H35" s="89">
        <f t="shared" si="0"/>
        <v>68.15399999999994</v>
      </c>
      <c r="I35" s="90">
        <f t="shared" si="1"/>
        <v>12.00002112865767</v>
      </c>
      <c r="J35" s="85">
        <v>6</v>
      </c>
    </row>
    <row r="36" spans="1:12" ht="63.75">
      <c r="A36" s="85">
        <v>13</v>
      </c>
      <c r="B36" s="85" t="s">
        <v>274</v>
      </c>
      <c r="C36" s="86">
        <v>43567</v>
      </c>
      <c r="D36" s="85" t="s">
        <v>266</v>
      </c>
      <c r="E36" s="87">
        <v>96.785669999999996</v>
      </c>
      <c r="F36" s="87">
        <v>13.001700000000001</v>
      </c>
      <c r="G36" s="91">
        <v>0</v>
      </c>
      <c r="H36" s="89">
        <f t="shared" si="0"/>
        <v>83.783969999999997</v>
      </c>
      <c r="I36" s="90">
        <f t="shared" si="1"/>
        <v>86.566503078399933</v>
      </c>
      <c r="J36" s="85">
        <v>6</v>
      </c>
    </row>
    <row r="37" spans="1:12" ht="89.25">
      <c r="A37" s="85">
        <v>15</v>
      </c>
      <c r="B37" s="85" t="s">
        <v>275</v>
      </c>
      <c r="C37" s="86">
        <v>43580</v>
      </c>
      <c r="D37" s="85" t="s">
        <v>256</v>
      </c>
      <c r="E37" s="87">
        <v>394.529</v>
      </c>
      <c r="F37" s="87">
        <v>335.3494</v>
      </c>
      <c r="G37" s="91">
        <v>0</v>
      </c>
      <c r="H37" s="89">
        <f t="shared" si="0"/>
        <v>59.179599999999994</v>
      </c>
      <c r="I37" s="90">
        <f t="shared" si="1"/>
        <v>15.00006336669801</v>
      </c>
      <c r="J37" s="85">
        <v>6</v>
      </c>
    </row>
    <row r="38" spans="1:12" ht="89.25">
      <c r="A38" s="85">
        <v>16</v>
      </c>
      <c r="B38" s="85" t="s">
        <v>276</v>
      </c>
      <c r="C38" s="86">
        <v>43577</v>
      </c>
      <c r="D38" s="85" t="s">
        <v>256</v>
      </c>
      <c r="E38" s="87">
        <v>1437.20434</v>
      </c>
      <c r="F38" s="87">
        <v>1221.62374</v>
      </c>
      <c r="G38" s="91">
        <v>0</v>
      </c>
      <c r="H38" s="89">
        <f t="shared" si="0"/>
        <v>215.5806</v>
      </c>
      <c r="I38" s="90">
        <f t="shared" si="1"/>
        <v>14.999996451444058</v>
      </c>
      <c r="J38" s="85">
        <v>5</v>
      </c>
    </row>
    <row r="39" spans="1:12" ht="76.5">
      <c r="A39" s="85">
        <v>17</v>
      </c>
      <c r="B39" s="85" t="s">
        <v>277</v>
      </c>
      <c r="C39" s="86">
        <v>43577</v>
      </c>
      <c r="D39" s="85" t="s">
        <v>256</v>
      </c>
      <c r="E39" s="87">
        <v>209.94298000000001</v>
      </c>
      <c r="F39" s="87">
        <v>186.84935999999999</v>
      </c>
      <c r="G39" s="91">
        <v>0</v>
      </c>
      <c r="H39" s="89">
        <f t="shared" si="0"/>
        <v>23.093620000000016</v>
      </c>
      <c r="I39" s="90">
        <f t="shared" si="1"/>
        <v>10.999948652724665</v>
      </c>
      <c r="J39" s="85">
        <v>6</v>
      </c>
    </row>
    <row r="40" spans="1:12" ht="89.25">
      <c r="A40" s="85">
        <v>18</v>
      </c>
      <c r="B40" s="85" t="s">
        <v>278</v>
      </c>
      <c r="C40" s="86">
        <v>43584</v>
      </c>
      <c r="D40" s="85" t="s">
        <v>256</v>
      </c>
      <c r="E40" s="87">
        <v>497.14132000000001</v>
      </c>
      <c r="F40" s="87">
        <v>444.94140999999996</v>
      </c>
      <c r="G40" s="91">
        <v>0</v>
      </c>
      <c r="H40" s="89">
        <f t="shared" si="0"/>
        <v>52.199910000000045</v>
      </c>
      <c r="I40" s="90">
        <f t="shared" si="1"/>
        <v>10.500014362113381</v>
      </c>
      <c r="J40" s="85">
        <v>6</v>
      </c>
    </row>
    <row r="41" spans="1:12" ht="102">
      <c r="A41" s="85">
        <v>22</v>
      </c>
      <c r="B41" s="85" t="s">
        <v>279</v>
      </c>
      <c r="C41" s="86">
        <v>43578</v>
      </c>
      <c r="D41" s="85" t="s">
        <v>256</v>
      </c>
      <c r="E41" s="87">
        <v>872.47130000000004</v>
      </c>
      <c r="F41" s="87">
        <v>872.47130000000004</v>
      </c>
      <c r="G41" s="91">
        <v>0</v>
      </c>
      <c r="H41" s="89">
        <f t="shared" si="0"/>
        <v>0</v>
      </c>
      <c r="I41" s="90">
        <f t="shared" si="1"/>
        <v>0</v>
      </c>
      <c r="J41" s="85">
        <v>1</v>
      </c>
      <c r="L41" t="s">
        <v>304</v>
      </c>
    </row>
    <row r="42" spans="1:12" ht="89.25">
      <c r="A42" s="85">
        <v>23</v>
      </c>
      <c r="B42" s="85" t="s">
        <v>280</v>
      </c>
      <c r="C42" s="86">
        <v>43592</v>
      </c>
      <c r="D42" s="85" t="s">
        <v>256</v>
      </c>
      <c r="E42" s="87">
        <v>592.38981999999999</v>
      </c>
      <c r="F42" s="87">
        <v>559.80836999999997</v>
      </c>
      <c r="G42" s="91">
        <v>0</v>
      </c>
      <c r="H42" s="89">
        <f t="shared" si="0"/>
        <v>32.581450000000018</v>
      </c>
      <c r="I42" s="90">
        <f t="shared" si="1"/>
        <v>5.5000016711968511</v>
      </c>
      <c r="J42" s="85">
        <v>4</v>
      </c>
    </row>
    <row r="43" spans="1:12" ht="89.25">
      <c r="A43" s="85">
        <v>24</v>
      </c>
      <c r="B43" s="85" t="s">
        <v>281</v>
      </c>
      <c r="C43" s="86">
        <v>43592</v>
      </c>
      <c r="D43" s="85" t="s">
        <v>256</v>
      </c>
      <c r="E43" s="87">
        <v>410.53883000000002</v>
      </c>
      <c r="F43" s="87">
        <v>387.95923999999997</v>
      </c>
      <c r="G43" s="91">
        <v>0</v>
      </c>
      <c r="H43" s="89">
        <f t="shared" si="0"/>
        <v>22.579590000000053</v>
      </c>
      <c r="I43" s="90">
        <f t="shared" si="1"/>
        <v>5.4999888804671784</v>
      </c>
      <c r="J43" s="85">
        <v>5</v>
      </c>
    </row>
    <row r="44" spans="1:12" ht="76.5">
      <c r="A44" s="85">
        <v>25</v>
      </c>
      <c r="B44" s="85" t="s">
        <v>282</v>
      </c>
      <c r="C44" s="86">
        <v>43584</v>
      </c>
      <c r="D44" s="85" t="s">
        <v>256</v>
      </c>
      <c r="E44" s="87">
        <v>669.24331999999993</v>
      </c>
      <c r="F44" s="87">
        <v>568.85656999999992</v>
      </c>
      <c r="G44" s="91">
        <v>0</v>
      </c>
      <c r="H44" s="89">
        <f t="shared" si="0"/>
        <v>100.38675000000001</v>
      </c>
      <c r="I44" s="90">
        <f t="shared" si="1"/>
        <v>15.000037654466244</v>
      </c>
      <c r="J44" s="85">
        <v>5</v>
      </c>
    </row>
    <row r="45" spans="1:12" ht="89.25">
      <c r="A45" s="85">
        <v>26</v>
      </c>
      <c r="B45" s="85" t="s">
        <v>283</v>
      </c>
      <c r="C45" s="86">
        <v>43601</v>
      </c>
      <c r="D45" s="85" t="s">
        <v>256</v>
      </c>
      <c r="E45" s="87">
        <v>1011.64811</v>
      </c>
      <c r="F45" s="87">
        <v>915.54154000000005</v>
      </c>
      <c r="G45" s="91">
        <v>0</v>
      </c>
      <c r="H45" s="89">
        <f t="shared" si="0"/>
        <v>96.10656999999992</v>
      </c>
      <c r="I45" s="90">
        <f t="shared" si="1"/>
        <v>9.4999999555181223</v>
      </c>
      <c r="J45" s="85">
        <v>7</v>
      </c>
    </row>
    <row r="46" spans="1:12" ht="76.5">
      <c r="A46" s="85">
        <v>27</v>
      </c>
      <c r="B46" s="85" t="s">
        <v>284</v>
      </c>
      <c r="C46" s="86">
        <v>43600</v>
      </c>
      <c r="D46" s="85" t="s">
        <v>256</v>
      </c>
      <c r="E46" s="87">
        <v>223.58803</v>
      </c>
      <c r="F46" s="87">
        <v>190.04982999999999</v>
      </c>
      <c r="G46" s="91">
        <v>0</v>
      </c>
      <c r="H46" s="89">
        <f t="shared" si="0"/>
        <v>33.538200000000018</v>
      </c>
      <c r="I46" s="90">
        <f t="shared" si="1"/>
        <v>14.999997987369904</v>
      </c>
      <c r="J46" s="85">
        <v>6</v>
      </c>
    </row>
    <row r="47" spans="1:12" ht="89.25">
      <c r="A47" s="85">
        <v>28</v>
      </c>
      <c r="B47" s="85" t="s">
        <v>285</v>
      </c>
      <c r="C47" s="86">
        <v>43600</v>
      </c>
      <c r="D47" s="85" t="s">
        <v>256</v>
      </c>
      <c r="E47" s="87">
        <v>1202.4183700000001</v>
      </c>
      <c r="F47" s="87">
        <v>1130.2732900000001</v>
      </c>
      <c r="G47" s="91">
        <v>0</v>
      </c>
      <c r="H47" s="89">
        <f t="shared" si="0"/>
        <v>72.145080000000007</v>
      </c>
      <c r="I47" s="90">
        <f t="shared" si="1"/>
        <v>5.9999981537208216</v>
      </c>
      <c r="J47" s="85">
        <v>4</v>
      </c>
    </row>
    <row r="48" spans="1:12" ht="76.5">
      <c r="A48" s="85">
        <v>29</v>
      </c>
      <c r="B48" s="85" t="s">
        <v>286</v>
      </c>
      <c r="C48" s="86">
        <v>43602</v>
      </c>
      <c r="D48" s="85" t="s">
        <v>256</v>
      </c>
      <c r="E48" s="87">
        <v>842.01125999999999</v>
      </c>
      <c r="F48" s="87">
        <v>825.17102</v>
      </c>
      <c r="G48" s="91">
        <v>0</v>
      </c>
      <c r="H48" s="89">
        <f t="shared" si="0"/>
        <v>16.840239999999994</v>
      </c>
      <c r="I48" s="90">
        <f t="shared" si="1"/>
        <v>2.0000017576962086</v>
      </c>
      <c r="J48" s="85">
        <v>2</v>
      </c>
    </row>
    <row r="49" spans="1:12" ht="76.5">
      <c r="A49" s="85">
        <v>30</v>
      </c>
      <c r="B49" s="85" t="s">
        <v>0</v>
      </c>
      <c r="C49" s="86">
        <v>43591</v>
      </c>
      <c r="D49" s="85" t="s">
        <v>256</v>
      </c>
      <c r="E49" s="87">
        <v>367.09300000000002</v>
      </c>
      <c r="F49" s="87">
        <v>367.09300000000002</v>
      </c>
      <c r="G49" s="91">
        <v>0</v>
      </c>
      <c r="H49" s="89">
        <f t="shared" si="0"/>
        <v>0</v>
      </c>
      <c r="I49" s="90">
        <f t="shared" si="1"/>
        <v>0</v>
      </c>
      <c r="J49" s="85">
        <v>2</v>
      </c>
      <c r="L49" t="s">
        <v>304</v>
      </c>
    </row>
    <row r="50" spans="1:12" ht="102">
      <c r="A50" s="85">
        <v>31</v>
      </c>
      <c r="B50" s="85" t="s">
        <v>1</v>
      </c>
      <c r="C50" s="86">
        <v>43591</v>
      </c>
      <c r="D50" s="85" t="s">
        <v>256</v>
      </c>
      <c r="E50" s="87">
        <v>160.12100000000001</v>
      </c>
      <c r="F50" s="87">
        <v>159.32039</v>
      </c>
      <c r="G50" s="91">
        <v>0</v>
      </c>
      <c r="H50" s="89">
        <f t="shared" si="0"/>
        <v>0.80061000000000604</v>
      </c>
      <c r="I50" s="90">
        <f t="shared" si="1"/>
        <v>0.50000312263850832</v>
      </c>
      <c r="J50" s="85">
        <v>3</v>
      </c>
      <c r="L50" t="s">
        <v>304</v>
      </c>
    </row>
    <row r="51" spans="1:12" ht="89.25">
      <c r="A51" s="85">
        <v>32</v>
      </c>
      <c r="B51" s="85" t="s">
        <v>2</v>
      </c>
      <c r="C51" s="86">
        <v>43585</v>
      </c>
      <c r="D51" s="85" t="s">
        <v>256</v>
      </c>
      <c r="E51" s="87">
        <v>30.856000000000002</v>
      </c>
      <c r="F51" s="87">
        <v>30.856000000000002</v>
      </c>
      <c r="G51" s="91">
        <v>0</v>
      </c>
      <c r="H51" s="89">
        <f t="shared" si="0"/>
        <v>0</v>
      </c>
      <c r="I51" s="90">
        <f t="shared" si="1"/>
        <v>0</v>
      </c>
      <c r="J51" s="85">
        <v>1</v>
      </c>
      <c r="L51" t="s">
        <v>304</v>
      </c>
    </row>
    <row r="52" spans="1:12" ht="89.25">
      <c r="A52" s="85">
        <v>33</v>
      </c>
      <c r="B52" s="85" t="s">
        <v>3</v>
      </c>
      <c r="C52" s="86">
        <v>43600</v>
      </c>
      <c r="D52" s="85" t="s">
        <v>256</v>
      </c>
      <c r="E52" s="87">
        <v>1064.86473</v>
      </c>
      <c r="F52" s="87">
        <v>958.37819999999999</v>
      </c>
      <c r="G52" s="91">
        <v>0</v>
      </c>
      <c r="H52" s="89">
        <f t="shared" si="0"/>
        <v>106.48653000000002</v>
      </c>
      <c r="I52" s="90">
        <f t="shared" si="1"/>
        <v>10.000005352792558</v>
      </c>
      <c r="J52" s="85">
        <v>5</v>
      </c>
    </row>
    <row r="53" spans="1:12" ht="102">
      <c r="A53" s="85">
        <v>34</v>
      </c>
      <c r="B53" s="85" t="s">
        <v>295</v>
      </c>
      <c r="C53" s="86">
        <v>43599</v>
      </c>
      <c r="D53" s="85" t="s">
        <v>256</v>
      </c>
      <c r="E53" s="87">
        <v>1793.5569699999999</v>
      </c>
      <c r="F53" s="87">
        <v>1623.1691499999999</v>
      </c>
      <c r="G53" s="91">
        <v>0</v>
      </c>
      <c r="H53" s="89">
        <f t="shared" si="0"/>
        <v>170.38781999999992</v>
      </c>
      <c r="I53" s="90">
        <f t="shared" si="1"/>
        <v>9.4999948621648702</v>
      </c>
      <c r="J53" s="85">
        <v>5</v>
      </c>
    </row>
    <row r="54" spans="1:12" ht="89.25">
      <c r="A54" s="85">
        <v>35</v>
      </c>
      <c r="B54" s="85" t="s">
        <v>296</v>
      </c>
      <c r="C54" s="86">
        <v>43600</v>
      </c>
      <c r="D54" s="85" t="s">
        <v>256</v>
      </c>
      <c r="E54" s="87">
        <v>1999.2707800000001</v>
      </c>
      <c r="F54" s="87">
        <v>1779.3510000000001</v>
      </c>
      <c r="G54" s="91">
        <v>0</v>
      </c>
      <c r="H54" s="89">
        <f t="shared" si="0"/>
        <v>219.91977999999995</v>
      </c>
      <c r="I54" s="90">
        <f t="shared" si="1"/>
        <v>10.999999709894222</v>
      </c>
      <c r="J54" s="85">
        <v>5</v>
      </c>
    </row>
    <row r="55" spans="1:12" ht="89.25">
      <c r="A55" s="85">
        <v>36</v>
      </c>
      <c r="B55" s="85" t="s">
        <v>16</v>
      </c>
      <c r="C55" s="86">
        <v>43584</v>
      </c>
      <c r="D55" s="85" t="s">
        <v>256</v>
      </c>
      <c r="E55" s="87">
        <v>543.34662000000003</v>
      </c>
      <c r="F55" s="87">
        <v>543.34662000000003</v>
      </c>
      <c r="G55" s="91">
        <v>0</v>
      </c>
      <c r="H55" s="89">
        <f t="shared" si="0"/>
        <v>0</v>
      </c>
      <c r="I55" s="90">
        <f t="shared" si="1"/>
        <v>0</v>
      </c>
      <c r="J55" s="85">
        <v>2</v>
      </c>
      <c r="L55" t="s">
        <v>304</v>
      </c>
    </row>
    <row r="56" spans="1:12" ht="89.25">
      <c r="A56" s="85">
        <v>37</v>
      </c>
      <c r="B56" s="85" t="s">
        <v>17</v>
      </c>
      <c r="C56" s="86">
        <v>43592</v>
      </c>
      <c r="D56" s="85" t="s">
        <v>256</v>
      </c>
      <c r="E56" s="87">
        <v>1101.44588</v>
      </c>
      <c r="F56" s="87">
        <v>1035.3591200000001</v>
      </c>
      <c r="G56" s="91">
        <v>0</v>
      </c>
      <c r="H56" s="89">
        <f t="shared" si="0"/>
        <v>66.086759999999913</v>
      </c>
      <c r="I56" s="90">
        <f t="shared" si="1"/>
        <v>6.0000006536862172</v>
      </c>
      <c r="J56" s="85">
        <v>3</v>
      </c>
    </row>
    <row r="57" spans="1:12" ht="127.5">
      <c r="A57" s="85">
        <v>38</v>
      </c>
      <c r="B57" s="85" t="s">
        <v>301</v>
      </c>
      <c r="C57" s="86">
        <v>43592</v>
      </c>
      <c r="D57" s="85" t="s">
        <v>256</v>
      </c>
      <c r="E57" s="87">
        <v>1069.0029999999999</v>
      </c>
      <c r="F57" s="87">
        <v>994.17272000000003</v>
      </c>
      <c r="G57" s="91">
        <v>0</v>
      </c>
      <c r="H57" s="89">
        <f t="shared" si="0"/>
        <v>74.830279999999902</v>
      </c>
      <c r="I57" s="90">
        <f t="shared" si="1"/>
        <v>7.0000065481574811</v>
      </c>
      <c r="J57" s="85">
        <v>3</v>
      </c>
    </row>
    <row r="58" spans="1:12" ht="102">
      <c r="A58" s="85">
        <v>39</v>
      </c>
      <c r="B58" s="85" t="s">
        <v>302</v>
      </c>
      <c r="C58" s="86">
        <v>43591</v>
      </c>
      <c r="D58" s="85" t="s">
        <v>256</v>
      </c>
      <c r="E58" s="87">
        <v>460.30309</v>
      </c>
      <c r="F58" s="87">
        <v>460.30309</v>
      </c>
      <c r="G58" s="91">
        <v>0</v>
      </c>
      <c r="H58" s="89">
        <f t="shared" si="0"/>
        <v>0</v>
      </c>
      <c r="I58" s="90">
        <f t="shared" si="1"/>
        <v>0</v>
      </c>
      <c r="J58" s="85">
        <v>2</v>
      </c>
      <c r="L58" t="s">
        <v>304</v>
      </c>
    </row>
    <row r="59" spans="1:12" ht="89.25">
      <c r="A59" s="85">
        <v>40</v>
      </c>
      <c r="B59" s="85" t="s">
        <v>22</v>
      </c>
      <c r="C59" s="86">
        <v>43593</v>
      </c>
      <c r="D59" s="85" t="s">
        <v>256</v>
      </c>
      <c r="E59" s="87">
        <v>680.61821999999995</v>
      </c>
      <c r="F59" s="87">
        <v>571.71933999999999</v>
      </c>
      <c r="G59" s="91">
        <v>0</v>
      </c>
      <c r="H59" s="89">
        <f t="shared" si="0"/>
        <v>108.89887999999996</v>
      </c>
      <c r="I59" s="90">
        <f t="shared" si="1"/>
        <v>15.999994828231307</v>
      </c>
      <c r="J59" s="85">
        <v>8</v>
      </c>
    </row>
    <row r="60" spans="1:12" ht="89.25">
      <c r="A60" s="85">
        <v>41</v>
      </c>
      <c r="B60" s="85" t="s">
        <v>307</v>
      </c>
      <c r="C60" s="86">
        <v>43592</v>
      </c>
      <c r="D60" s="85" t="s">
        <v>256</v>
      </c>
      <c r="E60" s="87">
        <v>622.21493999999996</v>
      </c>
      <c r="F60" s="87">
        <v>531.99391000000003</v>
      </c>
      <c r="G60" s="91">
        <v>0</v>
      </c>
      <c r="H60" s="89">
        <f t="shared" si="0"/>
        <v>90.221029999999928</v>
      </c>
      <c r="I60" s="90">
        <f t="shared" si="1"/>
        <v>14.499978094386472</v>
      </c>
      <c r="J60" s="85">
        <v>6</v>
      </c>
    </row>
    <row r="61" spans="1:12" ht="89.25">
      <c r="A61" s="85">
        <v>42</v>
      </c>
      <c r="B61" s="85" t="s">
        <v>308</v>
      </c>
      <c r="C61" s="86">
        <v>43592</v>
      </c>
      <c r="D61" s="85" t="s">
        <v>256</v>
      </c>
      <c r="E61" s="87">
        <v>1593.8170400000001</v>
      </c>
      <c r="F61" s="87">
        <v>1330.8371200000001</v>
      </c>
      <c r="G61" s="91">
        <v>0</v>
      </c>
      <c r="H61" s="89">
        <f t="shared" si="0"/>
        <v>262.97991999999999</v>
      </c>
      <c r="I61" s="90">
        <f t="shared" si="1"/>
        <v>16.500006801282534</v>
      </c>
      <c r="J61" s="85">
        <v>10</v>
      </c>
    </row>
    <row r="62" spans="1:12" ht="76.5">
      <c r="A62" s="85">
        <v>43</v>
      </c>
      <c r="B62" s="85" t="s">
        <v>309</v>
      </c>
      <c r="C62" s="86">
        <v>43608</v>
      </c>
      <c r="D62" s="85" t="s">
        <v>256</v>
      </c>
      <c r="E62" s="87">
        <v>883.82551000000001</v>
      </c>
      <c r="F62" s="87">
        <v>791.02377999999999</v>
      </c>
      <c r="G62" s="91">
        <v>0</v>
      </c>
      <c r="H62" s="89">
        <f t="shared" si="0"/>
        <v>92.80173000000002</v>
      </c>
      <c r="I62" s="90">
        <f t="shared" si="1"/>
        <v>10.500005821284795</v>
      </c>
      <c r="J62" s="85">
        <v>3</v>
      </c>
    </row>
    <row r="63" spans="1:12" ht="76.5">
      <c r="A63" s="85">
        <v>44</v>
      </c>
      <c r="B63" s="85" t="s">
        <v>310</v>
      </c>
      <c r="C63" s="86">
        <v>43608</v>
      </c>
      <c r="D63" s="85" t="s">
        <v>256</v>
      </c>
      <c r="E63" s="87">
        <v>449.15449000000001</v>
      </c>
      <c r="F63" s="87">
        <v>401.54230000000001</v>
      </c>
      <c r="G63" s="91">
        <v>0</v>
      </c>
      <c r="H63" s="89">
        <f t="shared" si="0"/>
        <v>47.612189999999998</v>
      </c>
      <c r="I63" s="90">
        <f t="shared" si="1"/>
        <v>10.600403883305273</v>
      </c>
      <c r="J63" s="85">
        <v>4</v>
      </c>
    </row>
    <row r="64" spans="1:12" ht="89.25">
      <c r="A64" s="85">
        <v>45</v>
      </c>
      <c r="B64" s="85" t="s">
        <v>311</v>
      </c>
      <c r="C64" s="86">
        <v>43599</v>
      </c>
      <c r="D64" s="85" t="s">
        <v>256</v>
      </c>
      <c r="E64" s="87">
        <v>1124.11843</v>
      </c>
      <c r="F64" s="87">
        <v>1045.4301700000001</v>
      </c>
      <c r="G64" s="91">
        <v>0</v>
      </c>
      <c r="H64" s="89">
        <f t="shared" si="0"/>
        <v>78.6882599999999</v>
      </c>
      <c r="I64" s="90">
        <f t="shared" si="1"/>
        <v>6.9999973223461787</v>
      </c>
      <c r="J64" s="85">
        <v>4</v>
      </c>
    </row>
    <row r="65" spans="1:12" ht="89.25">
      <c r="A65" s="85">
        <v>46</v>
      </c>
      <c r="B65" s="85" t="s">
        <v>312</v>
      </c>
      <c r="C65" s="86">
        <v>43599</v>
      </c>
      <c r="D65" s="85" t="s">
        <v>256</v>
      </c>
      <c r="E65" s="87">
        <v>578.90962000000002</v>
      </c>
      <c r="F65" s="87">
        <v>578.90962000000002</v>
      </c>
      <c r="G65" s="91">
        <v>0</v>
      </c>
      <c r="H65" s="89">
        <f t="shared" si="0"/>
        <v>0</v>
      </c>
      <c r="I65" s="90">
        <f t="shared" si="1"/>
        <v>0</v>
      </c>
      <c r="J65" s="85">
        <v>1</v>
      </c>
      <c r="L65" t="s">
        <v>304</v>
      </c>
    </row>
    <row r="66" spans="1:12" ht="89.25">
      <c r="A66" s="85">
        <v>47</v>
      </c>
      <c r="B66" s="85" t="s">
        <v>313</v>
      </c>
      <c r="C66" s="86">
        <v>43599</v>
      </c>
      <c r="D66" s="85" t="s">
        <v>256</v>
      </c>
      <c r="E66" s="87">
        <v>492.084</v>
      </c>
      <c r="F66" s="87">
        <v>467.47980000000001</v>
      </c>
      <c r="G66" s="91">
        <v>0</v>
      </c>
      <c r="H66" s="89">
        <f t="shared" si="0"/>
        <v>24.604199999999992</v>
      </c>
      <c r="I66" s="90">
        <f t="shared" si="1"/>
        <v>4.9999999999999982</v>
      </c>
      <c r="J66" s="85">
        <v>3</v>
      </c>
    </row>
    <row r="67" spans="1:12" ht="89.25">
      <c r="A67" s="85">
        <v>48</v>
      </c>
      <c r="B67" s="85" t="s">
        <v>314</v>
      </c>
      <c r="C67" s="86">
        <v>43599</v>
      </c>
      <c r="D67" s="85" t="s">
        <v>256</v>
      </c>
      <c r="E67" s="87">
        <v>275.92500000000001</v>
      </c>
      <c r="F67" s="87">
        <v>263.50833</v>
      </c>
      <c r="G67" s="91">
        <v>0</v>
      </c>
      <c r="H67" s="89">
        <f t="shared" si="0"/>
        <v>12.416670000000011</v>
      </c>
      <c r="I67" s="90">
        <f t="shared" si="1"/>
        <v>4.5000163087795633</v>
      </c>
      <c r="J67" s="85">
        <v>2</v>
      </c>
    </row>
    <row r="68" spans="1:12" ht="140.25">
      <c r="A68" s="85">
        <v>49</v>
      </c>
      <c r="B68" s="85" t="s">
        <v>315</v>
      </c>
      <c r="C68" s="86">
        <v>43605</v>
      </c>
      <c r="D68" s="85" t="s">
        <v>256</v>
      </c>
      <c r="E68" s="87">
        <v>2005.0440000000001</v>
      </c>
      <c r="F68" s="87">
        <v>1995.0187800000001</v>
      </c>
      <c r="G68" s="91">
        <v>0</v>
      </c>
      <c r="H68" s="89">
        <f t="shared" si="0"/>
        <v>10.02521999999999</v>
      </c>
      <c r="I68" s="90">
        <f t="shared" si="1"/>
        <v>0.4999999999999995</v>
      </c>
      <c r="J68" s="85">
        <v>2</v>
      </c>
      <c r="L68" t="s">
        <v>304</v>
      </c>
    </row>
    <row r="69" spans="1:12" ht="63.75">
      <c r="A69" s="85">
        <v>50</v>
      </c>
      <c r="B69" s="85" t="s">
        <v>316</v>
      </c>
      <c r="C69" s="86">
        <v>43600</v>
      </c>
      <c r="D69" s="85" t="s">
        <v>266</v>
      </c>
      <c r="E69" s="87">
        <v>650</v>
      </c>
      <c r="F69" s="87">
        <v>650</v>
      </c>
      <c r="G69" s="91">
        <v>0</v>
      </c>
      <c r="H69" s="89">
        <f t="shared" si="0"/>
        <v>0</v>
      </c>
      <c r="I69" s="90">
        <f t="shared" si="1"/>
        <v>0</v>
      </c>
      <c r="J69" s="85">
        <v>1</v>
      </c>
      <c r="L69" t="s">
        <v>304</v>
      </c>
    </row>
    <row r="70" spans="1:12" ht="63.75">
      <c r="A70" s="85">
        <v>51</v>
      </c>
      <c r="B70" s="85" t="s">
        <v>317</v>
      </c>
      <c r="C70" s="86">
        <v>43602</v>
      </c>
      <c r="D70" s="85" t="s">
        <v>266</v>
      </c>
      <c r="E70" s="87">
        <v>650</v>
      </c>
      <c r="F70" s="87">
        <v>650</v>
      </c>
      <c r="G70" s="91">
        <v>0</v>
      </c>
      <c r="H70" s="89">
        <f t="shared" si="0"/>
        <v>0</v>
      </c>
      <c r="I70" s="90">
        <f t="shared" si="1"/>
        <v>0</v>
      </c>
      <c r="J70" s="85">
        <v>1</v>
      </c>
      <c r="L70" t="s">
        <v>304</v>
      </c>
    </row>
    <row r="71" spans="1:12" ht="89.25">
      <c r="A71" s="85">
        <v>52</v>
      </c>
      <c r="B71" s="85" t="s">
        <v>318</v>
      </c>
      <c r="C71" s="86">
        <v>43606</v>
      </c>
      <c r="D71" s="85" t="s">
        <v>256</v>
      </c>
      <c r="E71" s="87">
        <v>650.57624999999996</v>
      </c>
      <c r="F71" s="87">
        <v>647.32336999999995</v>
      </c>
      <c r="G71" s="91">
        <v>0</v>
      </c>
      <c r="H71" s="89">
        <f t="shared" si="0"/>
        <v>3.2528800000000047</v>
      </c>
      <c r="I71" s="90">
        <f t="shared" si="1"/>
        <v>0.49999980786264564</v>
      </c>
      <c r="J71" s="85">
        <v>2</v>
      </c>
      <c r="L71" t="s">
        <v>304</v>
      </c>
    </row>
    <row r="72" spans="1:12" ht="89.25">
      <c r="A72" s="85">
        <v>53</v>
      </c>
      <c r="B72" s="85" t="s">
        <v>319</v>
      </c>
      <c r="C72" s="86">
        <v>43601</v>
      </c>
      <c r="D72" s="85" t="s">
        <v>256</v>
      </c>
      <c r="E72" s="87">
        <v>580.6</v>
      </c>
      <c r="F72" s="87">
        <v>580.6</v>
      </c>
      <c r="G72" s="91">
        <v>0</v>
      </c>
      <c r="H72" s="89">
        <f t="shared" si="0"/>
        <v>0</v>
      </c>
      <c r="I72" s="90">
        <f t="shared" si="1"/>
        <v>0</v>
      </c>
      <c r="J72" s="85">
        <v>2</v>
      </c>
      <c r="L72" t="s">
        <v>304</v>
      </c>
    </row>
    <row r="73" spans="1:12" ht="89.25">
      <c r="A73" s="85">
        <v>54</v>
      </c>
      <c r="B73" s="85" t="s">
        <v>320</v>
      </c>
      <c r="C73" s="86">
        <v>43605</v>
      </c>
      <c r="D73" s="85" t="s">
        <v>256</v>
      </c>
      <c r="E73" s="87">
        <v>949.62161000000003</v>
      </c>
      <c r="F73" s="87">
        <v>902.14051000000006</v>
      </c>
      <c r="G73" s="91">
        <v>0</v>
      </c>
      <c r="H73" s="89">
        <f t="shared" si="0"/>
        <v>47.481099999999969</v>
      </c>
      <c r="I73" s="90">
        <f t="shared" si="1"/>
        <v>5.0000020534494753</v>
      </c>
      <c r="J73" s="85">
        <v>3</v>
      </c>
    </row>
    <row r="74" spans="1:12" ht="127.5">
      <c r="A74" s="85">
        <v>56</v>
      </c>
      <c r="B74" s="85" t="s">
        <v>321</v>
      </c>
      <c r="C74" s="86">
        <v>43612</v>
      </c>
      <c r="D74" s="85" t="s">
        <v>256</v>
      </c>
      <c r="E74" s="87">
        <v>1889.44</v>
      </c>
      <c r="F74" s="87">
        <v>1823.3096</v>
      </c>
      <c r="G74" s="91">
        <v>0</v>
      </c>
      <c r="H74" s="89">
        <f t="shared" si="0"/>
        <v>66.130400000000009</v>
      </c>
      <c r="I74" s="90">
        <f t="shared" si="1"/>
        <v>3.5000000000000004</v>
      </c>
      <c r="J74" s="85">
        <v>4</v>
      </c>
    </row>
    <row r="75" spans="1:12" ht="127.5">
      <c r="A75" s="85">
        <v>57</v>
      </c>
      <c r="B75" s="85" t="s">
        <v>322</v>
      </c>
      <c r="C75" s="86">
        <v>43612</v>
      </c>
      <c r="D75" s="85" t="s">
        <v>256</v>
      </c>
      <c r="E75" s="87">
        <v>2417.87</v>
      </c>
      <c r="F75" s="87">
        <v>2333.2445499999999</v>
      </c>
      <c r="G75" s="91">
        <v>0</v>
      </c>
      <c r="H75" s="89">
        <f t="shared" si="0"/>
        <v>84.625450000000001</v>
      </c>
      <c r="I75" s="90">
        <f t="shared" si="1"/>
        <v>3.5000000000000004</v>
      </c>
      <c r="J75" s="85">
        <v>4</v>
      </c>
    </row>
    <row r="76" spans="1:12" ht="76.5">
      <c r="A76" s="85">
        <v>58</v>
      </c>
      <c r="B76" s="85" t="s">
        <v>323</v>
      </c>
      <c r="C76" s="86">
        <v>43612</v>
      </c>
      <c r="D76" s="85" t="s">
        <v>256</v>
      </c>
      <c r="E76" s="87">
        <v>301.95499999999998</v>
      </c>
      <c r="F76" s="87">
        <v>300.44521999999995</v>
      </c>
      <c r="G76" s="91">
        <v>0</v>
      </c>
      <c r="H76" s="89">
        <f t="shared" si="0"/>
        <v>1.5097800000000348</v>
      </c>
      <c r="I76" s="90">
        <f t="shared" si="1"/>
        <v>0.50000165587588707</v>
      </c>
      <c r="J76" s="85">
        <v>4</v>
      </c>
      <c r="L76" t="s">
        <v>304</v>
      </c>
    </row>
    <row r="77" spans="1:12" ht="76.5">
      <c r="A77" s="85">
        <v>59</v>
      </c>
      <c r="B77" s="85" t="s">
        <v>324</v>
      </c>
      <c r="C77" s="86">
        <v>43606</v>
      </c>
      <c r="D77" s="85" t="s">
        <v>256</v>
      </c>
      <c r="E77" s="87">
        <v>853.26</v>
      </c>
      <c r="F77" s="87">
        <v>853.26</v>
      </c>
      <c r="G77" s="91">
        <v>0</v>
      </c>
      <c r="H77" s="89">
        <f t="shared" si="0"/>
        <v>0</v>
      </c>
      <c r="I77" s="90">
        <f t="shared" si="1"/>
        <v>0</v>
      </c>
      <c r="J77" s="85">
        <v>1</v>
      </c>
      <c r="L77" t="s">
        <v>304</v>
      </c>
    </row>
    <row r="78" spans="1:12" ht="89.25">
      <c r="A78" s="85">
        <v>60</v>
      </c>
      <c r="B78" s="85" t="s">
        <v>325</v>
      </c>
      <c r="C78" s="86">
        <v>43612</v>
      </c>
      <c r="D78" s="85" t="s">
        <v>256</v>
      </c>
      <c r="E78" s="87">
        <v>882.66300000000001</v>
      </c>
      <c r="F78" s="87">
        <v>878.24968000000001</v>
      </c>
      <c r="G78" s="91">
        <v>0</v>
      </c>
      <c r="H78" s="89">
        <f t="shared" si="0"/>
        <v>4.4133199999999988</v>
      </c>
      <c r="I78" s="90">
        <f t="shared" si="1"/>
        <v>0.50000056646760982</v>
      </c>
      <c r="J78" s="85">
        <v>3</v>
      </c>
      <c r="L78" t="s">
        <v>304</v>
      </c>
    </row>
    <row r="79" spans="1:12" ht="76.5">
      <c r="A79" s="85">
        <v>61</v>
      </c>
      <c r="B79" s="85" t="s">
        <v>326</v>
      </c>
      <c r="C79" s="86">
        <v>43612</v>
      </c>
      <c r="D79" s="85" t="s">
        <v>256</v>
      </c>
      <c r="E79" s="87">
        <v>2343.48927</v>
      </c>
      <c r="F79" s="87">
        <v>2214.5973199999999</v>
      </c>
      <c r="G79" s="91">
        <v>0</v>
      </c>
      <c r="H79" s="89">
        <f t="shared" si="0"/>
        <v>128.89195000000018</v>
      </c>
      <c r="I79" s="90">
        <f t="shared" si="1"/>
        <v>5.5000017132572649</v>
      </c>
      <c r="J79" s="85">
        <v>3</v>
      </c>
    </row>
    <row r="80" spans="1:12" ht="114.75">
      <c r="A80" s="85">
        <v>62</v>
      </c>
      <c r="B80" s="85" t="s">
        <v>327</v>
      </c>
      <c r="C80" s="86">
        <v>43612</v>
      </c>
      <c r="D80" s="85" t="s">
        <v>256</v>
      </c>
      <c r="E80" s="87">
        <v>880.82399999999996</v>
      </c>
      <c r="F80" s="87">
        <v>735.48804000000007</v>
      </c>
      <c r="G80" s="91">
        <v>0</v>
      </c>
      <c r="H80" s="89">
        <f t="shared" si="0"/>
        <v>145.33595999999989</v>
      </c>
      <c r="I80" s="90">
        <f t="shared" si="1"/>
        <v>16.499999999999986</v>
      </c>
      <c r="J80" s="85">
        <v>2</v>
      </c>
    </row>
    <row r="81" spans="1:12" ht="76.5">
      <c r="A81" s="85">
        <v>63</v>
      </c>
      <c r="B81" s="85" t="s">
        <v>328</v>
      </c>
      <c r="C81" s="86">
        <v>43612</v>
      </c>
      <c r="D81" s="85" t="s">
        <v>256</v>
      </c>
      <c r="E81" s="87">
        <v>302.24940999999995</v>
      </c>
      <c r="F81" s="87">
        <v>302.24940999999995</v>
      </c>
      <c r="G81" s="91">
        <v>0</v>
      </c>
      <c r="H81" s="89">
        <f t="shared" si="0"/>
        <v>0</v>
      </c>
      <c r="I81" s="90">
        <f t="shared" si="1"/>
        <v>0</v>
      </c>
      <c r="J81" s="85">
        <v>1</v>
      </c>
      <c r="L81" t="s">
        <v>304</v>
      </c>
    </row>
    <row r="82" spans="1:12" ht="89.25">
      <c r="A82" s="85">
        <v>64</v>
      </c>
      <c r="B82" s="85" t="s">
        <v>329</v>
      </c>
      <c r="C82" s="86">
        <v>43619</v>
      </c>
      <c r="D82" s="85" t="s">
        <v>256</v>
      </c>
      <c r="E82" s="87">
        <v>45</v>
      </c>
      <c r="F82" s="87">
        <v>45</v>
      </c>
      <c r="G82" s="91">
        <v>0</v>
      </c>
      <c r="H82" s="89">
        <f t="shared" si="0"/>
        <v>0</v>
      </c>
      <c r="I82" s="90">
        <f t="shared" si="1"/>
        <v>0</v>
      </c>
      <c r="J82" s="85">
        <v>3</v>
      </c>
    </row>
    <row r="83" spans="1:12" ht="76.5">
      <c r="A83" s="85">
        <v>65</v>
      </c>
      <c r="B83" s="85" t="s">
        <v>330</v>
      </c>
      <c r="C83" s="86">
        <v>43619</v>
      </c>
      <c r="D83" s="85" t="s">
        <v>256</v>
      </c>
      <c r="E83" s="87">
        <v>631.86497999999995</v>
      </c>
      <c r="F83" s="87">
        <v>489.69168000000002</v>
      </c>
      <c r="G83" s="91">
        <v>0</v>
      </c>
      <c r="H83" s="89">
        <f t="shared" si="0"/>
        <v>142.17329999999993</v>
      </c>
      <c r="I83" s="90">
        <f t="shared" si="1"/>
        <v>22.500582323774289</v>
      </c>
      <c r="J83" s="85">
        <v>7</v>
      </c>
    </row>
    <row r="84" spans="1:12" ht="76.5">
      <c r="A84" s="85">
        <v>66</v>
      </c>
      <c r="B84" s="85" t="s">
        <v>331</v>
      </c>
      <c r="C84" s="86">
        <v>43626</v>
      </c>
      <c r="D84" s="85" t="s">
        <v>256</v>
      </c>
      <c r="E84" s="87">
        <v>3728.8082799999997</v>
      </c>
      <c r="F84" s="87">
        <v>3318.6387599999998</v>
      </c>
      <c r="G84" s="91">
        <v>0</v>
      </c>
      <c r="H84" s="89">
        <f t="shared" ref="H84:H96" si="2">E84-F84</f>
        <v>410.16951999999992</v>
      </c>
      <c r="I84" s="90">
        <f t="shared" ref="I84:I91" si="3">H84/E84*100</f>
        <v>11.000016337659494</v>
      </c>
      <c r="J84" s="85">
        <v>4</v>
      </c>
    </row>
    <row r="85" spans="1:12" ht="102">
      <c r="A85" s="85">
        <v>67</v>
      </c>
      <c r="B85" s="85" t="s">
        <v>332</v>
      </c>
      <c r="C85" s="86">
        <v>43626</v>
      </c>
      <c r="D85" s="85" t="s">
        <v>256</v>
      </c>
      <c r="E85" s="87">
        <v>3826.0458699999999</v>
      </c>
      <c r="F85" s="87">
        <v>3213.8785099999996</v>
      </c>
      <c r="G85" s="91">
        <v>0</v>
      </c>
      <c r="H85" s="89">
        <f t="shared" si="2"/>
        <v>612.16736000000037</v>
      </c>
      <c r="I85" s="90">
        <f t="shared" si="3"/>
        <v>16.000000543642212</v>
      </c>
      <c r="J85" s="85">
        <v>2</v>
      </c>
    </row>
    <row r="86" spans="1:12" ht="102">
      <c r="A86" s="85">
        <v>68</v>
      </c>
      <c r="B86" s="85" t="s">
        <v>333</v>
      </c>
      <c r="C86" s="86">
        <v>43626</v>
      </c>
      <c r="D86" s="85" t="s">
        <v>256</v>
      </c>
      <c r="E86" s="87">
        <v>4437.3453399999999</v>
      </c>
      <c r="F86" s="87">
        <v>4148.9178499999998</v>
      </c>
      <c r="G86" s="91">
        <v>0</v>
      </c>
      <c r="H86" s="89">
        <f t="shared" si="2"/>
        <v>288.42749000000003</v>
      </c>
      <c r="I86" s="90">
        <f t="shared" si="3"/>
        <v>6.5000009667942598</v>
      </c>
      <c r="J86" s="85">
        <v>5</v>
      </c>
    </row>
    <row r="87" spans="1:12" ht="140.25">
      <c r="A87" s="85">
        <v>69</v>
      </c>
      <c r="B87" s="85" t="s">
        <v>334</v>
      </c>
      <c r="C87" s="86">
        <v>43613</v>
      </c>
      <c r="D87" s="85" t="s">
        <v>256</v>
      </c>
      <c r="E87" s="87">
        <v>2336.4</v>
      </c>
      <c r="F87" s="87">
        <v>2336.4</v>
      </c>
      <c r="G87" s="91">
        <v>0</v>
      </c>
      <c r="H87" s="89">
        <f t="shared" si="2"/>
        <v>0</v>
      </c>
      <c r="I87" s="90">
        <f t="shared" si="3"/>
        <v>0</v>
      </c>
      <c r="J87" s="85">
        <v>1</v>
      </c>
      <c r="L87" t="s">
        <v>304</v>
      </c>
    </row>
    <row r="88" spans="1:12" ht="89.25">
      <c r="A88" s="85">
        <v>70</v>
      </c>
      <c r="B88" s="85" t="s">
        <v>335</v>
      </c>
      <c r="C88" s="86">
        <v>43621</v>
      </c>
      <c r="D88" s="85" t="s">
        <v>256</v>
      </c>
      <c r="E88" s="87">
        <v>178.61617999999999</v>
      </c>
      <c r="F88" s="87">
        <v>178.61617999999999</v>
      </c>
      <c r="G88" s="91">
        <v>0</v>
      </c>
      <c r="H88" s="89">
        <f t="shared" si="2"/>
        <v>0</v>
      </c>
      <c r="I88" s="90">
        <f t="shared" si="3"/>
        <v>0</v>
      </c>
      <c r="J88" s="85">
        <v>1</v>
      </c>
      <c r="L88" t="s">
        <v>304</v>
      </c>
    </row>
    <row r="89" spans="1:12" ht="76.5">
      <c r="A89" s="85">
        <v>71</v>
      </c>
      <c r="B89" s="85" t="s">
        <v>336</v>
      </c>
      <c r="C89" s="86">
        <v>43626</v>
      </c>
      <c r="D89" s="85" t="s">
        <v>256</v>
      </c>
      <c r="E89" s="87">
        <v>1000</v>
      </c>
      <c r="F89" s="87">
        <v>690</v>
      </c>
      <c r="G89" s="91">
        <v>0</v>
      </c>
      <c r="H89" s="89">
        <f t="shared" si="2"/>
        <v>310</v>
      </c>
      <c r="I89" s="90">
        <f t="shared" si="3"/>
        <v>31</v>
      </c>
      <c r="J89" s="85">
        <v>9</v>
      </c>
    </row>
    <row r="90" spans="1:12" ht="63.75">
      <c r="A90" s="85">
        <v>72</v>
      </c>
      <c r="B90" s="85" t="s">
        <v>337</v>
      </c>
      <c r="C90" s="86">
        <v>43635</v>
      </c>
      <c r="D90" s="85" t="s">
        <v>256</v>
      </c>
      <c r="E90" s="87">
        <v>400</v>
      </c>
      <c r="F90" s="87">
        <v>260</v>
      </c>
      <c r="G90" s="91">
        <v>0</v>
      </c>
      <c r="H90" s="89">
        <f t="shared" si="2"/>
        <v>140</v>
      </c>
      <c r="I90" s="90">
        <f t="shared" si="3"/>
        <v>35</v>
      </c>
      <c r="J90" s="85">
        <v>4</v>
      </c>
    </row>
    <row r="91" spans="1:12" ht="102">
      <c r="A91" s="85">
        <v>73</v>
      </c>
      <c r="B91" s="85" t="s">
        <v>338</v>
      </c>
      <c r="C91" s="86">
        <v>43641</v>
      </c>
      <c r="D91" s="85" t="s">
        <v>256</v>
      </c>
      <c r="E91" s="87">
        <v>1708.5219999999999</v>
      </c>
      <c r="F91" s="87">
        <v>1529.1271899999999</v>
      </c>
      <c r="G91" s="91">
        <v>0</v>
      </c>
      <c r="H91" s="89">
        <f t="shared" si="2"/>
        <v>179.39481000000001</v>
      </c>
      <c r="I91" s="90">
        <f t="shared" si="3"/>
        <v>10.500000000000002</v>
      </c>
      <c r="J91" s="85">
        <v>6</v>
      </c>
    </row>
    <row r="92" spans="1:12" ht="89.25">
      <c r="A92" s="85">
        <v>74</v>
      </c>
      <c r="B92" s="85" t="s">
        <v>339</v>
      </c>
      <c r="C92" s="86">
        <v>43633</v>
      </c>
      <c r="D92" s="85" t="s">
        <v>256</v>
      </c>
      <c r="E92" s="87">
        <v>433.41240000000005</v>
      </c>
      <c r="F92" s="87">
        <v>433.41240000000005</v>
      </c>
      <c r="G92" s="91">
        <v>0</v>
      </c>
      <c r="H92" s="89">
        <f t="shared" si="2"/>
        <v>0</v>
      </c>
      <c r="I92" s="90">
        <f>H92/E92*100</f>
        <v>0</v>
      </c>
      <c r="J92" s="85">
        <v>1</v>
      </c>
      <c r="L92" t="s">
        <v>304</v>
      </c>
    </row>
    <row r="93" spans="1:12" ht="102">
      <c r="A93" s="85">
        <v>75</v>
      </c>
      <c r="B93" s="85" t="s">
        <v>340</v>
      </c>
      <c r="C93" s="86">
        <v>43641</v>
      </c>
      <c r="D93" s="85" t="s">
        <v>256</v>
      </c>
      <c r="E93" s="87">
        <v>772.12</v>
      </c>
      <c r="F93" s="87">
        <v>768.25940000000003</v>
      </c>
      <c r="G93" s="91">
        <v>0</v>
      </c>
      <c r="H93" s="89">
        <f t="shared" si="2"/>
        <v>3.8605999999999767</v>
      </c>
      <c r="I93" s="90">
        <f>H93/E93*100</f>
        <v>0.499999999999997</v>
      </c>
      <c r="J93" s="85">
        <v>5</v>
      </c>
      <c r="L93" t="s">
        <v>304</v>
      </c>
    </row>
    <row r="94" spans="1:12" ht="102">
      <c r="A94" s="85">
        <v>76</v>
      </c>
      <c r="B94" s="85" t="s">
        <v>341</v>
      </c>
      <c r="C94" s="86">
        <v>43641</v>
      </c>
      <c r="D94" s="85" t="s">
        <v>256</v>
      </c>
      <c r="E94" s="87">
        <v>1585.325</v>
      </c>
      <c r="F94" s="87">
        <v>1577.3983700000001</v>
      </c>
      <c r="G94" s="91">
        <v>0</v>
      </c>
      <c r="H94" s="89">
        <f t="shared" si="2"/>
        <v>7.9266299999999319</v>
      </c>
      <c r="I94" s="90">
        <f>H94/E94*100</f>
        <v>0.50000031539273848</v>
      </c>
      <c r="J94" s="85">
        <v>2</v>
      </c>
      <c r="L94" t="s">
        <v>304</v>
      </c>
    </row>
    <row r="95" spans="1:12" ht="102">
      <c r="A95" s="85">
        <v>77</v>
      </c>
      <c r="B95" s="85" t="s">
        <v>342</v>
      </c>
      <c r="C95" s="86">
        <v>43641</v>
      </c>
      <c r="D95" s="85" t="s">
        <v>256</v>
      </c>
      <c r="E95" s="87">
        <v>2480.4682400000002</v>
      </c>
      <c r="F95" s="87">
        <v>2009.17931</v>
      </c>
      <c r="G95" s="91">
        <v>0</v>
      </c>
      <c r="H95" s="89">
        <f t="shared" si="2"/>
        <v>471.28893000000016</v>
      </c>
      <c r="I95" s="90">
        <f>H95/E95*100</f>
        <v>18.999998564787113</v>
      </c>
      <c r="J95" s="85">
        <v>5</v>
      </c>
    </row>
    <row r="96" spans="1:12" ht="76.5">
      <c r="A96" s="85">
        <v>78</v>
      </c>
      <c r="B96" s="85" t="s">
        <v>343</v>
      </c>
      <c r="C96" s="86">
        <v>43641</v>
      </c>
      <c r="D96" s="85" t="s">
        <v>256</v>
      </c>
      <c r="E96" s="87">
        <v>57.99</v>
      </c>
      <c r="F96" s="87">
        <v>57.700050000000005</v>
      </c>
      <c r="G96" s="91">
        <v>0</v>
      </c>
      <c r="H96" s="89">
        <f t="shared" si="2"/>
        <v>0.28994999999999749</v>
      </c>
      <c r="I96" s="90">
        <f>H96/E96*100</f>
        <v>0.49999999999999567</v>
      </c>
      <c r="J96" s="85">
        <v>4</v>
      </c>
      <c r="L96" t="s">
        <v>304</v>
      </c>
    </row>
    <row r="97" spans="1:12" ht="76.5">
      <c r="A97" s="85">
        <v>79</v>
      </c>
      <c r="B97" s="85" t="s">
        <v>344</v>
      </c>
      <c r="C97" s="86">
        <v>43649</v>
      </c>
      <c r="D97" s="85" t="s">
        <v>256</v>
      </c>
      <c r="E97" s="87">
        <v>480</v>
      </c>
      <c r="F97" s="87">
        <v>480</v>
      </c>
      <c r="G97" s="91">
        <v>0</v>
      </c>
      <c r="H97" s="89">
        <f t="shared" ref="H97:H120" si="4">E97-F97</f>
        <v>0</v>
      </c>
      <c r="I97" s="90">
        <f t="shared" ref="I97:I120" si="5">H97/E97*100</f>
        <v>0</v>
      </c>
      <c r="J97" s="85">
        <v>6</v>
      </c>
      <c r="L97" t="s">
        <v>304</v>
      </c>
    </row>
    <row r="98" spans="1:12" ht="89.25">
      <c r="A98" s="85">
        <v>80</v>
      </c>
      <c r="B98" s="85" t="s">
        <v>345</v>
      </c>
      <c r="C98" s="86">
        <v>43668</v>
      </c>
      <c r="D98" s="85" t="s">
        <v>256</v>
      </c>
      <c r="E98" s="87">
        <v>4658.7262899999996</v>
      </c>
      <c r="F98" s="87">
        <v>3913.3301299999998</v>
      </c>
      <c r="G98" s="91">
        <v>0</v>
      </c>
      <c r="H98" s="89">
        <f t="shared" si="4"/>
        <v>745.39615999999978</v>
      </c>
      <c r="I98" s="90">
        <f t="shared" si="5"/>
        <v>15.999999004019614</v>
      </c>
      <c r="J98" s="85">
        <v>6</v>
      </c>
    </row>
    <row r="99" spans="1:12" ht="114.75">
      <c r="A99" s="85">
        <v>81</v>
      </c>
      <c r="B99" s="85" t="s">
        <v>346</v>
      </c>
      <c r="C99" s="86">
        <v>43661</v>
      </c>
      <c r="D99" s="85" t="s">
        <v>266</v>
      </c>
      <c r="E99" s="87">
        <v>963.93</v>
      </c>
      <c r="F99" s="87">
        <v>963.93</v>
      </c>
      <c r="G99" s="91">
        <v>0</v>
      </c>
      <c r="H99" s="89">
        <f t="shared" si="4"/>
        <v>0</v>
      </c>
      <c r="I99" s="90">
        <f t="shared" si="5"/>
        <v>0</v>
      </c>
      <c r="J99" s="85">
        <v>1</v>
      </c>
      <c r="L99" t="s">
        <v>304</v>
      </c>
    </row>
    <row r="100" spans="1:12" ht="114.75">
      <c r="A100" s="85">
        <v>82</v>
      </c>
      <c r="B100" s="85" t="s">
        <v>346</v>
      </c>
      <c r="C100" s="86">
        <v>43661</v>
      </c>
      <c r="D100" s="85" t="s">
        <v>266</v>
      </c>
      <c r="E100" s="87">
        <v>963.93</v>
      </c>
      <c r="F100" s="87">
        <v>963.93</v>
      </c>
      <c r="G100" s="91">
        <v>0</v>
      </c>
      <c r="H100" s="89">
        <f t="shared" si="4"/>
        <v>0</v>
      </c>
      <c r="I100" s="90">
        <f t="shared" si="5"/>
        <v>0</v>
      </c>
      <c r="J100" s="85">
        <v>1</v>
      </c>
      <c r="L100" t="s">
        <v>304</v>
      </c>
    </row>
    <row r="101" spans="1:12" ht="89.25">
      <c r="A101" s="85">
        <v>88</v>
      </c>
      <c r="B101" s="85" t="s">
        <v>347</v>
      </c>
      <c r="C101" s="86" t="s">
        <v>348</v>
      </c>
      <c r="D101" s="85" t="s">
        <v>256</v>
      </c>
      <c r="E101" s="87">
        <v>650.86810000000003</v>
      </c>
      <c r="F101" s="87">
        <v>650.86810000000003</v>
      </c>
      <c r="G101" s="91">
        <v>0</v>
      </c>
      <c r="H101" s="89">
        <f t="shared" si="4"/>
        <v>0</v>
      </c>
      <c r="I101" s="90">
        <f t="shared" si="5"/>
        <v>0</v>
      </c>
      <c r="J101" s="85">
        <v>1</v>
      </c>
      <c r="L101" t="s">
        <v>304</v>
      </c>
    </row>
    <row r="102" spans="1:12" ht="102">
      <c r="A102" s="85">
        <v>89</v>
      </c>
      <c r="B102" s="85" t="s">
        <v>349</v>
      </c>
      <c r="C102" s="86">
        <v>43677</v>
      </c>
      <c r="D102" s="85" t="s">
        <v>256</v>
      </c>
      <c r="E102" s="87">
        <v>2000</v>
      </c>
      <c r="F102" s="87">
        <v>1470</v>
      </c>
      <c r="G102" s="91">
        <v>0</v>
      </c>
      <c r="H102" s="89">
        <f t="shared" si="4"/>
        <v>530</v>
      </c>
      <c r="I102" s="90">
        <f t="shared" si="5"/>
        <v>26.5</v>
      </c>
      <c r="J102" s="85">
        <v>5</v>
      </c>
    </row>
    <row r="103" spans="1:12" ht="102">
      <c r="A103" s="85">
        <v>91</v>
      </c>
      <c r="B103" s="85" t="s">
        <v>350</v>
      </c>
      <c r="C103" s="86">
        <v>43683</v>
      </c>
      <c r="D103" s="85" t="s">
        <v>256</v>
      </c>
      <c r="E103" s="87">
        <v>1082.636</v>
      </c>
      <c r="F103" s="87">
        <v>730.77930000000003</v>
      </c>
      <c r="G103" s="91">
        <v>0</v>
      </c>
      <c r="H103" s="89">
        <f t="shared" si="4"/>
        <v>351.85669999999993</v>
      </c>
      <c r="I103" s="90">
        <f t="shared" si="5"/>
        <v>32.499999999999993</v>
      </c>
      <c r="J103" s="85">
        <v>6</v>
      </c>
    </row>
    <row r="104" spans="1:12" ht="89.25">
      <c r="A104" s="85">
        <v>92</v>
      </c>
      <c r="B104" s="85" t="s">
        <v>351</v>
      </c>
      <c r="C104" s="86">
        <v>43693</v>
      </c>
      <c r="D104" s="85" t="s">
        <v>256</v>
      </c>
      <c r="E104" s="87">
        <v>10312.36262</v>
      </c>
      <c r="F104" s="87">
        <v>8610.8228900000013</v>
      </c>
      <c r="G104" s="91">
        <v>0</v>
      </c>
      <c r="H104" s="89">
        <f t="shared" si="4"/>
        <v>1701.5397299999986</v>
      </c>
      <c r="I104" s="90">
        <f t="shared" si="5"/>
        <v>16.499999007986769</v>
      </c>
      <c r="J104" s="85">
        <v>9</v>
      </c>
    </row>
    <row r="105" spans="1:12" ht="89.25">
      <c r="A105" s="85">
        <v>93</v>
      </c>
      <c r="B105" s="85" t="s">
        <v>320</v>
      </c>
      <c r="C105" s="86">
        <v>43683</v>
      </c>
      <c r="D105" s="85" t="s">
        <v>256</v>
      </c>
      <c r="E105" s="87">
        <v>949.62161000000003</v>
      </c>
      <c r="F105" s="87">
        <v>897.39240000000007</v>
      </c>
      <c r="G105" s="91">
        <v>0</v>
      </c>
      <c r="H105" s="89">
        <f t="shared" si="4"/>
        <v>52.229209999999966</v>
      </c>
      <c r="I105" s="90">
        <f t="shared" si="5"/>
        <v>5.5000022587944226</v>
      </c>
      <c r="J105" s="85">
        <v>2</v>
      </c>
    </row>
    <row r="106" spans="1:12" ht="76.5">
      <c r="A106" s="85">
        <v>94</v>
      </c>
      <c r="B106" s="85" t="s">
        <v>352</v>
      </c>
      <c r="C106" s="86">
        <v>43683</v>
      </c>
      <c r="D106" s="85" t="s">
        <v>256</v>
      </c>
      <c r="E106" s="87">
        <v>156.59342000000001</v>
      </c>
      <c r="F106" s="87">
        <v>156.59342000000001</v>
      </c>
      <c r="G106" s="91">
        <v>0</v>
      </c>
      <c r="H106" s="89">
        <f t="shared" si="4"/>
        <v>0</v>
      </c>
      <c r="I106" s="90">
        <f t="shared" si="5"/>
        <v>0</v>
      </c>
      <c r="J106" s="85">
        <v>1</v>
      </c>
      <c r="L106" t="s">
        <v>304</v>
      </c>
    </row>
    <row r="107" spans="1:12" ht="89.25">
      <c r="A107" s="85">
        <v>95</v>
      </c>
      <c r="B107" s="85" t="s">
        <v>353</v>
      </c>
      <c r="C107" s="86">
        <v>43686</v>
      </c>
      <c r="D107" s="85" t="s">
        <v>256</v>
      </c>
      <c r="E107" s="87">
        <v>510.6</v>
      </c>
      <c r="F107" s="87">
        <v>508.04700000000003</v>
      </c>
      <c r="G107" s="91">
        <v>0</v>
      </c>
      <c r="H107" s="89">
        <f t="shared" si="4"/>
        <v>2.5529999999999973</v>
      </c>
      <c r="I107" s="90">
        <f t="shared" si="5"/>
        <v>0.49999999999999939</v>
      </c>
      <c r="J107" s="85">
        <v>3</v>
      </c>
    </row>
    <row r="108" spans="1:12" ht="63.75">
      <c r="A108" s="85">
        <v>96</v>
      </c>
      <c r="B108" s="85" t="s">
        <v>354</v>
      </c>
      <c r="C108" s="86">
        <v>43685</v>
      </c>
      <c r="D108" s="85" t="s">
        <v>256</v>
      </c>
      <c r="E108" s="87">
        <v>1097.614</v>
      </c>
      <c r="F108" s="87">
        <v>1097.614</v>
      </c>
      <c r="G108" s="91">
        <v>0</v>
      </c>
      <c r="H108" s="89">
        <f t="shared" si="4"/>
        <v>0</v>
      </c>
      <c r="I108" s="90">
        <f t="shared" si="5"/>
        <v>0</v>
      </c>
      <c r="J108" s="85">
        <v>1</v>
      </c>
      <c r="L108" t="s">
        <v>304</v>
      </c>
    </row>
    <row r="109" spans="1:12" ht="63.75">
      <c r="A109" s="85">
        <v>97</v>
      </c>
      <c r="B109" s="85" t="s">
        <v>355</v>
      </c>
      <c r="C109" s="86">
        <v>43690</v>
      </c>
      <c r="D109" s="85" t="s">
        <v>266</v>
      </c>
      <c r="E109" s="87">
        <v>650</v>
      </c>
      <c r="F109" s="87">
        <v>643.5</v>
      </c>
      <c r="G109" s="91">
        <v>0</v>
      </c>
      <c r="H109" s="89">
        <f t="shared" si="4"/>
        <v>6.5</v>
      </c>
      <c r="I109" s="90">
        <f t="shared" si="5"/>
        <v>1</v>
      </c>
      <c r="J109" s="85">
        <v>3</v>
      </c>
    </row>
    <row r="110" spans="1:12" ht="76.5">
      <c r="A110" s="85">
        <v>98</v>
      </c>
      <c r="B110" s="85" t="s">
        <v>356</v>
      </c>
      <c r="C110" s="86">
        <v>43689</v>
      </c>
      <c r="D110" s="85" t="s">
        <v>256</v>
      </c>
      <c r="E110" s="87">
        <v>352.34640000000002</v>
      </c>
      <c r="F110" s="87">
        <v>332.96427</v>
      </c>
      <c r="G110" s="91">
        <v>0</v>
      </c>
      <c r="H110" s="89">
        <f t="shared" si="4"/>
        <v>19.382130000000018</v>
      </c>
      <c r="I110" s="90">
        <f t="shared" si="5"/>
        <v>5.5008735721437816</v>
      </c>
      <c r="J110" s="85">
        <v>2</v>
      </c>
    </row>
    <row r="111" spans="1:12" ht="89.25">
      <c r="A111" s="85">
        <v>99</v>
      </c>
      <c r="B111" s="85" t="s">
        <v>357</v>
      </c>
      <c r="C111" s="86">
        <v>43692</v>
      </c>
      <c r="D111" s="85" t="s">
        <v>256</v>
      </c>
      <c r="E111" s="87">
        <v>1623.72</v>
      </c>
      <c r="F111" s="87">
        <v>1436.9921999999999</v>
      </c>
      <c r="G111" s="91">
        <v>0</v>
      </c>
      <c r="H111" s="89">
        <f t="shared" si="4"/>
        <v>186.72780000000012</v>
      </c>
      <c r="I111" s="90">
        <f t="shared" si="5"/>
        <v>11.500000000000007</v>
      </c>
      <c r="J111" s="85">
        <v>3</v>
      </c>
    </row>
    <row r="112" spans="1:12" ht="102">
      <c r="A112" s="85">
        <v>101</v>
      </c>
      <c r="B112" s="85" t="s">
        <v>358</v>
      </c>
      <c r="C112" s="86">
        <v>43696</v>
      </c>
      <c r="D112" s="85" t="s">
        <v>256</v>
      </c>
      <c r="E112" s="87">
        <v>541.78989999999999</v>
      </c>
      <c r="F112" s="87">
        <v>441.2389</v>
      </c>
      <c r="G112" s="91">
        <v>0</v>
      </c>
      <c r="H112" s="89">
        <f t="shared" si="4"/>
        <v>100.55099999999999</v>
      </c>
      <c r="I112" s="90">
        <f t="shared" si="5"/>
        <v>18.559039214278446</v>
      </c>
      <c r="J112" s="85">
        <v>5</v>
      </c>
    </row>
    <row r="113" spans="1:12" ht="89.25">
      <c r="A113" s="85">
        <v>102</v>
      </c>
      <c r="B113" s="85" t="s">
        <v>359</v>
      </c>
      <c r="C113" s="86">
        <v>43696</v>
      </c>
      <c r="D113" s="85" t="s">
        <v>256</v>
      </c>
      <c r="E113" s="87">
        <v>752.62728000000004</v>
      </c>
      <c r="F113" s="87">
        <v>593.44781999999998</v>
      </c>
      <c r="G113" s="91">
        <v>0</v>
      </c>
      <c r="H113" s="89">
        <f t="shared" si="4"/>
        <v>159.17946000000006</v>
      </c>
      <c r="I113" s="90">
        <f t="shared" si="5"/>
        <v>21.149839267053945</v>
      </c>
      <c r="J113" s="85">
        <v>5</v>
      </c>
    </row>
    <row r="114" spans="1:12" ht="89.25">
      <c r="A114" s="85">
        <v>103</v>
      </c>
      <c r="B114" s="85" t="s">
        <v>360</v>
      </c>
      <c r="C114" s="86">
        <v>43703</v>
      </c>
      <c r="D114" s="85" t="s">
        <v>256</v>
      </c>
      <c r="E114" s="87">
        <v>4901.5739999999996</v>
      </c>
      <c r="F114" s="87">
        <v>4190.8457699999999</v>
      </c>
      <c r="G114" s="91">
        <v>0</v>
      </c>
      <c r="H114" s="89">
        <f t="shared" si="4"/>
        <v>710.72822999999971</v>
      </c>
      <c r="I114" s="90">
        <f t="shared" si="5"/>
        <v>14.499999999999996</v>
      </c>
      <c r="J114" s="85">
        <v>4</v>
      </c>
    </row>
    <row r="115" spans="1:12" ht="89.25">
      <c r="A115" s="85">
        <v>104</v>
      </c>
      <c r="B115" s="85" t="s">
        <v>361</v>
      </c>
      <c r="C115" s="86">
        <v>43718</v>
      </c>
      <c r="D115" s="85" t="s">
        <v>256</v>
      </c>
      <c r="E115" s="87">
        <v>575</v>
      </c>
      <c r="F115" s="87">
        <v>575</v>
      </c>
      <c r="G115" s="91">
        <v>0</v>
      </c>
      <c r="H115" s="89">
        <f t="shared" si="4"/>
        <v>0</v>
      </c>
      <c r="I115" s="90">
        <f t="shared" si="5"/>
        <v>0</v>
      </c>
      <c r="J115" s="85">
        <v>1</v>
      </c>
      <c r="L115" t="s">
        <v>304</v>
      </c>
    </row>
    <row r="116" spans="1:12" ht="114.75">
      <c r="A116" s="85">
        <v>106</v>
      </c>
      <c r="B116" s="85" t="s">
        <v>346</v>
      </c>
      <c r="C116" s="86">
        <v>43724</v>
      </c>
      <c r="D116" s="85" t="s">
        <v>266</v>
      </c>
      <c r="E116" s="87">
        <v>963.93</v>
      </c>
      <c r="F116" s="87">
        <v>963.93</v>
      </c>
      <c r="G116" s="91">
        <v>0</v>
      </c>
      <c r="H116" s="89">
        <f t="shared" si="4"/>
        <v>0</v>
      </c>
      <c r="I116" s="90">
        <f t="shared" si="5"/>
        <v>0</v>
      </c>
      <c r="J116" s="85">
        <v>1</v>
      </c>
      <c r="L116" t="s">
        <v>304</v>
      </c>
    </row>
    <row r="117" spans="1:12" ht="114.75">
      <c r="A117" s="85">
        <v>107</v>
      </c>
      <c r="B117" s="85" t="s">
        <v>346</v>
      </c>
      <c r="C117" s="86">
        <v>43724</v>
      </c>
      <c r="D117" s="85" t="s">
        <v>266</v>
      </c>
      <c r="E117" s="87">
        <v>963.93</v>
      </c>
      <c r="F117" s="87">
        <v>963.93</v>
      </c>
      <c r="G117" s="91">
        <v>0</v>
      </c>
      <c r="H117" s="89">
        <f t="shared" si="4"/>
        <v>0</v>
      </c>
      <c r="I117" s="90">
        <f t="shared" si="5"/>
        <v>0</v>
      </c>
      <c r="J117" s="85">
        <v>1</v>
      </c>
      <c r="L117" t="s">
        <v>304</v>
      </c>
    </row>
    <row r="118" spans="1:12" ht="63.75">
      <c r="A118" s="85">
        <v>108</v>
      </c>
      <c r="B118" s="85" t="s">
        <v>362</v>
      </c>
      <c r="C118" s="86">
        <v>43731</v>
      </c>
      <c r="D118" s="85" t="s">
        <v>256</v>
      </c>
      <c r="E118" s="87">
        <v>69.018450000000001</v>
      </c>
      <c r="F118" s="87">
        <v>58.590510000000002</v>
      </c>
      <c r="G118" s="91">
        <v>0</v>
      </c>
      <c r="H118" s="89">
        <f t="shared" si="4"/>
        <v>10.42794</v>
      </c>
      <c r="I118" s="90">
        <f t="shared" si="5"/>
        <v>15.108916528841201</v>
      </c>
      <c r="J118" s="85">
        <v>4</v>
      </c>
    </row>
    <row r="119" spans="1:12" ht="76.5">
      <c r="A119" s="85">
        <v>110</v>
      </c>
      <c r="B119" s="85" t="s">
        <v>284</v>
      </c>
      <c r="C119" s="86">
        <v>43732</v>
      </c>
      <c r="D119" s="85" t="s">
        <v>256</v>
      </c>
      <c r="E119" s="87">
        <v>257.43385000000001</v>
      </c>
      <c r="F119" s="87">
        <v>257.43385000000001</v>
      </c>
      <c r="G119" s="91">
        <v>0</v>
      </c>
      <c r="H119" s="89">
        <f t="shared" si="4"/>
        <v>0</v>
      </c>
      <c r="I119" s="90">
        <f t="shared" si="5"/>
        <v>0</v>
      </c>
      <c r="J119" s="85">
        <v>1</v>
      </c>
      <c r="L119" t="s">
        <v>304</v>
      </c>
    </row>
    <row r="120" spans="1:12" ht="89.25">
      <c r="A120" s="85">
        <v>111</v>
      </c>
      <c r="B120" s="85" t="s">
        <v>363</v>
      </c>
      <c r="C120" s="86">
        <v>43738</v>
      </c>
      <c r="D120" s="85" t="s">
        <v>256</v>
      </c>
      <c r="E120" s="87">
        <v>750</v>
      </c>
      <c r="F120" s="87">
        <v>750</v>
      </c>
      <c r="G120" s="91">
        <v>0</v>
      </c>
      <c r="H120" s="89">
        <f t="shared" si="4"/>
        <v>0</v>
      </c>
      <c r="I120" s="90">
        <f t="shared" si="5"/>
        <v>0</v>
      </c>
      <c r="J120" s="85">
        <v>1</v>
      </c>
      <c r="L120" t="s">
        <v>304</v>
      </c>
    </row>
    <row r="121" spans="1:12" ht="89.25">
      <c r="A121" s="85">
        <v>112</v>
      </c>
      <c r="B121" s="85" t="s">
        <v>365</v>
      </c>
      <c r="C121" s="86">
        <v>43745</v>
      </c>
      <c r="D121" s="85" t="s">
        <v>256</v>
      </c>
      <c r="E121" s="87">
        <v>3018.12</v>
      </c>
      <c r="F121" s="87">
        <v>2974.9094</v>
      </c>
      <c r="G121" s="91">
        <v>0</v>
      </c>
      <c r="H121" s="89">
        <f t="shared" ref="H121:H132" si="6">E121-F121</f>
        <v>43.210599999999886</v>
      </c>
      <c r="I121" s="90">
        <f t="shared" ref="I121:I132" si="7">H121/E121*100</f>
        <v>1.4317058301194083</v>
      </c>
      <c r="J121" s="85">
        <v>7</v>
      </c>
    </row>
    <row r="122" spans="1:12" ht="102">
      <c r="A122" s="85">
        <v>113</v>
      </c>
      <c r="B122" s="85" t="s">
        <v>366</v>
      </c>
      <c r="C122" s="86">
        <v>43767</v>
      </c>
      <c r="D122" s="85" t="s">
        <v>256</v>
      </c>
      <c r="E122" s="87">
        <v>3999.9749999999999</v>
      </c>
      <c r="F122" s="87">
        <v>3999.9749999999999</v>
      </c>
      <c r="G122" s="91">
        <v>0</v>
      </c>
      <c r="H122" s="89">
        <f t="shared" si="6"/>
        <v>0</v>
      </c>
      <c r="I122" s="90">
        <f t="shared" si="7"/>
        <v>0</v>
      </c>
      <c r="J122" s="85">
        <v>1</v>
      </c>
      <c r="L122" t="s">
        <v>304</v>
      </c>
    </row>
    <row r="123" spans="1:12" ht="89.25">
      <c r="A123" s="85">
        <v>115</v>
      </c>
      <c r="B123" s="85" t="s">
        <v>368</v>
      </c>
      <c r="C123" s="86">
        <v>43794</v>
      </c>
      <c r="D123" s="85" t="s">
        <v>256</v>
      </c>
      <c r="E123" s="87">
        <v>1677.57601</v>
      </c>
      <c r="F123" s="87">
        <v>1677.57601</v>
      </c>
      <c r="G123" s="91">
        <v>0</v>
      </c>
      <c r="H123" s="89">
        <f t="shared" si="6"/>
        <v>0</v>
      </c>
      <c r="I123" s="90">
        <f t="shared" si="7"/>
        <v>0</v>
      </c>
      <c r="J123" s="85">
        <v>1</v>
      </c>
      <c r="L123" t="s">
        <v>304</v>
      </c>
    </row>
    <row r="124" spans="1:12" ht="89.25">
      <c r="A124" s="85">
        <v>117</v>
      </c>
      <c r="B124" s="85" t="s">
        <v>370</v>
      </c>
      <c r="C124" s="86">
        <v>43816</v>
      </c>
      <c r="D124" s="85" t="s">
        <v>256</v>
      </c>
      <c r="E124" s="87">
        <v>192.2004</v>
      </c>
      <c r="F124" s="87">
        <v>153.7604</v>
      </c>
      <c r="G124" s="91">
        <v>0</v>
      </c>
      <c r="H124" s="89">
        <f t="shared" si="6"/>
        <v>38.44</v>
      </c>
      <c r="I124" s="90">
        <f t="shared" si="7"/>
        <v>19.99995837677757</v>
      </c>
      <c r="J124" s="85">
        <v>2</v>
      </c>
    </row>
    <row r="125" spans="1:12" ht="102">
      <c r="A125" s="85">
        <v>118</v>
      </c>
      <c r="B125" s="85" t="s">
        <v>371</v>
      </c>
      <c r="C125" s="86">
        <v>43822</v>
      </c>
      <c r="D125" s="85" t="s">
        <v>256</v>
      </c>
      <c r="E125" s="87">
        <v>619.92100000000005</v>
      </c>
      <c r="F125" s="87">
        <v>619.92100000000005</v>
      </c>
      <c r="G125" s="91">
        <v>0</v>
      </c>
      <c r="H125" s="89">
        <f t="shared" si="6"/>
        <v>0</v>
      </c>
      <c r="I125" s="90">
        <f t="shared" si="7"/>
        <v>0</v>
      </c>
      <c r="J125" s="85">
        <v>1</v>
      </c>
      <c r="L125" t="s">
        <v>304</v>
      </c>
    </row>
    <row r="126" spans="1:12" ht="89.25">
      <c r="A126" s="85">
        <v>120</v>
      </c>
      <c r="B126" s="85" t="s">
        <v>373</v>
      </c>
      <c r="C126" s="86">
        <v>43824</v>
      </c>
      <c r="D126" s="85" t="s">
        <v>256</v>
      </c>
      <c r="E126" s="87">
        <v>410.51900000000001</v>
      </c>
      <c r="F126" s="87">
        <v>410.51900000000001</v>
      </c>
      <c r="G126" s="91">
        <v>0</v>
      </c>
      <c r="H126" s="89">
        <f t="shared" si="6"/>
        <v>0</v>
      </c>
      <c r="I126" s="90">
        <f t="shared" si="7"/>
        <v>0</v>
      </c>
      <c r="J126" s="85">
        <v>1</v>
      </c>
      <c r="L126" t="s">
        <v>304</v>
      </c>
    </row>
    <row r="127" spans="1:12" ht="89.25">
      <c r="A127" s="85">
        <v>124</v>
      </c>
      <c r="B127" s="85" t="s">
        <v>377</v>
      </c>
      <c r="C127" s="86">
        <v>43829</v>
      </c>
      <c r="D127" s="85" t="s">
        <v>256</v>
      </c>
      <c r="E127" s="87">
        <v>481.54399999999998</v>
      </c>
      <c r="F127" s="87">
        <v>481.54399999999998</v>
      </c>
      <c r="G127" s="91">
        <v>0</v>
      </c>
      <c r="H127" s="89">
        <f t="shared" si="6"/>
        <v>0</v>
      </c>
      <c r="I127" s="90">
        <f t="shared" si="7"/>
        <v>0</v>
      </c>
      <c r="J127" s="85">
        <v>1</v>
      </c>
      <c r="L127" t="s">
        <v>304</v>
      </c>
    </row>
    <row r="128" spans="1:12" ht="102">
      <c r="A128" s="85">
        <v>126</v>
      </c>
      <c r="B128" s="85" t="s">
        <v>379</v>
      </c>
      <c r="C128" s="86">
        <v>43829</v>
      </c>
      <c r="D128" s="85" t="s">
        <v>256</v>
      </c>
      <c r="E128" s="87">
        <v>338.55599999999998</v>
      </c>
      <c r="F128" s="87">
        <v>338.55599999999998</v>
      </c>
      <c r="G128" s="91">
        <v>0</v>
      </c>
      <c r="H128" s="89">
        <f t="shared" si="6"/>
        <v>0</v>
      </c>
      <c r="I128" s="90">
        <f t="shared" si="7"/>
        <v>0</v>
      </c>
      <c r="J128" s="85">
        <v>1</v>
      </c>
      <c r="L128" t="s">
        <v>304</v>
      </c>
    </row>
    <row r="129" spans="1:12" ht="51">
      <c r="A129" s="85">
        <v>127</v>
      </c>
      <c r="B129" s="85" t="s">
        <v>380</v>
      </c>
      <c r="C129" s="86">
        <v>43829</v>
      </c>
      <c r="D129" s="85" t="s">
        <v>256</v>
      </c>
      <c r="E129" s="87">
        <v>500</v>
      </c>
      <c r="F129" s="87">
        <v>500</v>
      </c>
      <c r="G129" s="91">
        <v>0</v>
      </c>
      <c r="H129" s="89">
        <f t="shared" si="6"/>
        <v>0</v>
      </c>
      <c r="I129" s="90">
        <f t="shared" si="7"/>
        <v>0</v>
      </c>
      <c r="J129" s="85">
        <v>1</v>
      </c>
      <c r="L129" t="s">
        <v>304</v>
      </c>
    </row>
    <row r="130" spans="1:12" ht="51">
      <c r="A130" s="85">
        <v>128</v>
      </c>
      <c r="B130" s="85" t="s">
        <v>381</v>
      </c>
      <c r="C130" s="86">
        <v>43829</v>
      </c>
      <c r="D130" s="85" t="s">
        <v>256</v>
      </c>
      <c r="E130" s="87">
        <v>291.26900000000001</v>
      </c>
      <c r="F130" s="87">
        <v>250</v>
      </c>
      <c r="G130" s="91">
        <v>0</v>
      </c>
      <c r="H130" s="89">
        <f t="shared" si="6"/>
        <v>41.269000000000005</v>
      </c>
      <c r="I130" s="90">
        <f t="shared" si="7"/>
        <v>14.168689424552564</v>
      </c>
      <c r="J130" s="85">
        <v>2</v>
      </c>
    </row>
    <row r="131" spans="1:12" ht="102">
      <c r="A131" s="85">
        <v>130</v>
      </c>
      <c r="B131" s="85" t="s">
        <v>383</v>
      </c>
      <c r="C131" s="86">
        <v>43829</v>
      </c>
      <c r="D131" s="85" t="s">
        <v>256</v>
      </c>
      <c r="E131" s="87">
        <v>347.19</v>
      </c>
      <c r="F131" s="87">
        <v>347.19</v>
      </c>
      <c r="G131" s="91">
        <v>0</v>
      </c>
      <c r="H131" s="89">
        <f t="shared" si="6"/>
        <v>0</v>
      </c>
      <c r="I131" s="90">
        <f t="shared" si="7"/>
        <v>0</v>
      </c>
      <c r="J131" s="85">
        <v>1</v>
      </c>
      <c r="L131" t="s">
        <v>304</v>
      </c>
    </row>
    <row r="132" spans="1:12" ht="102">
      <c r="A132" s="85">
        <v>131</v>
      </c>
      <c r="B132" s="85" t="s">
        <v>384</v>
      </c>
      <c r="C132" s="86">
        <v>43829</v>
      </c>
      <c r="D132" s="85" t="s">
        <v>256</v>
      </c>
      <c r="E132" s="87">
        <v>234.61</v>
      </c>
      <c r="F132" s="87">
        <v>234.61</v>
      </c>
      <c r="G132" s="91">
        <v>0</v>
      </c>
      <c r="H132" s="89">
        <f t="shared" si="6"/>
        <v>0</v>
      </c>
      <c r="I132" s="90">
        <f t="shared" si="7"/>
        <v>0</v>
      </c>
      <c r="J132" s="85">
        <v>1</v>
      </c>
      <c r="L132" t="s">
        <v>304</v>
      </c>
    </row>
    <row r="133" spans="1:12">
      <c r="A133" s="88" t="s">
        <v>58</v>
      </c>
      <c r="B133" s="88" t="s">
        <v>147</v>
      </c>
      <c r="C133" s="88" t="s">
        <v>58</v>
      </c>
      <c r="D133" s="88" t="s">
        <v>58</v>
      </c>
      <c r="E133" s="94">
        <f>SUM(E20:E132)</f>
        <v>235146.09591999991</v>
      </c>
      <c r="F133" s="94">
        <f>SUM(F20:F132)</f>
        <v>213281.87672000003</v>
      </c>
      <c r="G133" s="94">
        <v>0</v>
      </c>
      <c r="H133" s="89">
        <f>E133-F133</f>
        <v>21864.219199999876</v>
      </c>
      <c r="I133" s="90">
        <f>H133/E133*100</f>
        <v>9.2981425502545445</v>
      </c>
      <c r="J133" s="95">
        <f>SUM(J20:J132)</f>
        <v>406</v>
      </c>
    </row>
    <row r="134" spans="1:12">
      <c r="A134" s="118" t="s">
        <v>148</v>
      </c>
      <c r="B134" s="118"/>
      <c r="C134" s="118"/>
      <c r="D134" s="118"/>
      <c r="E134" s="118"/>
      <c r="F134" s="118"/>
      <c r="G134" s="118"/>
      <c r="H134" s="118"/>
      <c r="I134" s="118"/>
      <c r="J134" s="118"/>
    </row>
    <row r="135" spans="1:12">
      <c r="A135" s="118" t="s">
        <v>149</v>
      </c>
      <c r="B135" s="118"/>
      <c r="C135" s="118"/>
      <c r="D135" s="118"/>
      <c r="E135" s="118"/>
      <c r="F135" s="118"/>
      <c r="G135" s="118"/>
      <c r="H135" s="118"/>
      <c r="I135" s="118"/>
      <c r="J135" s="118"/>
    </row>
    <row r="136" spans="1:12">
      <c r="A136" s="120">
        <v>9</v>
      </c>
      <c r="B136" s="120" t="s">
        <v>388</v>
      </c>
      <c r="C136" s="86">
        <v>43546</v>
      </c>
      <c r="D136" s="120" t="s">
        <v>256</v>
      </c>
      <c r="E136" s="87">
        <v>126.77755000000001</v>
      </c>
      <c r="F136" s="87">
        <v>106.37796</v>
      </c>
      <c r="G136" s="91">
        <v>0</v>
      </c>
      <c r="H136" s="89">
        <v>20.399590000000003</v>
      </c>
      <c r="I136" s="90">
        <v>16.090853625109496</v>
      </c>
      <c r="J136" s="120">
        <v>2</v>
      </c>
      <c r="L136" s="92" t="s">
        <v>254</v>
      </c>
    </row>
    <row r="137" spans="1:12">
      <c r="A137" s="120"/>
      <c r="B137" s="120"/>
      <c r="C137" s="86">
        <v>43549</v>
      </c>
      <c r="D137" s="120"/>
      <c r="E137" s="87">
        <v>2.4617</v>
      </c>
      <c r="F137" s="87">
        <v>2.0655900000000003</v>
      </c>
      <c r="G137" s="91">
        <v>0</v>
      </c>
      <c r="H137" s="89">
        <v>0.39610999999999974</v>
      </c>
      <c r="I137" s="90">
        <v>16.090912783848548</v>
      </c>
      <c r="J137" s="120"/>
      <c r="L137" s="92" t="s">
        <v>389</v>
      </c>
    </row>
    <row r="138" spans="1:12">
      <c r="A138" s="120"/>
      <c r="B138" s="120"/>
      <c r="C138" s="86">
        <v>43549</v>
      </c>
      <c r="D138" s="120"/>
      <c r="E138" s="87">
        <v>4.9234</v>
      </c>
      <c r="F138" s="87">
        <v>4.1311800000000005</v>
      </c>
      <c r="G138" s="91">
        <v>0</v>
      </c>
      <c r="H138" s="89">
        <v>0.79221999999999948</v>
      </c>
      <c r="I138" s="90">
        <v>16.090912783848548</v>
      </c>
      <c r="J138" s="120"/>
      <c r="L138" s="92" t="s">
        <v>390</v>
      </c>
    </row>
    <row r="139" spans="1:12">
      <c r="A139" s="120"/>
      <c r="B139" s="120"/>
      <c r="C139" s="86">
        <v>43549</v>
      </c>
      <c r="D139" s="120"/>
      <c r="E139" s="87">
        <v>4.9234</v>
      </c>
      <c r="F139" s="87">
        <v>4.1311800000000005</v>
      </c>
      <c r="G139" s="91">
        <v>0</v>
      </c>
      <c r="H139" s="89">
        <v>0.79221999999999948</v>
      </c>
      <c r="I139" s="90">
        <v>16.090912783848548</v>
      </c>
      <c r="J139" s="120"/>
      <c r="L139" s="92" t="s">
        <v>391</v>
      </c>
    </row>
    <row r="140" spans="1:12">
      <c r="A140" s="120"/>
      <c r="B140" s="120"/>
      <c r="C140" s="86">
        <v>43551</v>
      </c>
      <c r="D140" s="120"/>
      <c r="E140" s="87">
        <v>12.3085</v>
      </c>
      <c r="F140" s="87">
        <v>10.327959999999999</v>
      </c>
      <c r="G140" s="91">
        <v>0</v>
      </c>
      <c r="H140" s="89">
        <v>1.9805400000000013</v>
      </c>
      <c r="I140" s="90">
        <v>16.09083153918025</v>
      </c>
      <c r="J140" s="120"/>
      <c r="L140" s="92" t="s">
        <v>392</v>
      </c>
    </row>
    <row r="141" spans="1:12">
      <c r="A141" s="120"/>
      <c r="B141" s="120"/>
      <c r="C141" s="86">
        <v>43549</v>
      </c>
      <c r="D141" s="120"/>
      <c r="E141" s="87">
        <v>4.9234</v>
      </c>
      <c r="F141" s="87">
        <v>4.1311800000000005</v>
      </c>
      <c r="G141" s="91">
        <v>0</v>
      </c>
      <c r="H141" s="89">
        <v>0.79221999999999948</v>
      </c>
      <c r="I141" s="90">
        <v>16.090912783848548</v>
      </c>
      <c r="J141" s="120"/>
      <c r="L141" s="92" t="s">
        <v>393</v>
      </c>
    </row>
    <row r="142" spans="1:12">
      <c r="A142" s="120"/>
      <c r="B142" s="120"/>
      <c r="C142" s="86">
        <v>43546</v>
      </c>
      <c r="D142" s="120"/>
      <c r="E142" s="87">
        <v>99.94502</v>
      </c>
      <c r="F142" s="87">
        <v>83.863020000000006</v>
      </c>
      <c r="G142" s="91">
        <v>0</v>
      </c>
      <c r="H142" s="89">
        <v>16.081999999999994</v>
      </c>
      <c r="I142" s="90">
        <v>16.090846747541793</v>
      </c>
      <c r="J142" s="120"/>
      <c r="L142" s="92" t="s">
        <v>394</v>
      </c>
    </row>
    <row r="143" spans="1:12">
      <c r="A143" s="120"/>
      <c r="B143" s="120"/>
      <c r="C143" s="86">
        <v>43547</v>
      </c>
      <c r="D143" s="120"/>
      <c r="E143" s="87">
        <v>17.231900000000003</v>
      </c>
      <c r="F143" s="87">
        <v>14.45914</v>
      </c>
      <c r="G143" s="91">
        <v>0</v>
      </c>
      <c r="H143" s="89">
        <v>2.7727600000000034</v>
      </c>
      <c r="I143" s="90">
        <v>16.090854751942636</v>
      </c>
      <c r="J143" s="120"/>
      <c r="L143" s="92" t="s">
        <v>395</v>
      </c>
    </row>
    <row r="144" spans="1:12">
      <c r="A144" s="120"/>
      <c r="B144" s="120"/>
      <c r="C144" s="86">
        <v>43549</v>
      </c>
      <c r="D144" s="120"/>
      <c r="E144" s="87">
        <v>23.386150000000001</v>
      </c>
      <c r="F144" s="87">
        <v>19.62312</v>
      </c>
      <c r="G144" s="91">
        <v>0</v>
      </c>
      <c r="H144" s="89">
        <v>3.7630300000000005</v>
      </c>
      <c r="I144" s="90">
        <v>16.090848643320943</v>
      </c>
      <c r="J144" s="120"/>
      <c r="L144" s="92" t="s">
        <v>396</v>
      </c>
    </row>
    <row r="145" spans="1:12">
      <c r="A145" s="120"/>
      <c r="B145" s="120"/>
      <c r="C145" s="86">
        <v>43549</v>
      </c>
      <c r="D145" s="120"/>
      <c r="E145" s="87">
        <v>11.07765</v>
      </c>
      <c r="F145" s="87">
        <v>9.2951599999999992</v>
      </c>
      <c r="G145" s="91">
        <v>0</v>
      </c>
      <c r="H145" s="89">
        <v>1.782490000000001</v>
      </c>
      <c r="I145" s="90">
        <v>16.090867647921726</v>
      </c>
      <c r="J145" s="120"/>
      <c r="L145" s="92" t="s">
        <v>397</v>
      </c>
    </row>
    <row r="146" spans="1:12">
      <c r="A146" s="120"/>
      <c r="B146" s="120"/>
      <c r="C146" s="86">
        <v>43550</v>
      </c>
      <c r="D146" s="120"/>
      <c r="E146" s="87">
        <v>11.07765</v>
      </c>
      <c r="F146" s="87">
        <v>9.2951599999999992</v>
      </c>
      <c r="G146" s="91">
        <v>0</v>
      </c>
      <c r="H146" s="89">
        <v>1.782490000000001</v>
      </c>
      <c r="I146" s="90">
        <v>16.090867647921726</v>
      </c>
      <c r="J146" s="120"/>
      <c r="L146" s="92" t="s">
        <v>398</v>
      </c>
    </row>
    <row r="147" spans="1:12">
      <c r="A147" s="120"/>
      <c r="B147" s="120"/>
      <c r="C147" s="86">
        <v>43550</v>
      </c>
      <c r="D147" s="120"/>
      <c r="E147" s="87">
        <v>16.001049999999999</v>
      </c>
      <c r="F147" s="87">
        <v>13.42634</v>
      </c>
      <c r="G147" s="91">
        <v>0</v>
      </c>
      <c r="H147" s="89">
        <v>2.5747099999999996</v>
      </c>
      <c r="I147" s="90">
        <v>16.090881535899204</v>
      </c>
      <c r="J147" s="120"/>
      <c r="L147" s="92" t="s">
        <v>399</v>
      </c>
    </row>
    <row r="148" spans="1:12">
      <c r="A148" s="120"/>
      <c r="B148" s="120"/>
      <c r="C148" s="86">
        <v>43550</v>
      </c>
      <c r="D148" s="120"/>
      <c r="E148" s="87">
        <v>6.1542500000000002</v>
      </c>
      <c r="F148" s="87">
        <v>5.1639799999999996</v>
      </c>
      <c r="G148" s="91">
        <v>0</v>
      </c>
      <c r="H148" s="89">
        <v>0.99027000000000065</v>
      </c>
      <c r="I148" s="90">
        <v>16.09083153918025</v>
      </c>
      <c r="J148" s="120"/>
      <c r="L148" s="92" t="s">
        <v>400</v>
      </c>
    </row>
    <row r="149" spans="1:12">
      <c r="A149" s="120"/>
      <c r="B149" s="120"/>
      <c r="C149" s="86">
        <v>43549</v>
      </c>
      <c r="D149" s="120"/>
      <c r="E149" s="87">
        <v>12.3085</v>
      </c>
      <c r="F149" s="87">
        <v>10.327959999999999</v>
      </c>
      <c r="G149" s="91">
        <v>0</v>
      </c>
      <c r="H149" s="89">
        <v>1.9805400000000013</v>
      </c>
      <c r="I149" s="90">
        <v>16.09083153918025</v>
      </c>
      <c r="J149" s="120"/>
      <c r="L149" s="92" t="s">
        <v>401</v>
      </c>
    </row>
    <row r="150" spans="1:12">
      <c r="A150" s="120"/>
      <c r="B150" s="120"/>
      <c r="C150" s="86">
        <v>43546</v>
      </c>
      <c r="D150" s="120"/>
      <c r="E150" s="87">
        <v>14.770200000000001</v>
      </c>
      <c r="F150" s="87">
        <v>12.393549999999999</v>
      </c>
      <c r="G150" s="91">
        <v>0</v>
      </c>
      <c r="H150" s="89">
        <v>2.3766500000000015</v>
      </c>
      <c r="I150" s="90">
        <v>16.090845079958306</v>
      </c>
      <c r="J150" s="120"/>
      <c r="L150" s="92" t="s">
        <v>402</v>
      </c>
    </row>
    <row r="151" spans="1:12">
      <c r="A151" s="120"/>
      <c r="B151" s="120"/>
      <c r="C151" s="86">
        <v>43546</v>
      </c>
      <c r="D151" s="120"/>
      <c r="E151" s="87">
        <v>11.07765</v>
      </c>
      <c r="F151" s="87">
        <v>9.2951599999999992</v>
      </c>
      <c r="G151" s="91">
        <v>0</v>
      </c>
      <c r="H151" s="89">
        <v>1.782490000000001</v>
      </c>
      <c r="I151" s="90">
        <v>16.090867647921726</v>
      </c>
      <c r="J151" s="120"/>
      <c r="L151" s="92" t="s">
        <v>403</v>
      </c>
    </row>
    <row r="152" spans="1:12">
      <c r="A152" s="120"/>
      <c r="B152" s="120"/>
      <c r="C152" s="86">
        <v>43546</v>
      </c>
      <c r="D152" s="120"/>
      <c r="E152" s="87">
        <v>6.1542500000000002</v>
      </c>
      <c r="F152" s="87">
        <v>5.1639799999999996</v>
      </c>
      <c r="G152" s="91">
        <v>0</v>
      </c>
      <c r="H152" s="89">
        <v>0.99027000000000065</v>
      </c>
      <c r="I152" s="90">
        <v>16.09083153918025</v>
      </c>
      <c r="J152" s="120"/>
      <c r="L152" s="92" t="s">
        <v>404</v>
      </c>
    </row>
    <row r="153" spans="1:12">
      <c r="A153" s="120"/>
      <c r="B153" s="120"/>
      <c r="C153" s="86">
        <v>43549</v>
      </c>
      <c r="D153" s="120"/>
      <c r="E153" s="87">
        <v>17.231900000000003</v>
      </c>
      <c r="F153" s="87">
        <v>14.45914</v>
      </c>
      <c r="G153" s="91">
        <v>0</v>
      </c>
      <c r="H153" s="89">
        <v>2.7727600000000034</v>
      </c>
      <c r="I153" s="90">
        <v>16.090854751942636</v>
      </c>
      <c r="J153" s="120"/>
      <c r="L153" s="92" t="s">
        <v>405</v>
      </c>
    </row>
    <row r="154" spans="1:12">
      <c r="A154" s="120"/>
      <c r="B154" s="120"/>
      <c r="C154" s="86">
        <v>43550</v>
      </c>
      <c r="D154" s="120"/>
      <c r="E154" s="87">
        <v>9.8468</v>
      </c>
      <c r="F154" s="87">
        <v>8.2623700000000007</v>
      </c>
      <c r="G154" s="91">
        <v>0</v>
      </c>
      <c r="H154" s="89">
        <v>1.5844299999999993</v>
      </c>
      <c r="I154" s="90">
        <v>16.090811228013155</v>
      </c>
      <c r="J154" s="120"/>
      <c r="L154" s="92" t="s">
        <v>4</v>
      </c>
    </row>
    <row r="155" spans="1:12">
      <c r="A155" s="120"/>
      <c r="B155" s="120"/>
      <c r="C155" s="86">
        <v>43550</v>
      </c>
      <c r="D155" s="120"/>
      <c r="E155" s="87">
        <v>9.8468</v>
      </c>
      <c r="F155" s="87">
        <v>8.2623700000000007</v>
      </c>
      <c r="G155" s="91">
        <v>0</v>
      </c>
      <c r="H155" s="89">
        <v>1.5844299999999993</v>
      </c>
      <c r="I155" s="90">
        <v>16.090811228013155</v>
      </c>
      <c r="J155" s="120"/>
      <c r="L155" s="92" t="s">
        <v>5</v>
      </c>
    </row>
    <row r="156" spans="1:12">
      <c r="A156" s="120"/>
      <c r="B156" s="120"/>
      <c r="C156" s="86">
        <v>43546</v>
      </c>
      <c r="D156" s="120"/>
      <c r="E156" s="87">
        <v>9.8468</v>
      </c>
      <c r="F156" s="87">
        <v>8.2623700000000007</v>
      </c>
      <c r="G156" s="91">
        <v>0</v>
      </c>
      <c r="H156" s="89">
        <v>1.5844299999999993</v>
      </c>
      <c r="I156" s="90">
        <v>16.090811228013155</v>
      </c>
      <c r="J156" s="120"/>
      <c r="L156" s="92" t="s">
        <v>6</v>
      </c>
    </row>
    <row r="157" spans="1:12">
      <c r="A157" s="120"/>
      <c r="B157" s="120"/>
      <c r="C157" s="86">
        <v>43550</v>
      </c>
      <c r="D157" s="120"/>
      <c r="E157" s="87">
        <v>6.1542500000000002</v>
      </c>
      <c r="F157" s="87">
        <v>5.1639799999999996</v>
      </c>
      <c r="G157" s="91">
        <v>0</v>
      </c>
      <c r="H157" s="89">
        <v>0.99027000000000065</v>
      </c>
      <c r="I157" s="90">
        <v>16.09083153918025</v>
      </c>
      <c r="J157" s="120"/>
      <c r="L157" s="92" t="s">
        <v>7</v>
      </c>
    </row>
    <row r="158" spans="1:12">
      <c r="A158" s="120"/>
      <c r="B158" s="120"/>
      <c r="C158" s="86">
        <v>43549</v>
      </c>
      <c r="D158" s="120"/>
      <c r="E158" s="87">
        <v>6.1542500000000002</v>
      </c>
      <c r="F158" s="87">
        <v>5.1639799999999996</v>
      </c>
      <c r="G158" s="91">
        <v>0</v>
      </c>
      <c r="H158" s="89">
        <v>0.99027000000000065</v>
      </c>
      <c r="I158" s="90">
        <v>16.09083153918025</v>
      </c>
      <c r="J158" s="120"/>
      <c r="L158" s="92" t="s">
        <v>8</v>
      </c>
    </row>
    <row r="159" spans="1:12">
      <c r="A159" s="120"/>
      <c r="B159" s="120"/>
      <c r="C159" s="86">
        <v>43546</v>
      </c>
      <c r="D159" s="120"/>
      <c r="E159" s="87">
        <v>2.95404</v>
      </c>
      <c r="F159" s="87">
        <v>2.47871</v>
      </c>
      <c r="G159" s="91">
        <v>0</v>
      </c>
      <c r="H159" s="89">
        <v>0.47533000000000003</v>
      </c>
      <c r="I159" s="90">
        <v>16.090845079958296</v>
      </c>
      <c r="J159" s="120"/>
      <c r="L159" s="92" t="s">
        <v>9</v>
      </c>
    </row>
    <row r="160" spans="1:12">
      <c r="A160" s="120"/>
      <c r="B160" s="120"/>
      <c r="C160" s="86">
        <v>43550</v>
      </c>
      <c r="D160" s="120"/>
      <c r="E160" s="87">
        <v>6.1542500000000002</v>
      </c>
      <c r="F160" s="87">
        <v>5.1639799999999996</v>
      </c>
      <c r="G160" s="91">
        <v>0</v>
      </c>
      <c r="H160" s="89">
        <v>0.99027000000000065</v>
      </c>
      <c r="I160" s="90">
        <v>16.09083153918025</v>
      </c>
      <c r="J160" s="120"/>
      <c r="L160" s="92" t="s">
        <v>10</v>
      </c>
    </row>
    <row r="161" spans="1:12">
      <c r="A161" s="120"/>
      <c r="B161" s="120"/>
      <c r="C161" s="86">
        <v>43551</v>
      </c>
      <c r="D161" s="120"/>
      <c r="E161" s="87">
        <v>2.95404</v>
      </c>
      <c r="F161" s="87">
        <v>2.47871</v>
      </c>
      <c r="G161" s="91">
        <v>0</v>
      </c>
      <c r="H161" s="89">
        <v>0.47533000000000003</v>
      </c>
      <c r="I161" s="90">
        <v>16.090845079958296</v>
      </c>
      <c r="J161" s="120"/>
      <c r="L161" s="92" t="s">
        <v>11</v>
      </c>
    </row>
    <row r="162" spans="1:12">
      <c r="A162" s="120"/>
      <c r="B162" s="120"/>
      <c r="C162" s="86">
        <v>43546</v>
      </c>
      <c r="D162" s="120"/>
      <c r="E162" s="87">
        <v>2.4617</v>
      </c>
      <c r="F162" s="87">
        <v>2.0655900000000003</v>
      </c>
      <c r="G162" s="91">
        <v>0</v>
      </c>
      <c r="H162" s="89">
        <v>0.39610999999999974</v>
      </c>
      <c r="I162" s="90">
        <v>16.090912783848548</v>
      </c>
      <c r="J162" s="120"/>
      <c r="L162" s="92" t="s">
        <v>12</v>
      </c>
    </row>
    <row r="163" spans="1:12">
      <c r="A163" s="120"/>
      <c r="B163" s="120"/>
      <c r="C163" s="86">
        <v>43546</v>
      </c>
      <c r="D163" s="120"/>
      <c r="E163" s="87">
        <v>9.8468</v>
      </c>
      <c r="F163" s="87">
        <v>8.2623700000000007</v>
      </c>
      <c r="G163" s="91">
        <v>0</v>
      </c>
      <c r="H163" s="89">
        <v>1.5844299999999993</v>
      </c>
      <c r="I163" s="90">
        <v>16.090811228013155</v>
      </c>
      <c r="J163" s="120"/>
      <c r="L163" s="92" t="s">
        <v>13</v>
      </c>
    </row>
    <row r="164" spans="1:12">
      <c r="A164" s="120"/>
      <c r="B164" s="120"/>
      <c r="C164" s="86">
        <v>43546</v>
      </c>
      <c r="D164" s="120"/>
      <c r="E164" s="87">
        <v>4.9234</v>
      </c>
      <c r="F164" s="87">
        <v>4.1311800000000005</v>
      </c>
      <c r="G164" s="91">
        <v>0</v>
      </c>
      <c r="H164" s="89">
        <v>0.79221999999999948</v>
      </c>
      <c r="I164" s="90">
        <v>16.090912783848548</v>
      </c>
      <c r="J164" s="120"/>
      <c r="L164" s="92" t="s">
        <v>14</v>
      </c>
    </row>
    <row r="165" spans="1:12">
      <c r="A165" s="120"/>
      <c r="B165" s="120"/>
      <c r="C165" s="86">
        <v>43546</v>
      </c>
      <c r="D165" s="120"/>
      <c r="E165" s="87">
        <v>12.3085</v>
      </c>
      <c r="F165" s="87">
        <v>10.327959999999999</v>
      </c>
      <c r="G165" s="91">
        <v>0</v>
      </c>
      <c r="H165" s="89">
        <v>1.9805400000000013</v>
      </c>
      <c r="I165" s="90">
        <v>16.09083153918025</v>
      </c>
      <c r="J165" s="120"/>
      <c r="L165" s="92" t="s">
        <v>15</v>
      </c>
    </row>
    <row r="166" spans="1:12">
      <c r="A166" s="120"/>
      <c r="B166" s="120"/>
      <c r="C166" s="86">
        <v>43549</v>
      </c>
      <c r="D166" s="120"/>
      <c r="E166" s="87">
        <v>7.3851000000000004</v>
      </c>
      <c r="F166" s="87">
        <v>6.1967700000000008</v>
      </c>
      <c r="G166" s="91">
        <v>0</v>
      </c>
      <c r="H166" s="89">
        <v>1.1883299999999997</v>
      </c>
      <c r="I166" s="90">
        <v>16.090912783848555</v>
      </c>
      <c r="J166" s="120"/>
      <c r="L166" s="92" t="s">
        <v>287</v>
      </c>
    </row>
    <row r="167" spans="1:12">
      <c r="A167" s="120"/>
      <c r="B167" s="120"/>
      <c r="C167" s="86">
        <v>43546</v>
      </c>
      <c r="D167" s="120"/>
      <c r="E167" s="87">
        <v>4.9234</v>
      </c>
      <c r="F167" s="87">
        <v>4.1311800000000005</v>
      </c>
      <c r="G167" s="91">
        <v>0</v>
      </c>
      <c r="H167" s="89">
        <v>0.79221999999999948</v>
      </c>
      <c r="I167" s="90">
        <v>16.090912783848548</v>
      </c>
      <c r="J167" s="120"/>
      <c r="L167" s="92" t="s">
        <v>288</v>
      </c>
    </row>
    <row r="168" spans="1:12">
      <c r="A168" s="120"/>
      <c r="B168" s="120"/>
      <c r="C168" s="86">
        <v>43546</v>
      </c>
      <c r="D168" s="120"/>
      <c r="E168" s="87">
        <v>7.3851000000000004</v>
      </c>
      <c r="F168" s="87">
        <v>6.1967700000000008</v>
      </c>
      <c r="G168" s="91">
        <v>0</v>
      </c>
      <c r="H168" s="89">
        <v>1.1883299999999997</v>
      </c>
      <c r="I168" s="90">
        <v>16.090912783848555</v>
      </c>
      <c r="J168" s="120"/>
      <c r="L168" s="92" t="s">
        <v>289</v>
      </c>
    </row>
    <row r="169" spans="1:12">
      <c r="A169" s="120"/>
      <c r="B169" s="120"/>
      <c r="C169" s="86">
        <v>43546</v>
      </c>
      <c r="D169" s="120"/>
      <c r="E169" s="87">
        <v>4.9234</v>
      </c>
      <c r="F169" s="87">
        <v>4.1311800000000005</v>
      </c>
      <c r="G169" s="91">
        <v>0</v>
      </c>
      <c r="H169" s="89">
        <v>0.79221999999999948</v>
      </c>
      <c r="I169" s="90">
        <v>16.090912783848548</v>
      </c>
      <c r="J169" s="120"/>
      <c r="L169" s="92" t="s">
        <v>290</v>
      </c>
    </row>
    <row r="170" spans="1:12">
      <c r="A170" s="120"/>
      <c r="B170" s="120"/>
      <c r="C170" s="86">
        <v>43549</v>
      </c>
      <c r="D170" s="120"/>
      <c r="E170" s="87">
        <v>6.1542500000000002</v>
      </c>
      <c r="F170" s="87">
        <v>5.1639799999999996</v>
      </c>
      <c r="G170" s="91">
        <v>0</v>
      </c>
      <c r="H170" s="89">
        <v>0.99027000000000065</v>
      </c>
      <c r="I170" s="90">
        <v>16.09083153918025</v>
      </c>
      <c r="J170" s="120"/>
      <c r="L170" s="92" t="s">
        <v>291</v>
      </c>
    </row>
    <row r="171" spans="1:12">
      <c r="A171" s="120"/>
      <c r="B171" s="120"/>
      <c r="C171" s="86">
        <v>43546</v>
      </c>
      <c r="D171" s="120"/>
      <c r="E171" s="87">
        <v>4.9234</v>
      </c>
      <c r="F171" s="87">
        <v>4.1311800000000005</v>
      </c>
      <c r="G171" s="91">
        <v>0</v>
      </c>
      <c r="H171" s="89">
        <v>0.79221999999999948</v>
      </c>
      <c r="I171" s="90">
        <v>16.090912783848548</v>
      </c>
      <c r="J171" s="120"/>
      <c r="L171" s="92" t="s">
        <v>292</v>
      </c>
    </row>
    <row r="172" spans="1:12">
      <c r="A172" s="120"/>
      <c r="B172" s="120"/>
      <c r="C172" s="86">
        <v>43546</v>
      </c>
      <c r="D172" s="120"/>
      <c r="E172" s="87">
        <v>4.9234</v>
      </c>
      <c r="F172" s="87">
        <v>4.1311800000000005</v>
      </c>
      <c r="G172" s="91">
        <v>0</v>
      </c>
      <c r="H172" s="89">
        <v>0.79221999999999948</v>
      </c>
      <c r="I172" s="90">
        <v>16.090912783848548</v>
      </c>
      <c r="J172" s="120"/>
      <c r="L172" s="92" t="s">
        <v>293</v>
      </c>
    </row>
    <row r="173" spans="1:12">
      <c r="A173" s="120"/>
      <c r="B173" s="120"/>
      <c r="C173" s="86">
        <v>43546</v>
      </c>
      <c r="D173" s="120"/>
      <c r="E173" s="87">
        <v>9.8468</v>
      </c>
      <c r="F173" s="87">
        <v>8.2623700000000007</v>
      </c>
      <c r="G173" s="91">
        <v>0</v>
      </c>
      <c r="H173" s="89">
        <v>1.5844299999999993</v>
      </c>
      <c r="I173" s="90">
        <v>16.090811228013155</v>
      </c>
      <c r="J173" s="120"/>
      <c r="L173" s="92" t="s">
        <v>294</v>
      </c>
    </row>
    <row r="174" spans="1:12">
      <c r="A174" s="120"/>
      <c r="B174" s="120"/>
      <c r="C174" s="86">
        <v>43549</v>
      </c>
      <c r="D174" s="120"/>
      <c r="E174" s="87">
        <v>8.6159500000000016</v>
      </c>
      <c r="F174" s="87">
        <v>7.2295699999999998</v>
      </c>
      <c r="G174" s="91">
        <v>0</v>
      </c>
      <c r="H174" s="89">
        <v>1.3863800000000017</v>
      </c>
      <c r="I174" s="90">
        <v>16.090854751942636</v>
      </c>
      <c r="J174" s="120"/>
      <c r="L174" s="92" t="s">
        <v>18</v>
      </c>
    </row>
    <row r="175" spans="1:12" ht="25.5">
      <c r="A175" s="85">
        <v>85</v>
      </c>
      <c r="B175" s="85" t="s">
        <v>19</v>
      </c>
      <c r="C175" s="86">
        <v>43679</v>
      </c>
      <c r="D175" s="85" t="s">
        <v>266</v>
      </c>
      <c r="E175" s="87">
        <v>5365.38</v>
      </c>
      <c r="F175" s="87">
        <v>5359.4744000000001</v>
      </c>
      <c r="G175" s="91">
        <v>0</v>
      </c>
      <c r="H175" s="89">
        <v>1.3863800000000017</v>
      </c>
      <c r="I175" s="90">
        <v>16.090854751942636</v>
      </c>
      <c r="J175" s="93">
        <v>2</v>
      </c>
      <c r="L175" t="s">
        <v>25</v>
      </c>
    </row>
    <row r="176" spans="1:12" ht="25.5">
      <c r="A176" s="85"/>
      <c r="B176" s="85" t="s">
        <v>386</v>
      </c>
      <c r="C176" s="86">
        <v>43592</v>
      </c>
      <c r="D176" s="85" t="s">
        <v>256</v>
      </c>
      <c r="E176" s="87">
        <v>4500</v>
      </c>
      <c r="F176" s="87">
        <v>4477.5</v>
      </c>
      <c r="G176" s="91">
        <v>0</v>
      </c>
      <c r="H176" s="89">
        <f>E176-F176</f>
        <v>22.5</v>
      </c>
      <c r="I176" s="90">
        <f>H176/E176*100</f>
        <v>0.5</v>
      </c>
      <c r="J176" s="85"/>
      <c r="L176" t="s">
        <v>306</v>
      </c>
    </row>
    <row r="177" spans="1:12" ht="25.5">
      <c r="A177" s="85"/>
      <c r="B177" s="85" t="s">
        <v>387</v>
      </c>
      <c r="C177" s="86">
        <v>43704</v>
      </c>
      <c r="D177" s="85" t="s">
        <v>256</v>
      </c>
      <c r="E177" s="87">
        <v>2180</v>
      </c>
      <c r="F177" s="87">
        <v>2169.1</v>
      </c>
      <c r="G177" s="91">
        <v>0</v>
      </c>
      <c r="H177" s="89">
        <f>E177-F177</f>
        <v>10.900000000000091</v>
      </c>
      <c r="I177" s="90">
        <f>H177/E177*100</f>
        <v>0.50000000000000422</v>
      </c>
      <c r="J177" s="85"/>
      <c r="L177" t="s">
        <v>305</v>
      </c>
    </row>
    <row r="178" spans="1:12" ht="25.5">
      <c r="A178" s="85"/>
      <c r="B178" s="85" t="s">
        <v>23</v>
      </c>
      <c r="C178" s="86">
        <v>43788</v>
      </c>
      <c r="D178" s="85" t="s">
        <v>256</v>
      </c>
      <c r="E178" s="87">
        <v>900</v>
      </c>
      <c r="F178" s="87">
        <v>404.99999000000003</v>
      </c>
      <c r="G178" s="91">
        <v>0</v>
      </c>
      <c r="H178" s="89">
        <f>E178-F178</f>
        <v>495.00000999999997</v>
      </c>
      <c r="I178" s="90">
        <f>H178/E178*100</f>
        <v>55.000001111111111</v>
      </c>
      <c r="J178" s="85"/>
      <c r="L178" t="s">
        <v>24</v>
      </c>
    </row>
    <row r="179" spans="1:12">
      <c r="A179" s="88" t="s">
        <v>58</v>
      </c>
      <c r="B179" s="88" t="s">
        <v>150</v>
      </c>
      <c r="C179" s="88" t="s">
        <v>58</v>
      </c>
      <c r="D179" s="88" t="s">
        <v>58</v>
      </c>
      <c r="E179" s="94">
        <f>SUM(E136:E178)</f>
        <v>13490.646550000001</v>
      </c>
      <c r="F179" s="94">
        <f>SUM(F136:F178)</f>
        <v>12868.6029</v>
      </c>
      <c r="G179" s="94">
        <v>0</v>
      </c>
      <c r="H179" s="89">
        <f>E179-F179</f>
        <v>622.04365000000143</v>
      </c>
      <c r="I179" s="90">
        <f>H179/E179*100</f>
        <v>4.6109254118736169</v>
      </c>
      <c r="J179" s="95">
        <f>SUM(J136:J178)</f>
        <v>4</v>
      </c>
    </row>
    <row r="180" spans="1:12">
      <c r="A180" s="118" t="s">
        <v>151</v>
      </c>
      <c r="B180" s="118"/>
      <c r="C180" s="118"/>
      <c r="D180" s="118"/>
      <c r="E180" s="118"/>
      <c r="F180" s="118"/>
      <c r="G180" s="118"/>
      <c r="H180" s="118"/>
      <c r="I180" s="118"/>
      <c r="J180" s="118"/>
    </row>
    <row r="181" spans="1:12">
      <c r="A181" s="118" t="s">
        <v>152</v>
      </c>
      <c r="B181" s="118"/>
      <c r="C181" s="118"/>
      <c r="D181" s="118"/>
      <c r="E181" s="118"/>
      <c r="F181" s="118"/>
      <c r="G181" s="118"/>
      <c r="H181" s="118"/>
      <c r="I181" s="118"/>
      <c r="J181" s="118"/>
    </row>
    <row r="182" spans="1:12" ht="76.5">
      <c r="A182" s="85">
        <v>134</v>
      </c>
      <c r="B182" s="85" t="s">
        <v>20</v>
      </c>
      <c r="C182" s="88" t="s">
        <v>58</v>
      </c>
      <c r="D182" s="85" t="s">
        <v>256</v>
      </c>
      <c r="E182" s="87">
        <v>325.34500000000003</v>
      </c>
      <c r="F182" s="88" t="s">
        <v>58</v>
      </c>
      <c r="G182" s="91">
        <v>0</v>
      </c>
      <c r="H182" s="91">
        <v>0</v>
      </c>
      <c r="I182" s="91">
        <v>0</v>
      </c>
      <c r="J182" s="85">
        <v>1</v>
      </c>
    </row>
    <row r="183" spans="1:12" ht="76.5">
      <c r="A183" s="85">
        <v>4</v>
      </c>
      <c r="B183" s="85" t="s">
        <v>21</v>
      </c>
      <c r="C183" s="88" t="s">
        <v>58</v>
      </c>
      <c r="D183" s="85" t="s">
        <v>266</v>
      </c>
      <c r="E183" s="87">
        <v>963.93</v>
      </c>
      <c r="F183" s="88" t="s">
        <v>58</v>
      </c>
      <c r="G183" s="91">
        <v>0</v>
      </c>
      <c r="H183" s="91">
        <v>0</v>
      </c>
      <c r="I183" s="91">
        <v>0</v>
      </c>
      <c r="J183" s="85">
        <v>0</v>
      </c>
    </row>
    <row r="184" spans="1:12" ht="76.5">
      <c r="A184" s="85">
        <v>5</v>
      </c>
      <c r="B184" s="85" t="s">
        <v>21</v>
      </c>
      <c r="C184" s="88" t="s">
        <v>58</v>
      </c>
      <c r="D184" s="85" t="s">
        <v>266</v>
      </c>
      <c r="E184" s="87">
        <v>963.93</v>
      </c>
      <c r="F184" s="88" t="s">
        <v>58</v>
      </c>
      <c r="G184" s="91">
        <v>0</v>
      </c>
      <c r="H184" s="91">
        <v>0</v>
      </c>
      <c r="I184" s="91">
        <v>0</v>
      </c>
      <c r="J184" s="85">
        <v>0</v>
      </c>
    </row>
    <row r="185" spans="1:12" ht="76.5">
      <c r="A185" s="85">
        <v>6</v>
      </c>
      <c r="B185" s="85" t="s">
        <v>21</v>
      </c>
      <c r="C185" s="88" t="s">
        <v>58</v>
      </c>
      <c r="D185" s="85" t="s">
        <v>266</v>
      </c>
      <c r="E185" s="87">
        <v>963.93</v>
      </c>
      <c r="F185" s="88" t="s">
        <v>58</v>
      </c>
      <c r="G185" s="91">
        <v>0</v>
      </c>
      <c r="H185" s="91">
        <v>0</v>
      </c>
      <c r="I185" s="91">
        <v>0</v>
      </c>
      <c r="J185" s="85">
        <v>0</v>
      </c>
    </row>
    <row r="186" spans="1:12" ht="102">
      <c r="A186" s="85">
        <v>14</v>
      </c>
      <c r="B186" s="85" t="s">
        <v>297</v>
      </c>
      <c r="C186" s="88" t="s">
        <v>58</v>
      </c>
      <c r="D186" s="85" t="s">
        <v>256</v>
      </c>
      <c r="E186" s="87">
        <v>460.30309</v>
      </c>
      <c r="F186" s="88" t="s">
        <v>58</v>
      </c>
      <c r="G186" s="91">
        <v>0</v>
      </c>
      <c r="H186" s="91">
        <v>0</v>
      </c>
      <c r="I186" s="91">
        <v>0</v>
      </c>
      <c r="J186" s="85" t="s">
        <v>298</v>
      </c>
    </row>
    <row r="187" spans="1:12" ht="114.75">
      <c r="A187" s="85">
        <v>19</v>
      </c>
      <c r="B187" s="85" t="s">
        <v>346</v>
      </c>
      <c r="C187" s="88" t="s">
        <v>58</v>
      </c>
      <c r="D187" s="85" t="s">
        <v>266</v>
      </c>
      <c r="E187" s="87">
        <v>963.93</v>
      </c>
      <c r="F187" s="88" t="s">
        <v>58</v>
      </c>
      <c r="G187" s="91">
        <v>0</v>
      </c>
      <c r="H187" s="91">
        <v>0</v>
      </c>
      <c r="I187" s="91">
        <v>0</v>
      </c>
      <c r="J187" s="85">
        <v>0</v>
      </c>
    </row>
    <row r="188" spans="1:12" ht="114.75">
      <c r="A188" s="85">
        <v>20</v>
      </c>
      <c r="B188" s="85" t="s">
        <v>346</v>
      </c>
      <c r="C188" s="88" t="s">
        <v>58</v>
      </c>
      <c r="D188" s="85" t="s">
        <v>266</v>
      </c>
      <c r="E188" s="87">
        <v>963.93</v>
      </c>
      <c r="F188" s="88" t="s">
        <v>58</v>
      </c>
      <c r="G188" s="91">
        <v>0</v>
      </c>
      <c r="H188" s="91">
        <v>0</v>
      </c>
      <c r="I188" s="91">
        <v>0</v>
      </c>
      <c r="J188" s="85">
        <v>0</v>
      </c>
    </row>
    <row r="189" spans="1:12" ht="114.75">
      <c r="A189" s="85">
        <v>21</v>
      </c>
      <c r="B189" s="85" t="s">
        <v>346</v>
      </c>
      <c r="C189" s="88" t="s">
        <v>58</v>
      </c>
      <c r="D189" s="85" t="s">
        <v>266</v>
      </c>
      <c r="E189" s="87">
        <v>963.93</v>
      </c>
      <c r="F189" s="88" t="s">
        <v>58</v>
      </c>
      <c r="G189" s="91">
        <v>0</v>
      </c>
      <c r="H189" s="91">
        <v>0</v>
      </c>
      <c r="I189" s="91">
        <v>0</v>
      </c>
      <c r="J189" s="85">
        <v>0</v>
      </c>
    </row>
    <row r="190" spans="1:12" ht="140.25">
      <c r="A190" s="85">
        <v>55</v>
      </c>
      <c r="B190" s="85" t="s">
        <v>299</v>
      </c>
      <c r="C190" s="88" t="s">
        <v>58</v>
      </c>
      <c r="D190" s="85" t="s">
        <v>256</v>
      </c>
      <c r="E190" s="87">
        <v>2336.4</v>
      </c>
      <c r="F190" s="88" t="s">
        <v>58</v>
      </c>
      <c r="G190" s="91">
        <v>0</v>
      </c>
      <c r="H190" s="91">
        <v>0</v>
      </c>
      <c r="I190" s="91">
        <v>0</v>
      </c>
      <c r="J190" s="85">
        <v>0</v>
      </c>
    </row>
    <row r="191" spans="1:12" ht="114.75">
      <c r="A191" s="85">
        <v>83</v>
      </c>
      <c r="B191" s="85" t="s">
        <v>346</v>
      </c>
      <c r="C191" s="88" t="s">
        <v>58</v>
      </c>
      <c r="D191" s="85" t="s">
        <v>266</v>
      </c>
      <c r="E191" s="87">
        <v>963.93</v>
      </c>
      <c r="F191" s="88" t="s">
        <v>58</v>
      </c>
      <c r="G191" s="91">
        <v>0</v>
      </c>
      <c r="H191" s="91">
        <v>0</v>
      </c>
      <c r="I191" s="91">
        <v>0</v>
      </c>
      <c r="J191" s="85" t="s">
        <v>298</v>
      </c>
    </row>
    <row r="192" spans="1:12" ht="114.75">
      <c r="A192" s="85">
        <v>84</v>
      </c>
      <c r="B192" s="85" t="s">
        <v>346</v>
      </c>
      <c r="C192" s="88" t="s">
        <v>58</v>
      </c>
      <c r="D192" s="85" t="s">
        <v>266</v>
      </c>
      <c r="E192" s="87">
        <v>963.93</v>
      </c>
      <c r="F192" s="88" t="s">
        <v>58</v>
      </c>
      <c r="G192" s="91">
        <v>0</v>
      </c>
      <c r="H192" s="91">
        <v>0</v>
      </c>
      <c r="I192" s="91">
        <v>0</v>
      </c>
      <c r="J192" s="85" t="s">
        <v>298</v>
      </c>
    </row>
    <row r="193" spans="1:10" ht="102">
      <c r="A193" s="85">
        <v>86</v>
      </c>
      <c r="B193" s="85" t="s">
        <v>358</v>
      </c>
      <c r="C193" s="88" t="s">
        <v>58</v>
      </c>
      <c r="D193" s="85" t="s">
        <v>256</v>
      </c>
      <c r="E193" s="87">
        <v>541.78989999999999</v>
      </c>
      <c r="F193" s="88" t="s">
        <v>58</v>
      </c>
      <c r="G193" s="91">
        <v>0</v>
      </c>
      <c r="H193" s="91">
        <v>0</v>
      </c>
      <c r="I193" s="91">
        <v>0</v>
      </c>
      <c r="J193" s="85" t="s">
        <v>298</v>
      </c>
    </row>
    <row r="194" spans="1:10" ht="89.25">
      <c r="A194" s="85">
        <v>87</v>
      </c>
      <c r="B194" s="85" t="s">
        <v>359</v>
      </c>
      <c r="C194" s="88" t="s">
        <v>58</v>
      </c>
      <c r="D194" s="85" t="s">
        <v>256</v>
      </c>
      <c r="E194" s="87">
        <v>752.62728000000004</v>
      </c>
      <c r="F194" s="88" t="s">
        <v>58</v>
      </c>
      <c r="G194" s="91">
        <v>0</v>
      </c>
      <c r="H194" s="91">
        <v>0</v>
      </c>
      <c r="I194" s="91">
        <v>0</v>
      </c>
      <c r="J194" s="85" t="s">
        <v>298</v>
      </c>
    </row>
    <row r="195" spans="1:10" ht="76.5">
      <c r="A195" s="85">
        <v>90</v>
      </c>
      <c r="B195" s="85" t="s">
        <v>300</v>
      </c>
      <c r="C195" s="88" t="s">
        <v>58</v>
      </c>
      <c r="D195" s="85" t="s">
        <v>256</v>
      </c>
      <c r="E195" s="87">
        <v>348.26559000000003</v>
      </c>
      <c r="F195" s="88" t="s">
        <v>58</v>
      </c>
      <c r="G195" s="91">
        <v>0</v>
      </c>
      <c r="H195" s="91">
        <v>0</v>
      </c>
      <c r="I195" s="91">
        <v>0</v>
      </c>
      <c r="J195" s="85" t="s">
        <v>298</v>
      </c>
    </row>
    <row r="196" spans="1:10" ht="89.25">
      <c r="A196" s="85">
        <v>100</v>
      </c>
      <c r="B196" s="85" t="s">
        <v>29</v>
      </c>
      <c r="C196" s="88" t="s">
        <v>58</v>
      </c>
      <c r="D196" s="85" t="s">
        <v>256</v>
      </c>
      <c r="E196" s="87">
        <v>575</v>
      </c>
      <c r="F196" s="88" t="s">
        <v>58</v>
      </c>
      <c r="G196" s="91">
        <v>0</v>
      </c>
      <c r="H196" s="91">
        <v>0</v>
      </c>
      <c r="I196" s="91">
        <v>0</v>
      </c>
      <c r="J196" s="85">
        <v>1</v>
      </c>
    </row>
    <row r="197" spans="1:10" ht="89.25">
      <c r="A197" s="85">
        <v>105</v>
      </c>
      <c r="B197" s="85" t="s">
        <v>363</v>
      </c>
      <c r="C197" s="88" t="s">
        <v>58</v>
      </c>
      <c r="D197" s="85" t="s">
        <v>256</v>
      </c>
      <c r="E197" s="87">
        <v>750</v>
      </c>
      <c r="F197" s="88" t="s">
        <v>58</v>
      </c>
      <c r="G197" s="91">
        <v>0</v>
      </c>
      <c r="H197" s="91">
        <v>0</v>
      </c>
      <c r="I197" s="91">
        <v>0</v>
      </c>
      <c r="J197" s="85">
        <v>0</v>
      </c>
    </row>
    <row r="198" spans="1:10" ht="89.25">
      <c r="A198" s="85">
        <v>109</v>
      </c>
      <c r="B198" s="85" t="s">
        <v>303</v>
      </c>
      <c r="C198" s="88" t="s">
        <v>58</v>
      </c>
      <c r="D198" s="85" t="s">
        <v>256</v>
      </c>
      <c r="E198" s="87">
        <v>3018.12</v>
      </c>
      <c r="F198" s="88" t="s">
        <v>58</v>
      </c>
      <c r="G198" s="91">
        <v>0</v>
      </c>
      <c r="H198" s="91">
        <v>0</v>
      </c>
      <c r="I198" s="91">
        <v>0</v>
      </c>
      <c r="J198" s="85">
        <v>1</v>
      </c>
    </row>
    <row r="199" spans="1:10" ht="51">
      <c r="A199" s="85">
        <v>114</v>
      </c>
      <c r="B199" s="85" t="s">
        <v>367</v>
      </c>
      <c r="C199" s="88" t="s">
        <v>58</v>
      </c>
      <c r="D199" s="88"/>
      <c r="E199" s="87">
        <v>160.46700000000001</v>
      </c>
      <c r="F199" s="88" t="s">
        <v>58</v>
      </c>
      <c r="G199" s="91">
        <v>0</v>
      </c>
      <c r="H199" s="91">
        <v>0</v>
      </c>
      <c r="I199" s="91">
        <v>0</v>
      </c>
      <c r="J199" s="85">
        <v>0</v>
      </c>
    </row>
    <row r="200" spans="1:10" ht="76.5">
      <c r="A200" s="85">
        <v>116</v>
      </c>
      <c r="B200" s="85" t="s">
        <v>369</v>
      </c>
      <c r="C200" s="88" t="s">
        <v>58</v>
      </c>
      <c r="D200" s="85" t="s">
        <v>256</v>
      </c>
      <c r="E200" s="87">
        <v>160.46700000000001</v>
      </c>
      <c r="F200" s="88" t="s">
        <v>58</v>
      </c>
      <c r="G200" s="91">
        <v>0</v>
      </c>
      <c r="H200" s="91">
        <v>0</v>
      </c>
      <c r="I200" s="91">
        <v>0</v>
      </c>
      <c r="J200" s="85">
        <v>0</v>
      </c>
    </row>
    <row r="201" spans="1:10" ht="51">
      <c r="A201" s="85">
        <v>119</v>
      </c>
      <c r="B201" s="85" t="s">
        <v>372</v>
      </c>
      <c r="C201" s="88" t="s">
        <v>58</v>
      </c>
      <c r="D201" s="85" t="s">
        <v>256</v>
      </c>
      <c r="E201" s="87">
        <v>253.1</v>
      </c>
      <c r="F201" s="88" t="s">
        <v>58</v>
      </c>
      <c r="G201" s="91">
        <v>0</v>
      </c>
      <c r="H201" s="91">
        <v>0</v>
      </c>
      <c r="I201" s="91">
        <v>0</v>
      </c>
      <c r="J201" s="85">
        <v>0</v>
      </c>
    </row>
    <row r="202" spans="1:10" ht="89.25">
      <c r="A202" s="85">
        <v>121</v>
      </c>
      <c r="B202" s="85" t="s">
        <v>374</v>
      </c>
      <c r="C202" s="88" t="s">
        <v>58</v>
      </c>
      <c r="D202" s="85" t="s">
        <v>256</v>
      </c>
      <c r="E202" s="87">
        <v>419.089</v>
      </c>
      <c r="F202" s="88" t="s">
        <v>58</v>
      </c>
      <c r="G202" s="91">
        <v>0</v>
      </c>
      <c r="H202" s="91">
        <v>0</v>
      </c>
      <c r="I202" s="91">
        <v>0</v>
      </c>
      <c r="J202" s="85">
        <v>0</v>
      </c>
    </row>
    <row r="203" spans="1:10" ht="89.25">
      <c r="A203" s="85">
        <v>122</v>
      </c>
      <c r="B203" s="85" t="s">
        <v>375</v>
      </c>
      <c r="C203" s="88" t="s">
        <v>58</v>
      </c>
      <c r="D203" s="85" t="s">
        <v>256</v>
      </c>
      <c r="E203" s="87">
        <v>573.57799999999997</v>
      </c>
      <c r="F203" s="88" t="s">
        <v>58</v>
      </c>
      <c r="G203" s="91">
        <v>0</v>
      </c>
      <c r="H203" s="91">
        <v>0</v>
      </c>
      <c r="I203" s="91">
        <v>0</v>
      </c>
      <c r="J203" s="85">
        <v>0</v>
      </c>
    </row>
    <row r="204" spans="1:10" ht="89.25">
      <c r="A204" s="85">
        <v>123</v>
      </c>
      <c r="B204" s="85" t="s">
        <v>376</v>
      </c>
      <c r="C204" s="88" t="s">
        <v>58</v>
      </c>
      <c r="D204" s="85" t="s">
        <v>256</v>
      </c>
      <c r="E204" s="87">
        <v>266.24400000000003</v>
      </c>
      <c r="F204" s="88" t="s">
        <v>58</v>
      </c>
      <c r="G204" s="91">
        <v>0</v>
      </c>
      <c r="H204" s="91">
        <v>0</v>
      </c>
      <c r="I204" s="91">
        <v>0</v>
      </c>
      <c r="J204" s="85">
        <v>0</v>
      </c>
    </row>
    <row r="205" spans="1:10" ht="89.25">
      <c r="A205" s="85">
        <v>125</v>
      </c>
      <c r="B205" s="85" t="s">
        <v>378</v>
      </c>
      <c r="C205" s="88" t="s">
        <v>58</v>
      </c>
      <c r="D205" s="85" t="s">
        <v>256</v>
      </c>
      <c r="E205" s="87">
        <v>590.01</v>
      </c>
      <c r="F205" s="88" t="s">
        <v>58</v>
      </c>
      <c r="G205" s="91">
        <v>0</v>
      </c>
      <c r="H205" s="91">
        <v>0</v>
      </c>
      <c r="I205" s="91">
        <v>0</v>
      </c>
      <c r="J205" s="85">
        <v>0</v>
      </c>
    </row>
    <row r="206" spans="1:10" ht="89.25">
      <c r="A206" s="85">
        <v>129</v>
      </c>
      <c r="B206" s="85" t="s">
        <v>382</v>
      </c>
      <c r="C206" s="88" t="s">
        <v>58</v>
      </c>
      <c r="D206" s="85" t="s">
        <v>256</v>
      </c>
      <c r="E206" s="87">
        <v>226.232</v>
      </c>
      <c r="F206" s="88" t="s">
        <v>58</v>
      </c>
      <c r="G206" s="91">
        <v>0</v>
      </c>
      <c r="H206" s="91">
        <v>0</v>
      </c>
      <c r="I206" s="91">
        <v>0</v>
      </c>
      <c r="J206" s="85">
        <v>0</v>
      </c>
    </row>
    <row r="207" spans="1:10" ht="89.25">
      <c r="A207" s="85">
        <v>132</v>
      </c>
      <c r="B207" s="85" t="s">
        <v>385</v>
      </c>
      <c r="C207" s="88" t="s">
        <v>58</v>
      </c>
      <c r="D207" s="85" t="s">
        <v>256</v>
      </c>
      <c r="E207" s="87">
        <v>259.678</v>
      </c>
      <c r="F207" s="88" t="s">
        <v>58</v>
      </c>
      <c r="G207" s="91">
        <v>0</v>
      </c>
      <c r="H207" s="91">
        <v>0</v>
      </c>
      <c r="I207" s="91">
        <v>0</v>
      </c>
      <c r="J207" s="85">
        <v>1</v>
      </c>
    </row>
    <row r="208" spans="1:10" ht="89.25">
      <c r="A208" s="85">
        <v>137</v>
      </c>
      <c r="B208" s="85" t="s">
        <v>374</v>
      </c>
      <c r="C208" s="88" t="s">
        <v>58</v>
      </c>
      <c r="D208" s="85" t="s">
        <v>256</v>
      </c>
      <c r="E208" s="87">
        <v>419.089</v>
      </c>
      <c r="F208" s="88" t="s">
        <v>58</v>
      </c>
      <c r="G208" s="91">
        <v>0</v>
      </c>
      <c r="H208" s="91">
        <v>0</v>
      </c>
      <c r="I208" s="91">
        <v>0</v>
      </c>
      <c r="J208" s="85">
        <v>0</v>
      </c>
    </row>
    <row r="209" spans="1:10">
      <c r="A209" s="88"/>
      <c r="B209" s="88" t="s">
        <v>153</v>
      </c>
      <c r="C209" s="88" t="s">
        <v>58</v>
      </c>
      <c r="D209" s="88" t="s">
        <v>58</v>
      </c>
      <c r="E209" s="87">
        <f>SUM(E182:E208)</f>
        <v>20147.244859999999</v>
      </c>
      <c r="F209" s="88" t="s">
        <v>58</v>
      </c>
      <c r="G209" s="88">
        <v>0</v>
      </c>
      <c r="H209" s="88">
        <v>0</v>
      </c>
      <c r="I209" s="88">
        <v>0</v>
      </c>
      <c r="J209" s="93">
        <f>SUM(J182:J208)</f>
        <v>4</v>
      </c>
    </row>
    <row r="210" spans="1:10">
      <c r="A210" s="88"/>
      <c r="B210" s="88" t="s">
        <v>154</v>
      </c>
      <c r="C210" s="88" t="s">
        <v>58</v>
      </c>
      <c r="D210" s="88" t="s">
        <v>58</v>
      </c>
      <c r="E210" s="94">
        <f>SUM(E209,E179,E133)</f>
        <v>268783.98732999992</v>
      </c>
      <c r="F210" s="94">
        <f>SUM(F209,F179,F133)</f>
        <v>226150.47962000003</v>
      </c>
      <c r="G210" s="94">
        <v>0</v>
      </c>
      <c r="H210" s="94">
        <f>SUM(H209,H179,H133)</f>
        <v>22486.262849999875</v>
      </c>
      <c r="I210" s="90">
        <f>H210/(E133+E179)*100</f>
        <v>9.0438213703322745</v>
      </c>
      <c r="J210" s="95">
        <f>SUM(J209,J179,J133)</f>
        <v>414</v>
      </c>
    </row>
    <row r="211" spans="1:10" ht="15.75">
      <c r="A211" s="15"/>
    </row>
    <row r="212" spans="1:10" ht="15.75">
      <c r="A212" s="15"/>
    </row>
    <row r="213" spans="1:10" ht="15.75">
      <c r="A213" s="15"/>
    </row>
    <row r="215" spans="1:10" ht="15.75">
      <c r="A215" s="15"/>
    </row>
  </sheetData>
  <mergeCells count="31">
    <mergeCell ref="A180:J180"/>
    <mergeCell ref="A135:J135"/>
    <mergeCell ref="A18:J18"/>
    <mergeCell ref="D136:D174"/>
    <mergeCell ref="A6:J6"/>
    <mergeCell ref="A8:B8"/>
    <mergeCell ref="A9:B9"/>
    <mergeCell ref="C9:I9"/>
    <mergeCell ref="A181:J181"/>
    <mergeCell ref="A134:J134"/>
    <mergeCell ref="J14:J16"/>
    <mergeCell ref="E14:E16"/>
    <mergeCell ref="C14:C16"/>
    <mergeCell ref="F14:F16"/>
    <mergeCell ref="J136:J174"/>
    <mergeCell ref="A136:A174"/>
    <mergeCell ref="B136:B174"/>
    <mergeCell ref="A19:J19"/>
    <mergeCell ref="A2:J2"/>
    <mergeCell ref="A3:J3"/>
    <mergeCell ref="A4:J4"/>
    <mergeCell ref="A5:J5"/>
    <mergeCell ref="A11:B11"/>
    <mergeCell ref="C11:J11"/>
    <mergeCell ref="G14:G16"/>
    <mergeCell ref="H14:I14"/>
    <mergeCell ref="A13:J13"/>
    <mergeCell ref="H15:H16"/>
    <mergeCell ref="B14:B16"/>
    <mergeCell ref="A14:A16"/>
    <mergeCell ref="D14:D16"/>
  </mergeCells>
  <phoneticPr fontId="0" type="noConversion"/>
  <pageMargins left="0.61" right="0.28999999999999998" top="0.74803149606299213" bottom="0.52" header="0.31496062992125984" footer="0.31496062992125984"/>
  <pageSetup paperSize="9" scale="58"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K52"/>
  <sheetViews>
    <sheetView view="pageBreakPreview" topLeftCell="A22" zoomScale="70" zoomScaleNormal="100" zoomScaleSheetLayoutView="70" workbookViewId="0">
      <selection activeCell="A53" sqref="A53:K62"/>
    </sheetView>
  </sheetViews>
  <sheetFormatPr defaultRowHeight="15"/>
  <cols>
    <col min="1" max="1" width="55.85546875" customWidth="1"/>
    <col min="2" max="8" width="13" customWidth="1"/>
    <col min="9" max="9" width="16.28515625" customWidth="1"/>
    <col min="10" max="11" width="13" customWidth="1"/>
  </cols>
  <sheetData>
    <row r="1" spans="1:11" ht="16.5">
      <c r="A1" s="1"/>
    </row>
    <row r="2" spans="1:11" ht="15.75">
      <c r="A2" s="119" t="s">
        <v>155</v>
      </c>
      <c r="B2" s="119"/>
      <c r="C2" s="119"/>
      <c r="D2" s="119"/>
      <c r="E2" s="119"/>
      <c r="F2" s="119"/>
      <c r="G2" s="119"/>
      <c r="H2" s="119"/>
      <c r="I2" s="119"/>
      <c r="J2" s="119"/>
      <c r="K2" s="119"/>
    </row>
    <row r="3" spans="1:11" ht="15.75">
      <c r="A3" s="122" t="s">
        <v>31</v>
      </c>
      <c r="B3" s="122"/>
      <c r="C3" s="122"/>
      <c r="D3" s="122"/>
      <c r="E3" s="122"/>
      <c r="F3" s="122"/>
      <c r="G3" s="122"/>
      <c r="H3" s="122"/>
      <c r="I3" s="122"/>
      <c r="J3" s="122"/>
      <c r="K3" s="122"/>
    </row>
    <row r="4" spans="1:11" ht="15.75">
      <c r="A4" s="122" t="s">
        <v>156</v>
      </c>
      <c r="B4" s="122"/>
      <c r="C4" s="122"/>
      <c r="D4" s="122"/>
      <c r="E4" s="122"/>
      <c r="F4" s="122"/>
      <c r="G4" s="122"/>
      <c r="H4" s="122"/>
      <c r="I4" s="122"/>
      <c r="J4" s="122"/>
      <c r="K4" s="122"/>
    </row>
    <row r="5" spans="1:11" ht="15.75">
      <c r="A5" s="2"/>
    </row>
    <row r="6" spans="1:11" ht="15.75" customHeight="1">
      <c r="A6" s="3" t="s">
        <v>133</v>
      </c>
      <c r="B6" s="130" t="s">
        <v>254</v>
      </c>
      <c r="C6" s="130"/>
      <c r="D6" s="130"/>
      <c r="E6" s="130"/>
      <c r="F6" s="130"/>
      <c r="G6" s="130"/>
      <c r="H6" s="130"/>
      <c r="I6" s="130"/>
      <c r="J6" s="130"/>
      <c r="K6" s="16"/>
    </row>
    <row r="7" spans="1:11" ht="47.25">
      <c r="A7" s="3" t="s">
        <v>36</v>
      </c>
      <c r="B7" s="126"/>
      <c r="C7" s="126"/>
      <c r="D7" s="126"/>
      <c r="E7" s="126"/>
      <c r="F7" s="126"/>
      <c r="G7" s="126"/>
      <c r="H7" s="126"/>
      <c r="I7" s="126"/>
      <c r="J7" s="126"/>
      <c r="K7" s="16"/>
    </row>
    <row r="8" spans="1:11" ht="15.75">
      <c r="A8" s="3"/>
      <c r="B8" s="4"/>
    </row>
    <row r="9" spans="1:11" ht="31.15" customHeight="1">
      <c r="A9" s="3" t="s">
        <v>37</v>
      </c>
      <c r="B9" s="126" t="s">
        <v>364</v>
      </c>
      <c r="C9" s="126"/>
      <c r="D9" s="126"/>
      <c r="E9" s="126"/>
      <c r="F9" s="126"/>
      <c r="G9" s="126"/>
      <c r="H9" s="126"/>
      <c r="I9" s="126"/>
      <c r="J9" s="126"/>
      <c r="K9" s="16"/>
    </row>
    <row r="10" spans="1:11" ht="15.75">
      <c r="A10" s="3"/>
      <c r="B10" s="4"/>
    </row>
    <row r="11" spans="1:11" ht="47.25">
      <c r="A11" s="3" t="s">
        <v>157</v>
      </c>
      <c r="B11" s="131">
        <v>39</v>
      </c>
      <c r="C11" s="131"/>
      <c r="D11" s="131"/>
      <c r="E11" s="131"/>
      <c r="F11" s="131"/>
      <c r="G11" s="131"/>
      <c r="H11" s="131"/>
      <c r="I11" s="131"/>
      <c r="J11" s="131"/>
      <c r="K11" s="16"/>
    </row>
    <row r="12" spans="1:11" ht="15.75">
      <c r="A12" s="3"/>
      <c r="B12" s="4"/>
    </row>
    <row r="13" spans="1:11" ht="47.25">
      <c r="A13" s="3" t="s">
        <v>158</v>
      </c>
      <c r="B13" s="126" t="s">
        <v>26</v>
      </c>
      <c r="C13" s="126"/>
      <c r="D13" s="126"/>
      <c r="E13" s="126"/>
      <c r="F13" s="126"/>
      <c r="G13" s="126"/>
      <c r="H13" s="126"/>
      <c r="I13" s="126"/>
      <c r="J13" s="126"/>
      <c r="K13" s="16"/>
    </row>
    <row r="14" spans="1:11" ht="15.75">
      <c r="A14" s="5"/>
    </row>
    <row r="15" spans="1:11" ht="16.5" thickBot="1">
      <c r="A15" s="129" t="s">
        <v>38</v>
      </c>
      <c r="B15" s="129"/>
      <c r="C15" s="129"/>
      <c r="D15" s="129"/>
      <c r="E15" s="129"/>
      <c r="F15" s="129"/>
      <c r="G15" s="129"/>
      <c r="H15" s="129"/>
      <c r="I15" s="129"/>
      <c r="J15" s="129"/>
      <c r="K15" s="129"/>
    </row>
    <row r="16" spans="1:11" ht="15.75" thickBot="1">
      <c r="A16" s="105" t="s">
        <v>39</v>
      </c>
      <c r="B16" s="105" t="s">
        <v>40</v>
      </c>
      <c r="C16" s="6" t="s">
        <v>159</v>
      </c>
      <c r="D16" s="102" t="s">
        <v>43</v>
      </c>
      <c r="E16" s="103"/>
      <c r="F16" s="103"/>
      <c r="G16" s="103"/>
      <c r="H16" s="103"/>
      <c r="I16" s="103"/>
      <c r="J16" s="103"/>
      <c r="K16" s="104"/>
    </row>
    <row r="17" spans="1:11" ht="15.75" thickBot="1">
      <c r="A17" s="110"/>
      <c r="B17" s="110"/>
      <c r="C17" s="7" t="s">
        <v>42</v>
      </c>
      <c r="D17" s="102" t="s">
        <v>160</v>
      </c>
      <c r="E17" s="104"/>
      <c r="F17" s="102" t="s">
        <v>161</v>
      </c>
      <c r="G17" s="104"/>
      <c r="H17" s="105" t="s">
        <v>162</v>
      </c>
      <c r="I17" s="105" t="s">
        <v>163</v>
      </c>
      <c r="J17" s="102" t="s">
        <v>164</v>
      </c>
      <c r="K17" s="104"/>
    </row>
    <row r="18" spans="1:11" ht="26.25" thickBot="1">
      <c r="A18" s="106"/>
      <c r="B18" s="106"/>
      <c r="C18" s="8"/>
      <c r="D18" s="9" t="s">
        <v>165</v>
      </c>
      <c r="E18" s="9" t="s">
        <v>166</v>
      </c>
      <c r="F18" s="9" t="s">
        <v>165</v>
      </c>
      <c r="G18" s="9" t="s">
        <v>166</v>
      </c>
      <c r="H18" s="106"/>
      <c r="I18" s="106"/>
      <c r="J18" s="9" t="s">
        <v>49</v>
      </c>
      <c r="K18" s="9" t="s">
        <v>166</v>
      </c>
    </row>
    <row r="19" spans="1:11" ht="15.75" thickBot="1">
      <c r="A19" s="10">
        <v>1</v>
      </c>
      <c r="B19" s="9">
        <v>2</v>
      </c>
      <c r="C19" s="9">
        <v>3</v>
      </c>
      <c r="D19" s="9">
        <v>4</v>
      </c>
      <c r="E19" s="9">
        <v>5</v>
      </c>
      <c r="F19" s="9">
        <v>6</v>
      </c>
      <c r="G19" s="9">
        <v>7</v>
      </c>
      <c r="H19" s="9">
        <v>8</v>
      </c>
      <c r="I19" s="9">
        <v>9</v>
      </c>
      <c r="J19" s="9">
        <v>10</v>
      </c>
      <c r="K19" s="9">
        <v>11</v>
      </c>
    </row>
    <row r="20" spans="1:11" ht="15.75" thickBot="1">
      <c r="A20" s="99" t="s">
        <v>167</v>
      </c>
      <c r="B20" s="100"/>
      <c r="C20" s="100"/>
      <c r="D20" s="100"/>
      <c r="E20" s="100"/>
      <c r="F20" s="100"/>
      <c r="G20" s="100"/>
      <c r="H20" s="100"/>
      <c r="I20" s="100"/>
      <c r="J20" s="100"/>
      <c r="K20" s="101"/>
    </row>
    <row r="21" spans="1:11" ht="39" thickBot="1">
      <c r="A21" s="11" t="s">
        <v>168</v>
      </c>
      <c r="B21" s="9">
        <v>101</v>
      </c>
      <c r="C21" s="12">
        <f>SUM(D21:K21)</f>
        <v>1154</v>
      </c>
      <c r="D21" s="12"/>
      <c r="E21" s="12"/>
      <c r="F21" s="12"/>
      <c r="G21" s="12"/>
      <c r="H21" s="12"/>
      <c r="I21" s="12">
        <v>1154</v>
      </c>
      <c r="J21" s="12"/>
      <c r="K21" s="12"/>
    </row>
    <row r="22" spans="1:11" ht="39" thickBot="1">
      <c r="A22" s="11" t="s">
        <v>169</v>
      </c>
      <c r="B22" s="9">
        <v>102</v>
      </c>
      <c r="C22" s="12">
        <f t="shared" ref="C22:C28" si="0">SUM(D22:K22)</f>
        <v>0</v>
      </c>
      <c r="D22" s="12"/>
      <c r="E22" s="12"/>
      <c r="F22" s="12"/>
      <c r="G22" s="12"/>
      <c r="H22" s="12"/>
      <c r="I22" s="12" t="s">
        <v>58</v>
      </c>
      <c r="J22" s="12"/>
      <c r="K22" s="12"/>
    </row>
    <row r="23" spans="1:11" ht="51.75" thickBot="1">
      <c r="A23" s="11" t="s">
        <v>170</v>
      </c>
      <c r="B23" s="9">
        <v>103</v>
      </c>
      <c r="C23" s="12">
        <f t="shared" si="0"/>
        <v>0</v>
      </c>
      <c r="D23" s="12"/>
      <c r="E23" s="12"/>
      <c r="F23" s="12"/>
      <c r="G23" s="12"/>
      <c r="H23" s="12"/>
      <c r="I23" s="12" t="s">
        <v>58</v>
      </c>
      <c r="J23" s="12"/>
      <c r="K23" s="12"/>
    </row>
    <row r="24" spans="1:11" ht="39" thickBot="1">
      <c r="A24" s="11" t="s">
        <v>171</v>
      </c>
      <c r="B24" s="9">
        <v>104</v>
      </c>
      <c r="C24" s="12">
        <f t="shared" si="0"/>
        <v>0</v>
      </c>
      <c r="D24" s="12"/>
      <c r="E24" s="12"/>
      <c r="F24" s="12"/>
      <c r="G24" s="12"/>
      <c r="H24" s="12"/>
      <c r="I24" s="12" t="s">
        <v>58</v>
      </c>
      <c r="J24" s="12"/>
      <c r="K24" s="12"/>
    </row>
    <row r="25" spans="1:11" ht="15.75" thickBot="1">
      <c r="A25" s="11" t="s">
        <v>172</v>
      </c>
      <c r="B25" s="9">
        <v>110</v>
      </c>
      <c r="C25" s="12">
        <f t="shared" si="0"/>
        <v>1154</v>
      </c>
      <c r="D25" s="12"/>
      <c r="E25" s="12"/>
      <c r="F25" s="12"/>
      <c r="G25" s="12"/>
      <c r="H25" s="12"/>
      <c r="I25" s="12">
        <v>1154</v>
      </c>
      <c r="J25" s="12"/>
      <c r="K25" s="12"/>
    </row>
    <row r="26" spans="1:11" ht="26.25" thickBot="1">
      <c r="A26" s="11" t="s">
        <v>173</v>
      </c>
      <c r="B26" s="9">
        <v>111</v>
      </c>
      <c r="C26" s="12">
        <f t="shared" si="0"/>
        <v>1154</v>
      </c>
      <c r="D26" s="12"/>
      <c r="E26" s="12"/>
      <c r="F26" s="12"/>
      <c r="G26" s="12"/>
      <c r="H26" s="12"/>
      <c r="I26" s="12">
        <v>1154</v>
      </c>
      <c r="J26" s="12"/>
      <c r="K26" s="12"/>
    </row>
    <row r="27" spans="1:11" ht="15.75" thickBot="1">
      <c r="A27" s="11" t="s">
        <v>174</v>
      </c>
      <c r="B27" s="9">
        <v>112</v>
      </c>
      <c r="C27" s="12">
        <f t="shared" si="0"/>
        <v>0</v>
      </c>
      <c r="D27" s="12"/>
      <c r="E27" s="12"/>
      <c r="F27" s="12"/>
      <c r="G27" s="12"/>
      <c r="H27" s="12"/>
      <c r="I27" s="12"/>
      <c r="J27" s="12"/>
      <c r="K27" s="12"/>
    </row>
    <row r="28" spans="1:11" ht="15.75" thickBot="1">
      <c r="A28" s="11" t="s">
        <v>175</v>
      </c>
      <c r="B28" s="9">
        <v>113</v>
      </c>
      <c r="C28" s="12">
        <f t="shared" si="0"/>
        <v>0</v>
      </c>
      <c r="D28" s="12"/>
      <c r="E28" s="12"/>
      <c r="F28" s="12"/>
      <c r="G28" s="12"/>
      <c r="H28" s="12"/>
      <c r="I28" s="12"/>
      <c r="J28" s="12"/>
      <c r="K28" s="12"/>
    </row>
    <row r="29" spans="1:11">
      <c r="A29" s="13" t="s">
        <v>73</v>
      </c>
      <c r="B29" s="105">
        <v>114</v>
      </c>
      <c r="C29" s="127">
        <v>0</v>
      </c>
      <c r="D29" s="127"/>
      <c r="E29" s="127"/>
      <c r="F29" s="127"/>
      <c r="G29" s="127"/>
      <c r="H29" s="127"/>
      <c r="I29" s="127"/>
      <c r="J29" s="127"/>
      <c r="K29" s="127"/>
    </row>
    <row r="30" spans="1:11" ht="15.75" thickBot="1">
      <c r="A30" s="14" t="s">
        <v>74</v>
      </c>
      <c r="B30" s="106"/>
      <c r="C30" s="128"/>
      <c r="D30" s="128"/>
      <c r="E30" s="128"/>
      <c r="F30" s="128"/>
      <c r="G30" s="128"/>
      <c r="H30" s="128"/>
      <c r="I30" s="128"/>
      <c r="J30" s="128"/>
      <c r="K30" s="128"/>
    </row>
    <row r="31" spans="1:11" ht="26.25" thickBot="1">
      <c r="A31" s="14" t="s">
        <v>176</v>
      </c>
      <c r="B31" s="9">
        <v>115</v>
      </c>
      <c r="C31" s="12">
        <f>SUM(D31:K31)</f>
        <v>0</v>
      </c>
      <c r="D31" s="12"/>
      <c r="E31" s="12"/>
      <c r="F31" s="12"/>
      <c r="G31" s="12"/>
      <c r="H31" s="12"/>
      <c r="I31" s="12"/>
      <c r="J31" s="12"/>
      <c r="K31" s="12"/>
    </row>
    <row r="32" spans="1:11" ht="26.25" thickBot="1">
      <c r="A32" s="14" t="s">
        <v>177</v>
      </c>
      <c r="B32" s="9">
        <v>116</v>
      </c>
      <c r="C32" s="12">
        <f>SUM(D32:K32)</f>
        <v>0</v>
      </c>
      <c r="D32" s="12"/>
      <c r="E32" s="12"/>
      <c r="F32" s="12"/>
      <c r="G32" s="12"/>
      <c r="H32" s="12"/>
      <c r="I32" s="12"/>
      <c r="J32" s="12"/>
      <c r="K32" s="12"/>
    </row>
    <row r="33" spans="1:11" ht="15.75" thickBot="1">
      <c r="A33" s="11" t="s">
        <v>77</v>
      </c>
      <c r="B33" s="9">
        <v>117</v>
      </c>
      <c r="C33" s="12">
        <f>SUM(D33:K33)</f>
        <v>0</v>
      </c>
      <c r="D33" s="12"/>
      <c r="E33" s="12"/>
      <c r="F33" s="12"/>
      <c r="G33" s="12"/>
      <c r="H33" s="12"/>
      <c r="I33" s="12"/>
      <c r="J33" s="12"/>
      <c r="K33" s="12"/>
    </row>
    <row r="34" spans="1:11" ht="15.75" thickBot="1">
      <c r="A34" s="99" t="s">
        <v>178</v>
      </c>
      <c r="B34" s="100"/>
      <c r="C34" s="100"/>
      <c r="D34" s="100"/>
      <c r="E34" s="100"/>
      <c r="F34" s="100"/>
      <c r="G34" s="100"/>
      <c r="H34" s="100"/>
      <c r="I34" s="100"/>
      <c r="J34" s="100"/>
      <c r="K34" s="101"/>
    </row>
    <row r="35" spans="1:11" ht="15.75" thickBot="1">
      <c r="A35" s="11" t="s">
        <v>80</v>
      </c>
      <c r="B35" s="9">
        <v>201</v>
      </c>
      <c r="C35" s="12">
        <f>SUM(D35:K35)</f>
        <v>0</v>
      </c>
      <c r="D35" s="12"/>
      <c r="E35" s="12"/>
      <c r="F35" s="12"/>
      <c r="G35" s="12"/>
      <c r="H35" s="12"/>
      <c r="I35" s="12" t="s">
        <v>58</v>
      </c>
      <c r="J35" s="12"/>
      <c r="K35" s="12"/>
    </row>
    <row r="36" spans="1:11" ht="26.25" thickBot="1">
      <c r="A36" s="11" t="s">
        <v>179</v>
      </c>
      <c r="B36" s="9">
        <v>202</v>
      </c>
      <c r="C36" s="12">
        <f>SUM(D36:K36)</f>
        <v>0</v>
      </c>
      <c r="D36" s="12"/>
      <c r="E36" s="12"/>
      <c r="F36" s="12"/>
      <c r="G36" s="12"/>
      <c r="H36" s="12"/>
      <c r="I36" s="12" t="s">
        <v>58</v>
      </c>
      <c r="J36" s="12"/>
      <c r="K36" s="12"/>
    </row>
    <row r="37" spans="1:11" ht="15.75" thickBot="1">
      <c r="A37" s="11" t="s">
        <v>180</v>
      </c>
      <c r="B37" s="9">
        <v>203</v>
      </c>
      <c r="C37" s="12">
        <f>SUM(D37:K37)</f>
        <v>0</v>
      </c>
      <c r="D37" s="12"/>
      <c r="E37" s="12"/>
      <c r="F37" s="12"/>
      <c r="G37" s="12"/>
      <c r="H37" s="12"/>
      <c r="I37" s="12" t="s">
        <v>58</v>
      </c>
      <c r="J37" s="12"/>
      <c r="K37" s="12"/>
    </row>
    <row r="38" spans="1:11" ht="15.75" thickBot="1">
      <c r="A38" s="99" t="s">
        <v>181</v>
      </c>
      <c r="B38" s="100"/>
      <c r="C38" s="100"/>
      <c r="D38" s="100"/>
      <c r="E38" s="100"/>
      <c r="F38" s="100"/>
      <c r="G38" s="100"/>
      <c r="H38" s="100"/>
      <c r="I38" s="100"/>
      <c r="J38" s="100"/>
      <c r="K38" s="101"/>
    </row>
    <row r="39" spans="1:11" ht="51.75" thickBot="1">
      <c r="A39" s="11" t="s">
        <v>182</v>
      </c>
      <c r="B39" s="9">
        <v>301</v>
      </c>
      <c r="C39" s="67">
        <f t="shared" ref="C39:C51" si="1">SUM(D39:K39)</f>
        <v>33582.907910000002</v>
      </c>
      <c r="D39" s="12"/>
      <c r="E39" s="12"/>
      <c r="F39" s="12"/>
      <c r="G39" s="12"/>
      <c r="H39" s="12"/>
      <c r="I39" s="67">
        <v>33582.907910000002</v>
      </c>
      <c r="J39" s="12"/>
      <c r="K39" s="12"/>
    </row>
    <row r="40" spans="1:11" ht="39" thickBot="1">
      <c r="A40" s="11" t="s">
        <v>183</v>
      </c>
      <c r="B40" s="9">
        <v>302</v>
      </c>
      <c r="C40" s="67">
        <f t="shared" si="1"/>
        <v>0</v>
      </c>
      <c r="D40" s="12"/>
      <c r="E40" s="12"/>
      <c r="F40" s="12"/>
      <c r="G40" s="12"/>
      <c r="H40" s="12"/>
      <c r="I40" s="12" t="s">
        <v>58</v>
      </c>
      <c r="J40" s="12"/>
      <c r="K40" s="12"/>
    </row>
    <row r="41" spans="1:11" ht="51.75" thickBot="1">
      <c r="A41" s="11" t="s">
        <v>184</v>
      </c>
      <c r="B41" s="9">
        <v>303</v>
      </c>
      <c r="C41" s="67">
        <f t="shared" si="1"/>
        <v>0</v>
      </c>
      <c r="D41" s="12"/>
      <c r="E41" s="12"/>
      <c r="F41" s="12"/>
      <c r="G41" s="12"/>
      <c r="H41" s="12"/>
      <c r="I41" s="12"/>
      <c r="J41" s="12"/>
      <c r="K41" s="12"/>
    </row>
    <row r="42" spans="1:11" ht="51.75" thickBot="1">
      <c r="A42" s="11" t="s">
        <v>185</v>
      </c>
      <c r="B42" s="9">
        <v>304</v>
      </c>
      <c r="C42" s="67">
        <f t="shared" si="1"/>
        <v>0</v>
      </c>
      <c r="D42" s="12"/>
      <c r="E42" s="12"/>
      <c r="F42" s="12"/>
      <c r="G42" s="12"/>
      <c r="H42" s="12"/>
      <c r="I42" s="12" t="s">
        <v>58</v>
      </c>
      <c r="J42" s="12"/>
      <c r="K42" s="12"/>
    </row>
    <row r="43" spans="1:11" ht="15.75" thickBot="1">
      <c r="A43" s="11" t="s">
        <v>186</v>
      </c>
      <c r="B43" s="9">
        <v>305</v>
      </c>
      <c r="C43" s="67">
        <f t="shared" si="1"/>
        <v>33582.907910000002</v>
      </c>
      <c r="D43" s="12"/>
      <c r="E43" s="12"/>
      <c r="F43" s="12"/>
      <c r="G43" s="12"/>
      <c r="H43" s="12"/>
      <c r="I43" s="67">
        <v>33582.907910000002</v>
      </c>
      <c r="J43" s="12"/>
      <c r="K43" s="12"/>
    </row>
    <row r="44" spans="1:11" ht="26.25" thickBot="1">
      <c r="A44" s="11" t="s">
        <v>187</v>
      </c>
      <c r="B44" s="9">
        <v>306</v>
      </c>
      <c r="C44" s="67">
        <f t="shared" si="1"/>
        <v>33582.907910000002</v>
      </c>
      <c r="D44" s="12"/>
      <c r="E44" s="12"/>
      <c r="F44" s="12"/>
      <c r="G44" s="12"/>
      <c r="H44" s="12"/>
      <c r="I44" s="67">
        <v>33582.907910000002</v>
      </c>
      <c r="J44" s="12"/>
      <c r="K44" s="12"/>
    </row>
    <row r="45" spans="1:11" ht="15.75" thickBot="1">
      <c r="A45" s="11" t="s">
        <v>188</v>
      </c>
      <c r="B45" s="9">
        <v>310</v>
      </c>
      <c r="C45" s="67">
        <f t="shared" si="1"/>
        <v>0</v>
      </c>
      <c r="D45" s="12"/>
      <c r="E45" s="12"/>
      <c r="F45" s="12"/>
      <c r="G45" s="12"/>
      <c r="H45" s="12"/>
      <c r="I45" s="12"/>
      <c r="J45" s="12"/>
      <c r="K45" s="12"/>
    </row>
    <row r="46" spans="1:11" ht="15.75" thickBot="1">
      <c r="A46" s="11" t="s">
        <v>189</v>
      </c>
      <c r="B46" s="9">
        <v>311</v>
      </c>
      <c r="C46" s="67">
        <f t="shared" si="1"/>
        <v>0</v>
      </c>
      <c r="D46" s="12"/>
      <c r="E46" s="12"/>
      <c r="F46" s="12"/>
      <c r="G46" s="12"/>
      <c r="H46" s="12"/>
      <c r="I46" s="12"/>
      <c r="J46" s="12"/>
      <c r="K46" s="12"/>
    </row>
    <row r="47" spans="1:11">
      <c r="A47" s="13" t="s">
        <v>73</v>
      </c>
      <c r="B47" s="105">
        <v>312</v>
      </c>
      <c r="C47" s="132">
        <f>SUM(D47:K48)</f>
        <v>0</v>
      </c>
      <c r="D47" s="127"/>
      <c r="E47" s="127"/>
      <c r="F47" s="127"/>
      <c r="G47" s="127"/>
      <c r="H47" s="127"/>
      <c r="I47" s="127"/>
      <c r="J47" s="127"/>
      <c r="K47" s="127"/>
    </row>
    <row r="48" spans="1:11" ht="15.75" thickBot="1">
      <c r="A48" s="14" t="s">
        <v>74</v>
      </c>
      <c r="B48" s="106"/>
      <c r="C48" s="133"/>
      <c r="D48" s="128"/>
      <c r="E48" s="128"/>
      <c r="F48" s="128"/>
      <c r="G48" s="128"/>
      <c r="H48" s="128"/>
      <c r="I48" s="128"/>
      <c r="J48" s="128"/>
      <c r="K48" s="128"/>
    </row>
    <row r="49" spans="1:11" ht="26.25" thickBot="1">
      <c r="A49" s="14" t="s">
        <v>176</v>
      </c>
      <c r="B49" s="9">
        <v>313</v>
      </c>
      <c r="C49" s="67">
        <f t="shared" si="1"/>
        <v>0</v>
      </c>
      <c r="D49" s="12"/>
      <c r="E49" s="12"/>
      <c r="F49" s="12"/>
      <c r="G49" s="12"/>
      <c r="H49" s="12"/>
      <c r="I49" s="12"/>
      <c r="J49" s="12"/>
      <c r="K49" s="12"/>
    </row>
    <row r="50" spans="1:11" ht="26.25" thickBot="1">
      <c r="A50" s="14" t="s">
        <v>177</v>
      </c>
      <c r="B50" s="9">
        <v>314</v>
      </c>
      <c r="C50" s="67">
        <f t="shared" si="1"/>
        <v>0</v>
      </c>
      <c r="D50" s="12"/>
      <c r="E50" s="12"/>
      <c r="F50" s="12"/>
      <c r="G50" s="12"/>
      <c r="H50" s="12"/>
      <c r="I50" s="12"/>
      <c r="J50" s="12"/>
      <c r="K50" s="12"/>
    </row>
    <row r="51" spans="1:11" ht="15.75" thickBot="1">
      <c r="A51" s="11" t="s">
        <v>77</v>
      </c>
      <c r="B51" s="9">
        <v>315</v>
      </c>
      <c r="C51" s="67">
        <f t="shared" si="1"/>
        <v>0</v>
      </c>
      <c r="D51" s="12"/>
      <c r="E51" s="12"/>
      <c r="F51" s="12"/>
      <c r="G51" s="12"/>
      <c r="H51" s="12"/>
      <c r="I51" s="12"/>
      <c r="J51" s="12"/>
      <c r="K51" s="12"/>
    </row>
    <row r="52" spans="1:11" ht="15.75">
      <c r="A52" s="15"/>
    </row>
  </sheetData>
  <mergeCells count="39">
    <mergeCell ref="B16:B18"/>
    <mergeCell ref="K47:K48"/>
    <mergeCell ref="I47:I48"/>
    <mergeCell ref="E47:E48"/>
    <mergeCell ref="H47:H48"/>
    <mergeCell ref="F47:F48"/>
    <mergeCell ref="B47:B48"/>
    <mergeCell ref="C47:C48"/>
    <mergeCell ref="D47:D48"/>
    <mergeCell ref="J47:J48"/>
    <mergeCell ref="G47:G48"/>
    <mergeCell ref="A2:K2"/>
    <mergeCell ref="A3:K3"/>
    <mergeCell ref="A4:K4"/>
    <mergeCell ref="A15:K15"/>
    <mergeCell ref="B9:J9"/>
    <mergeCell ref="B6:J7"/>
    <mergeCell ref="B11:J11"/>
    <mergeCell ref="B13:J13"/>
    <mergeCell ref="F17:G17"/>
    <mergeCell ref="A20:K20"/>
    <mergeCell ref="J29:J30"/>
    <mergeCell ref="K29:K30"/>
    <mergeCell ref="G29:G30"/>
    <mergeCell ref="D29:D30"/>
    <mergeCell ref="E29:E30"/>
    <mergeCell ref="F29:F30"/>
    <mergeCell ref="B29:B30"/>
    <mergeCell ref="C29:C30"/>
    <mergeCell ref="A38:K38"/>
    <mergeCell ref="A34:K34"/>
    <mergeCell ref="I29:I30"/>
    <mergeCell ref="H29:H30"/>
    <mergeCell ref="A16:A18"/>
    <mergeCell ref="I17:I18"/>
    <mergeCell ref="J17:K17"/>
    <mergeCell ref="D16:K16"/>
    <mergeCell ref="D17:E17"/>
    <mergeCell ref="H17:H18"/>
  </mergeCells>
  <phoneticPr fontId="0" type="noConversion"/>
  <pageMargins left="0.7" right="0.34"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G8"/>
  <sheetViews>
    <sheetView workbookViewId="0">
      <selection activeCell="D22" sqref="D22"/>
    </sheetView>
  </sheetViews>
  <sheetFormatPr defaultRowHeight="15"/>
  <cols>
    <col min="1" max="1" width="7.5703125" customWidth="1"/>
    <col min="2" max="2" width="23.42578125" customWidth="1"/>
    <col min="3" max="3" width="19.85546875" customWidth="1"/>
    <col min="4" max="4" width="20.5703125" customWidth="1"/>
    <col min="5" max="5" width="23.42578125" customWidth="1"/>
    <col min="6" max="6" width="55" customWidth="1"/>
    <col min="7" max="7" width="29.85546875" customWidth="1"/>
    <col min="11" max="11" width="12.28515625" customWidth="1"/>
  </cols>
  <sheetData>
    <row r="1" spans="1:7">
      <c r="G1" s="61"/>
    </row>
    <row r="2" spans="1:7">
      <c r="A2" s="134" t="s">
        <v>245</v>
      </c>
      <c r="B2" s="134"/>
      <c r="C2" s="134"/>
      <c r="D2" s="134"/>
      <c r="E2" s="134"/>
      <c r="F2" s="134"/>
      <c r="G2" s="134"/>
    </row>
    <row r="3" spans="1:7">
      <c r="A3" s="135"/>
      <c r="B3" s="135"/>
      <c r="C3" s="135"/>
      <c r="D3" s="135"/>
      <c r="E3" s="135"/>
      <c r="F3" s="135"/>
      <c r="G3" s="135"/>
    </row>
    <row r="4" spans="1:7" ht="16.5">
      <c r="A4" s="136" t="s">
        <v>248</v>
      </c>
      <c r="B4" s="137"/>
      <c r="C4" s="137"/>
      <c r="D4" s="137"/>
      <c r="E4" s="137"/>
      <c r="F4" s="137"/>
      <c r="G4" s="137"/>
    </row>
    <row r="5" spans="1:7">
      <c r="A5" s="138" t="s">
        <v>246</v>
      </c>
      <c r="B5" s="138"/>
      <c r="C5" s="138"/>
      <c r="D5" s="138"/>
      <c r="E5" s="138"/>
      <c r="F5" s="138"/>
      <c r="G5" s="138"/>
    </row>
    <row r="6" spans="1:7" ht="159.75" customHeight="1">
      <c r="A6" s="62" t="s">
        <v>247</v>
      </c>
      <c r="B6" s="63" t="s">
        <v>27</v>
      </c>
      <c r="C6" s="63" t="s">
        <v>249</v>
      </c>
      <c r="D6" s="63" t="s">
        <v>250</v>
      </c>
      <c r="E6" s="63" t="s">
        <v>251</v>
      </c>
      <c r="F6" s="63" t="s">
        <v>252</v>
      </c>
      <c r="G6" s="63" t="s">
        <v>253</v>
      </c>
    </row>
    <row r="7" spans="1:7">
      <c r="A7" s="64">
        <v>1</v>
      </c>
      <c r="B7" s="65">
        <f t="shared" ref="B7:G7" si="0">A7+1</f>
        <v>2</v>
      </c>
      <c r="C7" s="65">
        <f t="shared" si="0"/>
        <v>3</v>
      </c>
      <c r="D7" s="65">
        <f t="shared" si="0"/>
        <v>4</v>
      </c>
      <c r="E7" s="65">
        <f t="shared" si="0"/>
        <v>5</v>
      </c>
      <c r="F7" s="65">
        <f t="shared" si="0"/>
        <v>6</v>
      </c>
      <c r="G7" s="65">
        <f t="shared" si="0"/>
        <v>7</v>
      </c>
    </row>
    <row r="8" spans="1:7">
      <c r="A8" s="139" t="s">
        <v>28</v>
      </c>
      <c r="B8" s="139"/>
      <c r="C8" s="96">
        <v>365404.67241000012</v>
      </c>
      <c r="D8" s="96">
        <v>240204.30837000001</v>
      </c>
      <c r="E8" s="96">
        <v>105771.18427000003</v>
      </c>
      <c r="F8" s="96">
        <v>45179.290369999995</v>
      </c>
      <c r="G8" s="97">
        <v>62.842534201127918</v>
      </c>
    </row>
  </sheetData>
  <mergeCells count="4">
    <mergeCell ref="A2:G3"/>
    <mergeCell ref="A4:G4"/>
    <mergeCell ref="A5:G5"/>
    <mergeCell ref="A8:B8"/>
  </mergeCells>
  <phoneticPr fontId="0" type="noConversion"/>
  <pageMargins left="0.7" right="0.37" top="0.48"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 1-закупки</vt:lpstr>
      <vt:lpstr>№ 2-закупки</vt:lpstr>
      <vt:lpstr>№ 1а-закупки</vt:lpstr>
      <vt:lpstr>СМП СОНКО</vt:lpstr>
      <vt:lpstr>'№ 2-закупки'!Область_печати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2020-01-16T11:57:49Z</cp:lastPrinted>
  <dcterms:created xsi:type="dcterms:W3CDTF">2006-09-16T00:00:00Z</dcterms:created>
  <dcterms:modified xsi:type="dcterms:W3CDTF">2021-05-19T12:55:34Z</dcterms:modified>
</cp:coreProperties>
</file>