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95" windowWidth="18960" windowHeight="11475"/>
  </bookViews>
  <sheets>
    <sheet name="Отчет по закупкам " sheetId="1" r:id="rId1"/>
    <sheet name="Сведения о конкурентных процеда" sheetId="2" r:id="rId2"/>
    <sheet name="СМП СОНКО" sheetId="4" r:id="rId3"/>
  </sheets>
  <definedNames>
    <definedName name="_xlnm.Print_Titles" localSheetId="0">'Отчет по закупкам '!$8:$14</definedName>
    <definedName name="_xlnm.Print_Titles" localSheetId="1">'Сведения о конкурентных процеда'!$13:$15</definedName>
    <definedName name="_xlnm.Print_Area" localSheetId="0">'Отчет по закупкам '!$A$1:$M$62</definedName>
    <definedName name="_xlnm.Print_Area" localSheetId="1">'Сведения о конкурентных процеда'!$A$1:$J$55</definedName>
    <definedName name="_xlnm.Print_Area" localSheetId="2">'СМП СОНКО'!$A$1:$G$10</definedName>
  </definedNames>
  <calcPr calcId="114210" fullCalcOnLoad="1"/>
</workbook>
</file>

<file path=xl/calcChain.xml><?xml version="1.0" encoding="utf-8"?>
<calcChain xmlns="http://schemas.openxmlformats.org/spreadsheetml/2006/main">
  <c r="D16" i="1"/>
  <c r="I28" i="2"/>
  <c r="I52"/>
  <c r="I53"/>
  <c r="E28"/>
  <c r="E53"/>
  <c r="E52"/>
  <c r="D54" i="1"/>
  <c r="D42"/>
  <c r="D43"/>
  <c r="D44"/>
  <c r="D45"/>
  <c r="D46"/>
  <c r="D47"/>
  <c r="D48"/>
  <c r="D49"/>
  <c r="D50"/>
  <c r="D51"/>
  <c r="D52"/>
  <c r="D53"/>
  <c r="D55"/>
  <c r="D56"/>
  <c r="D57"/>
  <c r="D58"/>
  <c r="D59"/>
  <c r="D60"/>
  <c r="D61"/>
  <c r="D28"/>
  <c r="D34"/>
  <c r="D35"/>
  <c r="D17"/>
  <c r="D18"/>
  <c r="D19"/>
  <c r="D20"/>
  <c r="D21"/>
  <c r="D22"/>
  <c r="D23"/>
  <c r="D24"/>
  <c r="D25"/>
  <c r="D26"/>
  <c r="D27"/>
  <c r="D29"/>
  <c r="D30"/>
  <c r="D31"/>
  <c r="D32"/>
  <c r="D33"/>
  <c r="F28" i="2"/>
  <c r="F53"/>
  <c r="G53"/>
  <c r="H53"/>
  <c r="G28"/>
  <c r="G8" i="4"/>
  <c r="H28" i="2"/>
  <c r="G27"/>
  <c r="H2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D37" i="1"/>
  <c r="D40"/>
  <c r="D39"/>
  <c r="D38"/>
  <c r="B7" i="4"/>
  <c r="C7"/>
  <c r="D7"/>
  <c r="E7"/>
  <c r="F7"/>
  <c r="G7"/>
</calcChain>
</file>

<file path=xl/sharedStrings.xml><?xml version="1.0" encoding="utf-8"?>
<sst xmlns="http://schemas.openxmlformats.org/spreadsheetml/2006/main" count="327" uniqueCount="170">
  <si>
    <t>Выполнение проектных работ по привязке и корректировке проекта повторного применения на строительство объекта: «Детский сад на 220 мест по ул. Молодежная д. 36 в д. Москакасы Моргаушского района Чувашской Республики»</t>
  </si>
  <si>
    <t>Содержание автомобильных дорог Большесундырского сельского поселения Моргаушского района Чувашской Республики на 2021 год</t>
  </si>
  <si>
    <t>Содержание  автомобильных дорог Ярославского сельского поселения Моргаушского района Чувашской Республики в 2021 году</t>
  </si>
  <si>
    <t>Содержание автомобильных дорог Тораевского сельского поселения Моргаушского района Чувашской Республики в 2021 году (автомобильные дороги с твердым покрытием - 1,4 км, грунтовые а/д - 19,1 км)</t>
  </si>
  <si>
    <t>Содержание автомобильных дорог Тораевского сельского поселения Моргаушского района Чувашской Республики в 2021 году (автомобильные дороги с твердым покрытием - 4,24 км, грунтовые а/д - 9,8 км)</t>
  </si>
  <si>
    <t>Ремонт грунтовой автомобильной дороги в д. Апчары  Моргаушского района Чувашской Республики</t>
  </si>
  <si>
    <t>Благоустройство общественной территории - Парк 40-летия Победы, расположенного по ул. Ленина с.Большой Сундырь Моргаушского района Чувашской Республики (1 этап) в рамках муниципальной программы «Формирование современной городской среды на территории Больш</t>
  </si>
  <si>
    <t>Приобретение жилых помещений для детей-сирот и детей, оставшихся без попечения родителей, лиц из их числа путем покупки или участия в долевом строительстве многоквартирного дома (с условием о расчетах по счету эскроу) на территории Моргаушского района Чув</t>
  </si>
  <si>
    <t>-</t>
  </si>
  <si>
    <t xml:space="preserve"> 1 квартал 2021 года</t>
  </si>
  <si>
    <t>Главный распорядитель бюджетных средств (с учетом подведомственных учреждений)</t>
  </si>
  <si>
    <t>Приложение 1</t>
  </si>
  <si>
    <t>Приложение 2</t>
  </si>
  <si>
    <t>Приложение 3</t>
  </si>
  <si>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</si>
  <si>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</si>
  <si>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</si>
  <si>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</si>
  <si>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</si>
  <si>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</si>
  <si>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</si>
  <si>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</si>
  <si>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</si>
  <si>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</si>
  <si>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</si>
  <si>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</si>
  <si>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</si>
  <si>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</si>
  <si>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</si>
  <si>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</si>
  <si>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</si>
  <si>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</si>
  <si>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</si>
  <si>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</si>
  <si>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</si>
  <si>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</si>
  <si>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</si>
  <si>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</si>
  <si>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</si>
  <si>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</si>
  <si>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</si>
  <si>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</si>
  <si>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</si>
  <si>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</si>
  <si>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</si>
  <si>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</si>
  <si>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</si>
  <si>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</si>
  <si>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</si>
  <si>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</si>
  <si>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</si>
  <si>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</si>
  <si>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</si>
  <si>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</si>
  <si>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</si>
  <si>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</si>
  <si>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</si>
  <si>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</si>
  <si>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</si>
  <si>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</si>
  <si>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</si>
  <si>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</si>
  <si>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</si>
  <si>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</si>
  <si>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</si>
  <si>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</si>
  <si>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 xml:space="preserve">Сведения </t>
  </si>
  <si>
    <t>об эффективности проведенных конкурентных процедур закупок</t>
  </si>
  <si>
    <t>Наименование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</si>
  <si>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</si>
  <si>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</si>
  <si>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</si>
  <si>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</si>
  <si>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</si>
  <si>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</si>
  <si>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</si>
  <si>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</si>
  <si>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</si>
  <si>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</si>
  <si>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</si>
  <si>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</si>
  <si>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</si>
  <si>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</si>
  <si>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</si>
  <si>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</si>
  <si>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</si>
  <si>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</si>
  <si>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</si>
  <si>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</si>
  <si>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</si>
  <si>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</si>
  <si>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относительная, %</t>
  </si>
  <si>
    <t>ВСЕГО:</t>
  </si>
  <si>
    <t xml:space="preserve">  № п/п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</si>
  <si>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</si>
  <si>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</si>
  <si>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</si>
  <si>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</si>
  <si>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</si>
  <si>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</si>
  <si>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</si>
  <si>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</si>
  <si>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</si>
  <si>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</si>
  <si>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</si>
  <si>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</si>
  <si>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</si>
  <si>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</si>
  <si>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</si>
  <si>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</si>
  <si>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</si>
  <si>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</si>
  <si>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</si>
  <si>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</si>
  <si>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</si>
  <si>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</si>
  <si>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</si>
  <si>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</si>
  <si>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</si>
  <si>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</si>
  <si>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</si>
  <si>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</si>
  <si>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</si>
  <si>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</si>
  <si>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</si>
  <si>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  <charset val="204"/>
      </rPr>
      <t xml:space="preserve">несостоявшихся </t>
    </r>
    <r>
      <rPr>
        <sz val="10"/>
        <color indexed="8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</si>
  <si>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</si>
  <si>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</si>
  <si>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</si>
  <si>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</si>
  <si>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</si>
  <si>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</si>
  <si>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</si>
  <si>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</si>
  <si>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</si>
  <si>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</si>
  <si>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</si>
  <si>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</si>
  <si>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</si>
  <si>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</si>
  <si>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</si>
  <si>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</si>
  <si>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</si>
  <si>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</si>
  <si>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</si>
  <si>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</si>
  <si>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</si>
  <si>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</si>
  <si>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</si>
  <si>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</si>
  <si>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</si>
  <si>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</si>
  <si>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</si>
  <si>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</si>
  <si>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</si>
  <si>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</si>
  <si>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</si>
  <si>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 xml:space="preserve">Сведения о закупках у субъектов малого предпринимательства и социально ориентированных некоммерческих организаций </t>
  </si>
  <si>
    <t xml:space="preserve">Наименование  организации: Администрация Моргаушского района Чувашской Республики           </t>
  </si>
  <si>
    <t>ЭА (СМП и СОНКО)</t>
  </si>
  <si>
    <t>ЭА</t>
  </si>
  <si>
    <t>По району</t>
  </si>
  <si>
    <t>государственного органа Чувашской Республики, органа управления ТФОМС Чувашской Республики, представляющего отчет</t>
  </si>
  <si>
    <t>Администрация Моргаушского района Чувашской Республики</t>
  </si>
  <si>
    <t>не состоялся</t>
  </si>
  <si>
    <t>Оказание услуг по заправке картриджей, замене фотобарабанов, ракелей, роликов заряда офисной техники для нужд администрации Моргаушского района Чувашской Республики</t>
  </si>
  <si>
    <t>Оказание услуг по оценке рыночной стоимости объектов муниципальной собственности, а также земельных участков, государственная собственность на которые не разграничена, и прав на них на территории Моргаушского района Чувашской Республики</t>
  </si>
  <si>
    <t>состоялся</t>
  </si>
  <si>
    <r>
      <t>Регламентирование закупок по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44-ФЗ</t>
    </r>
    <r>
      <rPr>
        <u/>
        <sz val="10"/>
        <color indexed="8"/>
        <rFont val="Times New Roman"/>
        <family val="1"/>
        <charset val="204"/>
      </rPr>
      <t>,</t>
    </r>
    <r>
      <rPr>
        <sz val="10"/>
        <color indexed="8"/>
        <rFont val="Times New Roman"/>
        <family val="1"/>
        <charset val="204"/>
      </rPr>
      <t xml:space="preserve"> данные за период: 1 квартал 2021 года</t>
    </r>
  </si>
  <si>
    <t>за 1 квартал 2021 г.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</si>
</sst>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3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23" fillId="4" borderId="1" applyNumberFormat="0" applyAlignment="0" applyProtection="0"/>
    <xf numFmtId="0" fontId="24" fillId="11" borderId="2" applyNumberFormat="0" applyAlignment="0" applyProtection="0"/>
    <xf numFmtId="0" fontId="25" fillId="11" borderId="1" applyNumberFormat="0" applyAlignment="0" applyProtection="0"/>
    <xf numFmtId="0" fontId="3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7" fillId="12" borderId="7" applyNumberFormat="0" applyAlignment="0" applyProtection="0"/>
    <xf numFmtId="0" fontId="1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21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4" borderId="8" applyNumberFormat="0" applyFont="0" applyAlignment="0" applyProtection="0"/>
    <xf numFmtId="9" fontId="5" fillId="0" borderId="0" applyFont="0" applyFill="0" applyBorder="0" applyAlignment="0" applyProtection="0"/>
    <xf numFmtId="0" fontId="26" fillId="0" borderId="9" applyNumberFormat="0" applyFill="0" applyAlignment="0" applyProtection="0"/>
    <xf numFmtId="0" fontId="8" fillId="15" borderId="10" applyBorder="0">
      <alignment horizontal="center" vertical="center" wrapText="1"/>
    </xf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0" fontId="8" fillId="16" borderId="11" xfId="22" applyFont="1" applyFill="1" applyBorder="1" applyAlignment="1">
      <alignment horizontal="center" vertical="center" wrapText="1"/>
    </xf>
    <xf numFmtId="0" fontId="2" fillId="0" borderId="11" xfId="22" applyFont="1" applyBorder="1" applyAlignment="1">
      <alignment horizontal="center" vertical="top" wrapText="1"/>
    </xf>
    <xf numFmtId="0" fontId="8" fillId="16" borderId="11" xfId="22" applyFont="1" applyFill="1" applyBorder="1" applyAlignment="1">
      <alignment horizontal="center"/>
    </xf>
    <xf numFmtId="0" fontId="9" fillId="16" borderId="11" xfId="22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16" borderId="12" xfId="0" applyFont="1" applyFill="1" applyBorder="1" applyAlignment="1">
      <alignment vertical="top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1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16" borderId="0" xfId="0" applyFont="1" applyFill="1" applyAlignment="1">
      <alignment wrapText="1"/>
    </xf>
    <xf numFmtId="0" fontId="0" fillId="16" borderId="0" xfId="0" applyFill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17" borderId="14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wrapText="1"/>
    </xf>
    <xf numFmtId="0" fontId="1" fillId="18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 applyBorder="1" applyAlignment="1">
      <alignment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0" fontId="1" fillId="16" borderId="14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vertical="top" wrapText="1"/>
    </xf>
    <xf numFmtId="16" fontId="1" fillId="16" borderId="15" xfId="0" applyNumberFormat="1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vertical="top" wrapText="1"/>
    </xf>
    <xf numFmtId="0" fontId="1" fillId="16" borderId="19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vertical="center" wrapText="1"/>
    </xf>
    <xf numFmtId="0" fontId="1" fillId="16" borderId="2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vertical="top" wrapText="1"/>
    </xf>
    <xf numFmtId="0" fontId="4" fillId="16" borderId="23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vertical="top" wrapText="1"/>
    </xf>
    <xf numFmtId="0" fontId="1" fillId="17" borderId="25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center" wrapText="1"/>
    </xf>
    <xf numFmtId="0" fontId="1" fillId="17" borderId="26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vertical="top" wrapText="1"/>
    </xf>
    <xf numFmtId="0" fontId="1" fillId="15" borderId="15" xfId="0" applyFont="1" applyFill="1" applyBorder="1" applyAlignment="1">
      <alignment horizontal="center" wrapText="1"/>
    </xf>
    <xf numFmtId="0" fontId="1" fillId="15" borderId="15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vertical="top" wrapText="1"/>
    </xf>
    <xf numFmtId="0" fontId="1" fillId="18" borderId="15" xfId="0" applyFont="1" applyFill="1" applyBorder="1" applyAlignment="1">
      <alignment horizontal="center" wrapText="1"/>
    </xf>
    <xf numFmtId="0" fontId="1" fillId="19" borderId="22" xfId="0" applyFont="1" applyFill="1" applyBorder="1" applyAlignment="1">
      <alignment vertical="top" wrapText="1"/>
    </xf>
    <xf numFmtId="0" fontId="1" fillId="19" borderId="16" xfId="0" applyFont="1" applyFill="1" applyBorder="1" applyAlignment="1">
      <alignment horizontal="center" wrapText="1"/>
    </xf>
    <xf numFmtId="0" fontId="1" fillId="19" borderId="15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top" wrapText="1"/>
    </xf>
    <xf numFmtId="0" fontId="1" fillId="20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wrapText="1"/>
    </xf>
    <xf numFmtId="0" fontId="1" fillId="20" borderId="13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2" fontId="4" fillId="18" borderId="15" xfId="0" applyNumberFormat="1" applyFont="1" applyFill="1" applyBorder="1" applyAlignment="1">
      <alignment horizontal="center" vertical="center" wrapText="1"/>
    </xf>
    <xf numFmtId="2" fontId="1" fillId="18" borderId="15" xfId="0" applyNumberFormat="1" applyFont="1" applyFill="1" applyBorder="1" applyAlignment="1">
      <alignment horizontal="center" vertical="center" wrapText="1"/>
    </xf>
    <xf numFmtId="2" fontId="4" fillId="16" borderId="15" xfId="0" applyNumberFormat="1" applyFont="1" applyFill="1" applyBorder="1" applyAlignment="1">
      <alignment horizontal="center" vertical="center" wrapText="1"/>
    </xf>
    <xf numFmtId="2" fontId="1" fillId="16" borderId="13" xfId="0" applyNumberFormat="1" applyFont="1" applyFill="1" applyBorder="1" applyAlignment="1">
      <alignment horizontal="center" vertical="center" wrapText="1"/>
    </xf>
    <xf numFmtId="2" fontId="4" fillId="19" borderId="15" xfId="0" applyNumberFormat="1" applyFont="1" applyFill="1" applyBorder="1" applyAlignment="1">
      <alignment horizontal="center" vertical="center" wrapText="1"/>
    </xf>
    <xf numFmtId="2" fontId="1" fillId="19" borderId="15" xfId="0" applyNumberFormat="1" applyFont="1" applyFill="1" applyBorder="1" applyAlignment="1">
      <alignment horizontal="center" vertical="center" wrapText="1"/>
    </xf>
    <xf numFmtId="2" fontId="4" fillId="16" borderId="13" xfId="0" applyNumberFormat="1" applyFont="1" applyFill="1" applyBorder="1" applyAlignment="1">
      <alignment horizontal="center" vertical="center" wrapText="1"/>
    </xf>
    <xf numFmtId="2" fontId="4" fillId="18" borderId="13" xfId="0" applyNumberFormat="1" applyFont="1" applyFill="1" applyBorder="1" applyAlignment="1">
      <alignment horizontal="center" vertical="center" wrapText="1"/>
    </xf>
    <xf numFmtId="2" fontId="1" fillId="18" borderId="13" xfId="0" applyNumberFormat="1" applyFont="1" applyFill="1" applyBorder="1" applyAlignment="1">
      <alignment horizontal="center" vertical="center" wrapText="1"/>
    </xf>
    <xf numFmtId="2" fontId="4" fillId="20" borderId="13" xfId="0" applyNumberFormat="1" applyFont="1" applyFill="1" applyBorder="1" applyAlignment="1">
      <alignment horizontal="center" vertical="center" wrapText="1"/>
    </xf>
    <xf numFmtId="2" fontId="1" fillId="20" borderId="13" xfId="0" applyNumberFormat="1" applyFont="1" applyFill="1" applyBorder="1" applyAlignment="1">
      <alignment horizontal="center" vertical="center" wrapText="1"/>
    </xf>
    <xf numFmtId="2" fontId="2" fillId="18" borderId="15" xfId="0" applyNumberFormat="1" applyFont="1" applyFill="1" applyBorder="1" applyAlignment="1">
      <alignment horizontal="center" vertical="center" wrapText="1"/>
    </xf>
    <xf numFmtId="2" fontId="2" fillId="18" borderId="17" xfId="0" applyNumberFormat="1" applyFont="1" applyFill="1" applyBorder="1" applyAlignment="1">
      <alignment horizontal="center" vertical="center" wrapText="1"/>
    </xf>
    <xf numFmtId="14" fontId="34" fillId="16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4" fillId="16" borderId="11" xfId="0" applyFont="1" applyFill="1" applyBorder="1" applyAlignment="1">
      <alignment wrapText="1"/>
    </xf>
    <xf numFmtId="0" fontId="34" fillId="0" borderId="11" xfId="23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 wrapText="1"/>
    </xf>
    <xf numFmtId="4" fontId="14" fillId="16" borderId="11" xfId="0" applyNumberFormat="1" applyFont="1" applyFill="1" applyBorder="1" applyAlignment="1">
      <alignment horizontal="center" vertical="center"/>
    </xf>
    <xf numFmtId="0" fontId="14" fillId="0" borderId="11" xfId="23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4" fontId="14" fillId="0" borderId="11" xfId="23" applyNumberFormat="1" applyFont="1" applyBorder="1" applyAlignment="1">
      <alignment horizontal="center" vertical="center" wrapText="1"/>
    </xf>
    <xf numFmtId="14" fontId="34" fillId="16" borderId="0" xfId="0" applyNumberFormat="1" applyFont="1" applyFill="1" applyBorder="1" applyAlignment="1">
      <alignment horizontal="center" vertical="center"/>
    </xf>
    <xf numFmtId="4" fontId="15" fillId="0" borderId="11" xfId="25" applyNumberFormat="1" applyFont="1" applyFill="1" applyBorder="1" applyAlignment="1">
      <alignment horizontal="center"/>
    </xf>
    <xf numFmtId="4" fontId="36" fillId="16" borderId="11" xfId="22" applyNumberFormat="1" applyFont="1" applyFill="1" applyBorder="1" applyAlignment="1">
      <alignment horizontal="center"/>
    </xf>
    <xf numFmtId="2" fontId="2" fillId="16" borderId="13" xfId="0" applyNumberFormat="1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vertical="top" wrapText="1"/>
    </xf>
    <xf numFmtId="0" fontId="1" fillId="16" borderId="15" xfId="0" applyFont="1" applyFill="1" applyBorder="1" applyAlignment="1">
      <alignment horizont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vertical="top" wrapText="1"/>
    </xf>
    <xf numFmtId="0" fontId="1" fillId="21" borderId="19" xfId="0" applyFont="1" applyFill="1" applyBorder="1" applyAlignment="1">
      <alignment horizontal="center" wrapText="1"/>
    </xf>
    <xf numFmtId="2" fontId="4" fillId="21" borderId="19" xfId="0" applyNumberFormat="1" applyFont="1" applyFill="1" applyBorder="1" applyAlignment="1">
      <alignment horizontal="center" vertical="center" wrapText="1"/>
    </xf>
    <xf numFmtId="2" fontId="1" fillId="21" borderId="19" xfId="0" applyNumberFormat="1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vertical="top" wrapText="1"/>
    </xf>
    <xf numFmtId="0" fontId="1" fillId="20" borderId="16" xfId="0" applyFont="1" applyFill="1" applyBorder="1" applyAlignment="1">
      <alignment horizontal="center" wrapText="1"/>
    </xf>
    <xf numFmtId="2" fontId="4" fillId="20" borderId="15" xfId="0" applyNumberFormat="1" applyFont="1" applyFill="1" applyBorder="1" applyAlignment="1">
      <alignment horizontal="center" vertical="center" wrapText="1"/>
    </xf>
    <xf numFmtId="2" fontId="1" fillId="20" borderId="15" xfId="0" applyNumberFormat="1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5" fillId="0" borderId="11" xfId="25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16" borderId="30" xfId="0" applyFont="1" applyFill="1" applyBorder="1" applyAlignment="1">
      <alignment horizontal="center" wrapText="1"/>
    </xf>
    <xf numFmtId="0" fontId="1" fillId="16" borderId="31" xfId="0" applyFont="1" applyFill="1" applyBorder="1" applyAlignment="1">
      <alignment horizontal="center" wrapText="1"/>
    </xf>
    <xf numFmtId="0" fontId="1" fillId="16" borderId="32" xfId="0" applyFont="1" applyFill="1" applyBorder="1" applyAlignment="1">
      <alignment horizontal="center" wrapText="1"/>
    </xf>
    <xf numFmtId="0" fontId="1" fillId="16" borderId="24" xfId="0" applyFont="1" applyFill="1" applyBorder="1" applyAlignment="1">
      <alignment horizontal="center" wrapText="1"/>
    </xf>
    <xf numFmtId="0" fontId="1" fillId="16" borderId="37" xfId="0" applyFont="1" applyFill="1" applyBorder="1" applyAlignment="1">
      <alignment horizontal="center" wrapText="1"/>
    </xf>
    <xf numFmtId="0" fontId="1" fillId="16" borderId="13" xfId="0" applyFont="1" applyFill="1" applyBorder="1" applyAlignment="1">
      <alignment horizontal="center" wrapText="1"/>
    </xf>
    <xf numFmtId="0" fontId="1" fillId="16" borderId="29" xfId="0" applyFont="1" applyFill="1" applyBorder="1" applyAlignment="1">
      <alignment horizontal="center" wrapText="1"/>
    </xf>
    <xf numFmtId="0" fontId="1" fillId="16" borderId="18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" fillId="16" borderId="35" xfId="0" applyFont="1" applyFill="1" applyBorder="1" applyAlignment="1">
      <alignment horizontal="center" wrapText="1"/>
    </xf>
    <xf numFmtId="0" fontId="1" fillId="16" borderId="36" xfId="0" applyFont="1" applyFill="1" applyBorder="1" applyAlignment="1">
      <alignment horizontal="center" wrapText="1"/>
    </xf>
    <xf numFmtId="0" fontId="1" fillId="16" borderId="28" xfId="0" applyFont="1" applyFill="1" applyBorder="1" applyAlignment="1">
      <alignment horizontal="center" wrapText="1"/>
    </xf>
    <xf numFmtId="0" fontId="1" fillId="16" borderId="29" xfId="0" applyFont="1" applyFill="1" applyBorder="1" applyAlignment="1">
      <alignment horizontal="center" textRotation="90" wrapText="1"/>
    </xf>
    <xf numFmtId="0" fontId="1" fillId="16" borderId="12" xfId="0" applyFont="1" applyFill="1" applyBorder="1" applyAlignment="1">
      <alignment horizontal="center" textRotation="90" wrapText="1"/>
    </xf>
    <xf numFmtId="0" fontId="1" fillId="16" borderId="20" xfId="0" applyFont="1" applyFill="1" applyBorder="1" applyAlignment="1">
      <alignment horizontal="center" wrapText="1"/>
    </xf>
    <xf numFmtId="0" fontId="1" fillId="16" borderId="33" xfId="0" applyFont="1" applyFill="1" applyBorder="1" applyAlignment="1">
      <alignment horizontal="center" wrapText="1"/>
    </xf>
    <xf numFmtId="0" fontId="1" fillId="16" borderId="34" xfId="0" applyFont="1" applyFill="1" applyBorder="1" applyAlignment="1">
      <alignment horizontal="center" wrapText="1"/>
    </xf>
    <xf numFmtId="0" fontId="1" fillId="16" borderId="0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vertical="top" wrapText="1"/>
    </xf>
    <xf numFmtId="0" fontId="1" fillId="16" borderId="17" xfId="0" applyFont="1" applyFill="1" applyBorder="1" applyAlignment="1">
      <alignment horizontal="center" vertical="top" wrapText="1"/>
    </xf>
    <xf numFmtId="0" fontId="14" fillId="0" borderId="11" xfId="0" applyFont="1" applyBorder="1"/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5" xfId="0" applyFont="1" applyBorder="1"/>
    <xf numFmtId="0" fontId="14" fillId="0" borderId="47" xfId="0" applyFont="1" applyBorder="1"/>
    <xf numFmtId="0" fontId="5" fillId="21" borderId="0" xfId="24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38" xfId="0" applyFont="1" applyBorder="1" applyAlignment="1"/>
    <xf numFmtId="0" fontId="14" fillId="0" borderId="45" xfId="0" applyFont="1" applyBorder="1" applyAlignment="1">
      <alignment wrapText="1"/>
    </xf>
    <xf numFmtId="0" fontId="14" fillId="0" borderId="46" xfId="0" applyFont="1" applyBorder="1" applyAlignment="1">
      <alignment wrapText="1"/>
    </xf>
    <xf numFmtId="0" fontId="15" fillId="0" borderId="45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6" fillId="16" borderId="0" xfId="22" applyFont="1" applyFill="1" applyAlignment="1">
      <alignment horizontal="center" wrapText="1"/>
    </xf>
    <xf numFmtId="0" fontId="7" fillId="16" borderId="0" xfId="22" applyFont="1" applyFill="1" applyAlignment="1">
      <alignment horizontal="center" wrapText="1"/>
    </xf>
    <xf numFmtId="17" fontId="6" fillId="16" borderId="0" xfId="22" applyNumberFormat="1" applyFont="1" applyFill="1" applyAlignment="1">
      <alignment horizontal="center"/>
    </xf>
    <xf numFmtId="0" fontId="6" fillId="16" borderId="0" xfId="22" applyFont="1" applyFill="1" applyAlignment="1">
      <alignment horizontal="center"/>
    </xf>
    <xf numFmtId="0" fontId="8" fillId="16" borderId="0" xfId="22" applyFont="1" applyFill="1" applyAlignment="1">
      <alignment horizontal="right"/>
    </xf>
    <xf numFmtId="0" fontId="35" fillId="0" borderId="11" xfId="25" applyFont="1" applyFill="1" applyBorder="1" applyAlignment="1">
      <alignment wrapText="1"/>
    </xf>
  </cellXfs>
  <cellStyles count="34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Гиперссылка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2 2" xfId="20"/>
    <cellStyle name="Обычный 2 3" xfId="21"/>
    <cellStyle name="Обычный 3" xfId="22"/>
    <cellStyle name="Обычный_Сведения о конкурентных процеда" xfId="23"/>
    <cellStyle name="Обычный_Сведения о конкурентных процеда_1" xfId="24"/>
    <cellStyle name="Обычный_СМП СОНКО" xfId="25"/>
    <cellStyle name="Плохой 2" xfId="26"/>
    <cellStyle name="Пояснение 2" xfId="27"/>
    <cellStyle name="Примечание 2" xfId="28"/>
    <cellStyle name="Процентный 2" xfId="29"/>
    <cellStyle name="Связанная ячейка 2" xfId="30"/>
    <cellStyle name="Стиль 1" xfId="31"/>
    <cellStyle name="Текст предупреждения 2" xfId="32"/>
    <cellStyle name="Хороший 2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Q62"/>
  <sheetViews>
    <sheetView showGridLines="0" tabSelected="1" view="pageBreakPreview" zoomScaleNormal="100" workbookViewId="0">
      <selection activeCell="B67" sqref="B67"/>
    </sheetView>
  </sheetViews>
  <sheetFormatPr defaultRowHeight="1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>
      <c r="A1" s="11"/>
      <c r="B1" s="135" t="s">
        <v>11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9" ht="29.25" customHeight="1">
      <c r="A2" s="11"/>
      <c r="B2" s="137" t="s">
        <v>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9">
      <c r="A3" s="11"/>
      <c r="B3" s="137" t="s">
        <v>99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9">
      <c r="A4" s="11"/>
      <c r="B4" s="124" t="s">
        <v>156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9" ht="18.75" customHeight="1">
      <c r="A5" s="11"/>
      <c r="B5" s="123" t="s">
        <v>168</v>
      </c>
      <c r="C5" s="123"/>
      <c r="D5" s="123"/>
      <c r="E5" s="123"/>
      <c r="F5" s="123"/>
      <c r="G5" s="12"/>
      <c r="H5" s="12"/>
      <c r="I5" s="12"/>
      <c r="J5" s="12"/>
      <c r="K5" s="12"/>
      <c r="L5" s="12"/>
      <c r="M5" s="12"/>
    </row>
    <row r="6" spans="1:19" ht="27" customHeight="1">
      <c r="A6" s="11"/>
      <c r="B6" s="123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9" ht="23.25" customHeight="1" thickBot="1">
      <c r="A7" s="11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S7" s="2"/>
    </row>
    <row r="8" spans="1:19" ht="15.75" thickBot="1">
      <c r="A8" s="13"/>
      <c r="B8" s="132" t="s">
        <v>14</v>
      </c>
      <c r="C8" s="132" t="s">
        <v>15</v>
      </c>
      <c r="D8" s="132" t="s">
        <v>16</v>
      </c>
      <c r="E8" s="138" t="s">
        <v>17</v>
      </c>
      <c r="F8" s="139"/>
      <c r="G8" s="139"/>
      <c r="H8" s="139"/>
      <c r="I8" s="139"/>
      <c r="J8" s="139"/>
      <c r="K8" s="139"/>
      <c r="L8" s="139"/>
      <c r="M8" s="140"/>
      <c r="S8" s="2"/>
    </row>
    <row r="9" spans="1:19" ht="31.5" customHeight="1">
      <c r="A9" s="13"/>
      <c r="B9" s="133"/>
      <c r="C9" s="133"/>
      <c r="D9" s="133"/>
      <c r="E9" s="126" t="s">
        <v>62</v>
      </c>
      <c r="F9" s="127"/>
      <c r="G9" s="127"/>
      <c r="H9" s="127"/>
      <c r="I9" s="127"/>
      <c r="J9" s="128"/>
      <c r="K9" s="126" t="s">
        <v>18</v>
      </c>
      <c r="L9" s="127"/>
      <c r="M9" s="128"/>
    </row>
    <row r="10" spans="1:19" ht="15.75" thickBot="1">
      <c r="A10" s="13"/>
      <c r="B10" s="133"/>
      <c r="C10" s="133"/>
      <c r="D10" s="133"/>
      <c r="E10" s="129"/>
      <c r="F10" s="130"/>
      <c r="G10" s="130"/>
      <c r="H10" s="130"/>
      <c r="I10" s="130"/>
      <c r="J10" s="131"/>
      <c r="K10" s="129"/>
      <c r="L10" s="146"/>
      <c r="M10" s="147"/>
      <c r="S10" s="2"/>
    </row>
    <row r="11" spans="1:19" ht="26.25" customHeight="1" thickBot="1">
      <c r="A11" s="13"/>
      <c r="B11" s="133"/>
      <c r="C11" s="133"/>
      <c r="D11" s="133"/>
      <c r="E11" s="138" t="s">
        <v>63</v>
      </c>
      <c r="F11" s="139"/>
      <c r="G11" s="139"/>
      <c r="H11" s="132" t="s">
        <v>19</v>
      </c>
      <c r="I11" s="132" t="s">
        <v>64</v>
      </c>
      <c r="J11" s="132" t="s">
        <v>65</v>
      </c>
      <c r="K11" s="126" t="s">
        <v>20</v>
      </c>
      <c r="L11" s="148" t="s">
        <v>133</v>
      </c>
      <c r="M11" s="149"/>
      <c r="S11" s="2"/>
    </row>
    <row r="12" spans="1:19" ht="48" customHeight="1">
      <c r="A12" s="13"/>
      <c r="B12" s="133"/>
      <c r="C12" s="133"/>
      <c r="D12" s="133"/>
      <c r="E12" s="141" t="s">
        <v>59</v>
      </c>
      <c r="F12" s="141" t="s">
        <v>60</v>
      </c>
      <c r="G12" s="141" t="s">
        <v>61</v>
      </c>
      <c r="H12" s="133"/>
      <c r="I12" s="133"/>
      <c r="J12" s="133"/>
      <c r="K12" s="145"/>
      <c r="L12" s="143" t="s">
        <v>134</v>
      </c>
      <c r="M12" s="143" t="s">
        <v>135</v>
      </c>
    </row>
    <row r="13" spans="1:19" ht="21" customHeight="1" thickBot="1">
      <c r="A13" s="13"/>
      <c r="B13" s="134"/>
      <c r="C13" s="134"/>
      <c r="D13" s="134"/>
      <c r="E13" s="142"/>
      <c r="F13" s="142"/>
      <c r="G13" s="142"/>
      <c r="H13" s="134"/>
      <c r="I13" s="134"/>
      <c r="J13" s="134"/>
      <c r="K13" s="129"/>
      <c r="L13" s="144"/>
      <c r="M13" s="144"/>
    </row>
    <row r="14" spans="1:19" ht="15.75" thickBot="1">
      <c r="A14" s="13"/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</row>
    <row r="15" spans="1:19" ht="19.5" customHeight="1" thickBot="1">
      <c r="A15" s="13"/>
      <c r="B15" s="126" t="s">
        <v>56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</row>
    <row r="16" spans="1:19" ht="41.25" customHeight="1" thickBot="1">
      <c r="A16" s="13"/>
      <c r="B16" s="48" t="s">
        <v>115</v>
      </c>
      <c r="C16" s="49" t="s">
        <v>21</v>
      </c>
      <c r="D16" s="69">
        <f>SUM(E16:L16)</f>
        <v>1578</v>
      </c>
      <c r="E16" s="50"/>
      <c r="F16" s="50"/>
      <c r="G16" s="50"/>
      <c r="H16" s="50">
        <v>27</v>
      </c>
      <c r="I16" s="50"/>
      <c r="J16" s="50"/>
      <c r="K16" s="50">
        <v>167</v>
      </c>
      <c r="L16" s="20">
        <v>1384</v>
      </c>
      <c r="M16" s="20">
        <v>25</v>
      </c>
    </row>
    <row r="17" spans="1:69" ht="39" thickBot="1">
      <c r="A17" s="26"/>
      <c r="B17" s="30" t="s">
        <v>116</v>
      </c>
      <c r="C17" s="31" t="s">
        <v>22</v>
      </c>
      <c r="D17" s="68">
        <f t="shared" ref="D17:D32" si="0">SUM(E17:L17)</f>
        <v>22</v>
      </c>
      <c r="E17" s="32"/>
      <c r="F17" s="32"/>
      <c r="G17" s="32"/>
      <c r="H17" s="32">
        <v>22</v>
      </c>
      <c r="I17" s="32"/>
      <c r="J17" s="32"/>
      <c r="K17" s="32"/>
      <c r="L17" s="32"/>
      <c r="M17" s="33"/>
    </row>
    <row r="18" spans="1:69" ht="39" thickBot="1">
      <c r="A18" s="13"/>
      <c r="B18" s="8" t="s">
        <v>117</v>
      </c>
      <c r="C18" s="10" t="s">
        <v>23</v>
      </c>
      <c r="D18" s="68">
        <f t="shared" si="0"/>
        <v>3</v>
      </c>
      <c r="E18" s="9"/>
      <c r="F18" s="9"/>
      <c r="G18" s="9"/>
      <c r="H18" s="9">
        <v>3</v>
      </c>
      <c r="I18" s="9"/>
      <c r="J18" s="9"/>
      <c r="K18" s="9"/>
      <c r="L18" s="9"/>
      <c r="M18" s="9"/>
    </row>
    <row r="19" spans="1:69" ht="51.75" thickBot="1">
      <c r="A19" s="13"/>
      <c r="B19" s="8" t="s">
        <v>113</v>
      </c>
      <c r="C19" s="10" t="s">
        <v>24</v>
      </c>
      <c r="D19" s="68">
        <f t="shared" si="0"/>
        <v>2</v>
      </c>
      <c r="E19" s="9"/>
      <c r="F19" s="9"/>
      <c r="G19" s="9"/>
      <c r="H19" s="9">
        <v>2</v>
      </c>
      <c r="I19" s="9"/>
      <c r="J19" s="9"/>
      <c r="K19" s="9"/>
      <c r="L19" s="9"/>
      <c r="M19" s="9"/>
      <c r="Q19" s="7"/>
    </row>
    <row r="20" spans="1:69" ht="51.75" thickBot="1">
      <c r="A20" s="13"/>
      <c r="B20" s="8" t="s">
        <v>118</v>
      </c>
      <c r="C20" s="10" t="s">
        <v>25</v>
      </c>
      <c r="D20" s="68">
        <f t="shared" si="0"/>
        <v>17</v>
      </c>
      <c r="E20" s="9"/>
      <c r="F20" s="9"/>
      <c r="G20" s="9"/>
      <c r="H20" s="9">
        <v>17</v>
      </c>
      <c r="I20" s="9"/>
      <c r="J20" s="9"/>
      <c r="K20" s="9"/>
      <c r="L20" s="9"/>
      <c r="M20" s="9"/>
    </row>
    <row r="21" spans="1:69" ht="51.75" thickBot="1">
      <c r="A21" s="13"/>
      <c r="B21" s="8" t="s">
        <v>119</v>
      </c>
      <c r="C21" s="10" t="s">
        <v>26</v>
      </c>
      <c r="D21" s="68">
        <f t="shared" si="0"/>
        <v>15</v>
      </c>
      <c r="E21" s="9"/>
      <c r="F21" s="9"/>
      <c r="G21" s="9"/>
      <c r="H21" s="9">
        <v>15</v>
      </c>
      <c r="I21" s="9"/>
      <c r="J21" s="9"/>
      <c r="K21" s="9"/>
      <c r="L21" s="9"/>
      <c r="M21" s="9"/>
    </row>
    <row r="22" spans="1:69" ht="51.75" thickBot="1">
      <c r="A22" s="13"/>
      <c r="B22" s="34" t="s">
        <v>120</v>
      </c>
      <c r="C22" s="35" t="s">
        <v>27</v>
      </c>
      <c r="D22" s="68">
        <f t="shared" si="0"/>
        <v>2</v>
      </c>
      <c r="E22" s="36"/>
      <c r="F22" s="36"/>
      <c r="G22" s="36"/>
      <c r="H22" s="36">
        <v>2</v>
      </c>
      <c r="I22" s="36"/>
      <c r="J22" s="36"/>
      <c r="K22" s="36"/>
      <c r="L22" s="36"/>
      <c r="M22" s="36"/>
    </row>
    <row r="23" spans="1:69" ht="51.75" thickBot="1">
      <c r="A23" s="13"/>
      <c r="B23" s="30" t="s">
        <v>132</v>
      </c>
      <c r="C23" s="37" t="s">
        <v>28</v>
      </c>
      <c r="D23" s="68">
        <f t="shared" si="0"/>
        <v>0</v>
      </c>
      <c r="E23" s="38"/>
      <c r="F23" s="38"/>
      <c r="G23" s="38"/>
      <c r="H23" s="38"/>
      <c r="I23" s="38"/>
      <c r="J23" s="38"/>
      <c r="K23" s="38"/>
      <c r="L23" s="38"/>
      <c r="M23" s="38"/>
    </row>
    <row r="24" spans="1:69" s="17" customFormat="1" ht="65.25" customHeight="1" thickBot="1">
      <c r="A24" s="16"/>
      <c r="B24" s="30" t="s">
        <v>121</v>
      </c>
      <c r="C24" s="37" t="s">
        <v>29</v>
      </c>
      <c r="D24" s="68">
        <f t="shared" si="0"/>
        <v>9</v>
      </c>
      <c r="E24" s="32"/>
      <c r="F24" s="32"/>
      <c r="G24" s="32"/>
      <c r="H24" s="32">
        <v>9</v>
      </c>
      <c r="I24" s="32"/>
      <c r="J24" s="32"/>
      <c r="K24" s="32"/>
      <c r="L24" s="32"/>
      <c r="M24" s="33"/>
    </row>
    <row r="25" spans="1:69" s="21" customFormat="1" ht="79.5" customHeight="1" thickBot="1">
      <c r="A25" s="16"/>
      <c r="B25" s="30" t="s">
        <v>155</v>
      </c>
      <c r="C25" s="37" t="s">
        <v>30</v>
      </c>
      <c r="D25" s="68">
        <f t="shared" si="0"/>
        <v>27</v>
      </c>
      <c r="E25" s="38"/>
      <c r="F25" s="38"/>
      <c r="G25" s="38"/>
      <c r="H25" s="38">
        <v>27</v>
      </c>
      <c r="I25" s="38"/>
      <c r="J25" s="38"/>
      <c r="K25" s="38"/>
      <c r="L25" s="38"/>
      <c r="M25" s="3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ht="42.75" customHeight="1" thickBot="1">
      <c r="A26" s="13"/>
      <c r="B26" s="8" t="s">
        <v>122</v>
      </c>
      <c r="C26" s="10" t="s">
        <v>31</v>
      </c>
      <c r="D26" s="68">
        <f t="shared" si="0"/>
        <v>1578</v>
      </c>
      <c r="E26" s="9"/>
      <c r="F26" s="9"/>
      <c r="G26" s="9"/>
      <c r="H26" s="9">
        <v>27</v>
      </c>
      <c r="I26" s="9"/>
      <c r="J26" s="9"/>
      <c r="K26" s="9">
        <v>167</v>
      </c>
      <c r="L26" s="9">
        <v>1384</v>
      </c>
      <c r="M26" s="9">
        <v>25</v>
      </c>
    </row>
    <row r="27" spans="1:69" ht="42" customHeight="1" thickBot="1">
      <c r="A27" s="13"/>
      <c r="B27" s="8" t="s">
        <v>123</v>
      </c>
      <c r="C27" s="10" t="s">
        <v>32</v>
      </c>
      <c r="D27" s="68">
        <f t="shared" si="0"/>
        <v>0</v>
      </c>
      <c r="E27" s="9"/>
      <c r="F27" s="9"/>
      <c r="G27" s="9"/>
      <c r="H27" s="9">
        <v>0</v>
      </c>
      <c r="I27" s="9"/>
      <c r="J27" s="9"/>
      <c r="K27" s="9"/>
      <c r="L27" s="9"/>
      <c r="M27" s="9"/>
    </row>
    <row r="28" spans="1:69" ht="25.5" customHeight="1" thickBot="1">
      <c r="A28" s="13"/>
      <c r="B28" s="39" t="s">
        <v>102</v>
      </c>
      <c r="C28" s="10" t="s">
        <v>33</v>
      </c>
      <c r="D28" s="68">
        <f>SUM(E28:L28)</f>
        <v>1561</v>
      </c>
      <c r="E28" s="9"/>
      <c r="F28" s="9"/>
      <c r="G28" s="9"/>
      <c r="H28" s="9">
        <v>10</v>
      </c>
      <c r="I28" s="9"/>
      <c r="J28" s="9"/>
      <c r="K28" s="9">
        <v>167</v>
      </c>
      <c r="L28" s="9">
        <v>1384</v>
      </c>
      <c r="M28" s="9">
        <v>25</v>
      </c>
    </row>
    <row r="29" spans="1:69" ht="39.75" customHeight="1" thickBot="1">
      <c r="A29" s="13"/>
      <c r="B29" s="8" t="s">
        <v>145</v>
      </c>
      <c r="C29" s="10" t="s">
        <v>34</v>
      </c>
      <c r="D29" s="68">
        <f t="shared" si="0"/>
        <v>5</v>
      </c>
      <c r="E29" s="9"/>
      <c r="F29" s="9"/>
      <c r="G29" s="9"/>
      <c r="H29" s="9">
        <v>5</v>
      </c>
      <c r="I29" s="9"/>
      <c r="J29" s="9"/>
      <c r="K29" s="9"/>
      <c r="L29" s="9"/>
      <c r="M29" s="9"/>
    </row>
    <row r="30" spans="1:69" ht="51.75" thickBot="1">
      <c r="A30" s="13"/>
      <c r="B30" s="8" t="s">
        <v>143</v>
      </c>
      <c r="C30" s="10" t="s">
        <v>35</v>
      </c>
      <c r="D30" s="68">
        <f t="shared" si="0"/>
        <v>3</v>
      </c>
      <c r="E30" s="9"/>
      <c r="F30" s="9"/>
      <c r="G30" s="9"/>
      <c r="H30" s="9">
        <v>3</v>
      </c>
      <c r="I30" s="9"/>
      <c r="J30" s="9"/>
      <c r="K30" s="14"/>
      <c r="L30" s="14"/>
      <c r="M30" s="14"/>
    </row>
    <row r="31" spans="1:69" ht="54.75" customHeight="1" thickBot="1">
      <c r="A31" s="13"/>
      <c r="B31" s="8" t="s">
        <v>144</v>
      </c>
      <c r="C31" s="10" t="s">
        <v>36</v>
      </c>
      <c r="D31" s="68">
        <f t="shared" si="0"/>
        <v>2</v>
      </c>
      <c r="E31" s="9"/>
      <c r="F31" s="9"/>
      <c r="G31" s="9"/>
      <c r="H31" s="9">
        <v>2</v>
      </c>
      <c r="I31" s="9"/>
      <c r="J31" s="9"/>
      <c r="K31" s="14"/>
      <c r="L31" s="14"/>
      <c r="M31" s="14"/>
    </row>
    <row r="32" spans="1:69" ht="15.75" thickBot="1">
      <c r="A32" s="13"/>
      <c r="B32" s="8" t="s">
        <v>103</v>
      </c>
      <c r="C32" s="10" t="s">
        <v>100</v>
      </c>
      <c r="D32" s="68">
        <f t="shared" si="0"/>
        <v>2</v>
      </c>
      <c r="E32" s="9"/>
      <c r="F32" s="9"/>
      <c r="G32" s="9"/>
      <c r="H32" s="9">
        <v>1</v>
      </c>
      <c r="I32" s="9"/>
      <c r="J32" s="9"/>
      <c r="K32" s="14">
        <v>1</v>
      </c>
      <c r="L32" s="14"/>
      <c r="M32" s="14"/>
    </row>
    <row r="33" spans="1:31" ht="15.75" thickBot="1">
      <c r="A33" s="13"/>
      <c r="B33" s="8" t="s">
        <v>104</v>
      </c>
      <c r="C33" s="10" t="s">
        <v>136</v>
      </c>
      <c r="D33" s="68">
        <f>SUM(E33:L33)</f>
        <v>3</v>
      </c>
      <c r="E33" s="9"/>
      <c r="F33" s="9"/>
      <c r="G33" s="9"/>
      <c r="H33" s="9">
        <v>3</v>
      </c>
      <c r="I33" s="9"/>
      <c r="J33" s="9"/>
      <c r="K33" s="14"/>
      <c r="L33" s="14"/>
      <c r="M33" s="14"/>
    </row>
    <row r="34" spans="1:31" s="17" customFormat="1" ht="51.75" thickBot="1">
      <c r="A34" s="16"/>
      <c r="B34" s="34" t="s">
        <v>146</v>
      </c>
      <c r="C34" s="35" t="s">
        <v>137</v>
      </c>
      <c r="D34" s="68">
        <f>SUM(E34:L34)</f>
        <v>9</v>
      </c>
      <c r="E34" s="41"/>
      <c r="F34" s="40"/>
      <c r="G34" s="41"/>
      <c r="H34" s="40">
        <v>9</v>
      </c>
      <c r="I34" s="41"/>
      <c r="J34" s="40"/>
      <c r="K34" s="41"/>
      <c r="L34" s="40"/>
      <c r="M34" s="29"/>
    </row>
    <row r="35" spans="1:31" s="21" customFormat="1" ht="66" customHeight="1" thickBot="1">
      <c r="A35" s="16"/>
      <c r="B35" s="30" t="s">
        <v>147</v>
      </c>
      <c r="C35" s="37" t="s">
        <v>138</v>
      </c>
      <c r="D35" s="68">
        <f>SUM(E35:L35)</f>
        <v>10</v>
      </c>
      <c r="E35" s="38"/>
      <c r="F35" s="38"/>
      <c r="G35" s="38"/>
      <c r="H35" s="38">
        <v>10</v>
      </c>
      <c r="I35" s="38"/>
      <c r="J35" s="38"/>
      <c r="K35" s="38"/>
      <c r="L35" s="38"/>
      <c r="M35" s="3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20.25" customHeight="1" thickBot="1">
      <c r="A36" s="13"/>
      <c r="B36" s="145" t="s">
        <v>57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</row>
    <row r="37" spans="1:31" ht="15.75" thickBot="1">
      <c r="A37" s="13"/>
      <c r="B37" s="51" t="s">
        <v>105</v>
      </c>
      <c r="C37" s="52" t="s">
        <v>37</v>
      </c>
      <c r="D37" s="71">
        <f>SUM(E37:M37)</f>
        <v>56</v>
      </c>
      <c r="E37" s="53"/>
      <c r="F37" s="53"/>
      <c r="G37" s="53"/>
      <c r="H37" s="53">
        <v>56</v>
      </c>
      <c r="I37" s="53"/>
      <c r="J37" s="53"/>
      <c r="K37" s="54"/>
      <c r="L37" s="55"/>
      <c r="M37" s="55"/>
    </row>
    <row r="38" spans="1:31" ht="39" thickBot="1">
      <c r="A38" s="13"/>
      <c r="B38" s="34" t="s">
        <v>106</v>
      </c>
      <c r="C38" s="35" t="s">
        <v>38</v>
      </c>
      <c r="D38" s="102">
        <f>SUM(E38:M38)</f>
        <v>2</v>
      </c>
      <c r="E38" s="36"/>
      <c r="F38" s="36"/>
      <c r="G38" s="36"/>
      <c r="H38" s="36">
        <v>2</v>
      </c>
      <c r="I38" s="36"/>
      <c r="J38" s="36"/>
      <c r="K38" s="103"/>
      <c r="L38" s="103"/>
      <c r="M38" s="103"/>
    </row>
    <row r="39" spans="1:31" ht="20.25" customHeight="1" thickBot="1">
      <c r="A39" s="13"/>
      <c r="B39" s="104" t="s">
        <v>107</v>
      </c>
      <c r="C39" s="105" t="s">
        <v>39</v>
      </c>
      <c r="D39" s="68">
        <f>SUM(E39:M39)</f>
        <v>0</v>
      </c>
      <c r="E39" s="32"/>
      <c r="F39" s="32"/>
      <c r="G39" s="32"/>
      <c r="H39" s="32">
        <v>0</v>
      </c>
      <c r="I39" s="32"/>
      <c r="J39" s="32"/>
      <c r="K39" s="106"/>
      <c r="L39" s="106"/>
      <c r="M39" s="107"/>
    </row>
    <row r="40" spans="1:31" s="17" customFormat="1" ht="51.75" thickBot="1">
      <c r="A40" s="16"/>
      <c r="B40" s="42" t="s">
        <v>112</v>
      </c>
      <c r="C40" s="37" t="s">
        <v>101</v>
      </c>
      <c r="D40" s="68">
        <f>SUM(E40:M40)</f>
        <v>52</v>
      </c>
      <c r="E40" s="44"/>
      <c r="F40" s="43"/>
      <c r="G40" s="44"/>
      <c r="H40" s="70">
        <v>52</v>
      </c>
      <c r="I40" s="44"/>
      <c r="J40" s="43"/>
      <c r="K40" s="45"/>
      <c r="L40" s="46"/>
      <c r="M40" s="45"/>
    </row>
    <row r="41" spans="1:31" ht="22.5" customHeight="1" thickBot="1">
      <c r="A41" s="13"/>
      <c r="B41" s="126" t="s">
        <v>58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</row>
    <row r="42" spans="1:31" ht="26.25" thickBot="1">
      <c r="A42" s="13"/>
      <c r="B42" s="56" t="s">
        <v>124</v>
      </c>
      <c r="C42" s="57" t="s">
        <v>40</v>
      </c>
      <c r="D42" s="72">
        <f t="shared" ref="D42:D60" si="1">SUM(E42:L42)</f>
        <v>86249.93385999999</v>
      </c>
      <c r="E42" s="73"/>
      <c r="F42" s="73"/>
      <c r="G42" s="73"/>
      <c r="H42" s="73">
        <v>25246.120999999999</v>
      </c>
      <c r="I42" s="22"/>
      <c r="J42" s="22"/>
      <c r="K42" s="83">
        <v>38622.209669999997</v>
      </c>
      <c r="L42" s="84">
        <v>22381.603190000002</v>
      </c>
      <c r="M42" s="84">
        <v>5036.55609</v>
      </c>
    </row>
    <row r="43" spans="1:31" ht="39" thickBot="1">
      <c r="A43" s="13"/>
      <c r="B43" s="8" t="s">
        <v>125</v>
      </c>
      <c r="C43" s="10" t="s">
        <v>41</v>
      </c>
      <c r="D43" s="74">
        <f t="shared" si="1"/>
        <v>20227.191999999999</v>
      </c>
      <c r="E43" s="75"/>
      <c r="F43" s="75"/>
      <c r="G43" s="75"/>
      <c r="H43" s="75">
        <v>20227.191999999999</v>
      </c>
      <c r="I43" s="9"/>
      <c r="J43" s="9"/>
      <c r="K43" s="14"/>
      <c r="L43" s="14"/>
      <c r="M43" s="14"/>
    </row>
    <row r="44" spans="1:31" ht="51.75" thickBot="1">
      <c r="A44" s="13"/>
      <c r="B44" s="8" t="s">
        <v>126</v>
      </c>
      <c r="C44" s="10" t="s">
        <v>42</v>
      </c>
      <c r="D44" s="74">
        <f t="shared" si="1"/>
        <v>1654</v>
      </c>
      <c r="E44" s="75"/>
      <c r="F44" s="75"/>
      <c r="G44" s="75"/>
      <c r="H44" s="75">
        <v>1654</v>
      </c>
      <c r="I44" s="9"/>
      <c r="J44" s="9"/>
      <c r="K44" s="14"/>
      <c r="L44" s="14"/>
      <c r="M44" s="14"/>
    </row>
    <row r="45" spans="1:31" ht="51.75" thickBot="1">
      <c r="A45" s="13"/>
      <c r="B45" s="8" t="s">
        <v>127</v>
      </c>
      <c r="C45" s="10" t="s">
        <v>43</v>
      </c>
      <c r="D45" s="74">
        <f t="shared" si="1"/>
        <v>909.54600000000005</v>
      </c>
      <c r="E45" s="75"/>
      <c r="F45" s="75"/>
      <c r="G45" s="75"/>
      <c r="H45" s="75">
        <v>909.54600000000005</v>
      </c>
      <c r="I45" s="9"/>
      <c r="J45" s="9"/>
      <c r="K45" s="14"/>
      <c r="L45" s="14"/>
      <c r="M45" s="14"/>
    </row>
    <row r="46" spans="1:31" ht="51.75" thickBot="1">
      <c r="A46" s="13"/>
      <c r="B46" s="8" t="s">
        <v>128</v>
      </c>
      <c r="C46" s="10" t="s">
        <v>44</v>
      </c>
      <c r="D46" s="74">
        <f t="shared" si="1"/>
        <v>17663.646000000001</v>
      </c>
      <c r="E46" s="75"/>
      <c r="F46" s="75"/>
      <c r="G46" s="75"/>
      <c r="H46" s="75">
        <v>17663.646000000001</v>
      </c>
      <c r="I46" s="9"/>
      <c r="J46" s="9"/>
      <c r="K46" s="14"/>
      <c r="L46" s="14"/>
      <c r="M46" s="14"/>
    </row>
    <row r="47" spans="1:31" ht="64.5" thickBot="1">
      <c r="A47" s="13"/>
      <c r="B47" s="8" t="s">
        <v>129</v>
      </c>
      <c r="C47" s="10" t="s">
        <v>45</v>
      </c>
      <c r="D47" s="74">
        <f t="shared" si="1"/>
        <v>15585.57</v>
      </c>
      <c r="E47" s="75"/>
      <c r="F47" s="75"/>
      <c r="G47" s="75"/>
      <c r="H47" s="75">
        <v>15585.57</v>
      </c>
      <c r="I47" s="9"/>
      <c r="J47" s="9"/>
      <c r="K47" s="14"/>
      <c r="L47" s="14"/>
      <c r="M47" s="14"/>
    </row>
    <row r="48" spans="1:31" ht="64.5" thickBot="1">
      <c r="A48" s="13"/>
      <c r="B48" s="8" t="s">
        <v>130</v>
      </c>
      <c r="C48" s="35" t="s">
        <v>46</v>
      </c>
      <c r="D48" s="74">
        <f t="shared" si="1"/>
        <v>2078.076</v>
      </c>
      <c r="E48" s="75"/>
      <c r="F48" s="75"/>
      <c r="G48" s="75"/>
      <c r="H48" s="75">
        <v>2078.076</v>
      </c>
      <c r="I48" s="9"/>
      <c r="J48" s="9"/>
      <c r="K48" s="14"/>
      <c r="L48" s="14"/>
      <c r="M48" s="14"/>
    </row>
    <row r="49" spans="1:36" ht="65.25" customHeight="1" thickBot="1">
      <c r="A49" s="13"/>
      <c r="B49" s="47" t="s">
        <v>139</v>
      </c>
      <c r="C49" s="37" t="s">
        <v>47</v>
      </c>
      <c r="D49" s="74">
        <f t="shared" si="1"/>
        <v>0</v>
      </c>
      <c r="E49" s="75"/>
      <c r="F49" s="75"/>
      <c r="G49" s="75"/>
      <c r="H49" s="75"/>
      <c r="I49" s="9"/>
      <c r="J49" s="9"/>
      <c r="K49" s="14"/>
      <c r="L49" s="14"/>
      <c r="M49" s="14"/>
    </row>
    <row r="50" spans="1:36" ht="26.25" thickBot="1">
      <c r="A50" s="13"/>
      <c r="B50" s="108" t="s">
        <v>108</v>
      </c>
      <c r="C50" s="109" t="s">
        <v>48</v>
      </c>
      <c r="D50" s="110">
        <f t="shared" si="1"/>
        <v>86249.93385999999</v>
      </c>
      <c r="E50" s="111"/>
      <c r="F50" s="111"/>
      <c r="G50" s="111"/>
      <c r="H50" s="111">
        <v>25246.120999999999</v>
      </c>
      <c r="I50" s="112"/>
      <c r="J50" s="112"/>
      <c r="K50" s="111">
        <v>38622.209669999997</v>
      </c>
      <c r="L50" s="111">
        <v>22381.603190000002</v>
      </c>
      <c r="M50" s="111">
        <v>5036.55609</v>
      </c>
    </row>
    <row r="51" spans="1:36" s="17" customFormat="1" ht="53.25" customHeight="1" thickBot="1">
      <c r="A51" s="16"/>
      <c r="B51" s="113" t="s">
        <v>148</v>
      </c>
      <c r="C51" s="114" t="s">
        <v>49</v>
      </c>
      <c r="D51" s="115">
        <f t="shared" si="1"/>
        <v>6543.4369999999999</v>
      </c>
      <c r="E51" s="116"/>
      <c r="F51" s="116"/>
      <c r="G51" s="116"/>
      <c r="H51" s="116">
        <v>6543.4369999999999</v>
      </c>
      <c r="I51" s="117"/>
      <c r="J51" s="117"/>
      <c r="K51" s="118"/>
      <c r="L51" s="118"/>
      <c r="M51" s="119"/>
    </row>
    <row r="52" spans="1:36" s="21" customFormat="1" ht="75.75" customHeight="1" thickBot="1">
      <c r="A52" s="16"/>
      <c r="B52" s="58" t="s">
        <v>149</v>
      </c>
      <c r="C52" s="59" t="s">
        <v>50</v>
      </c>
      <c r="D52" s="76">
        <f t="shared" si="1"/>
        <v>25246.120999999999</v>
      </c>
      <c r="E52" s="77"/>
      <c r="F52" s="77"/>
      <c r="G52" s="77"/>
      <c r="H52" s="77">
        <v>25246.120999999999</v>
      </c>
      <c r="I52" s="60"/>
      <c r="J52" s="60"/>
      <c r="K52" s="61"/>
      <c r="L52" s="61"/>
      <c r="M52" s="62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36" ht="26.25" thickBot="1">
      <c r="A53" s="13"/>
      <c r="B53" s="8" t="s">
        <v>131</v>
      </c>
      <c r="C53" s="10" t="s">
        <v>51</v>
      </c>
      <c r="D53" s="78">
        <f t="shared" si="1"/>
        <v>0</v>
      </c>
      <c r="E53" s="75"/>
      <c r="F53" s="75"/>
      <c r="G53" s="75"/>
      <c r="H53" s="75"/>
      <c r="I53" s="9"/>
      <c r="J53" s="9"/>
      <c r="K53" s="14"/>
      <c r="L53" s="14"/>
      <c r="M53" s="14"/>
    </row>
    <row r="54" spans="1:36" ht="27" thickBot="1">
      <c r="A54" s="13"/>
      <c r="B54" s="66" t="s">
        <v>109</v>
      </c>
      <c r="C54" s="23" t="s">
        <v>52</v>
      </c>
      <c r="D54" s="79">
        <f>SUM(E54:L54)</f>
        <v>67087.231579999992</v>
      </c>
      <c r="E54" s="80"/>
      <c r="F54" s="80"/>
      <c r="G54" s="80"/>
      <c r="H54" s="80">
        <v>6083.4187199999997</v>
      </c>
      <c r="I54" s="24"/>
      <c r="J54" s="24"/>
      <c r="K54" s="80">
        <v>38622.209669999997</v>
      </c>
      <c r="L54" s="80">
        <v>22381.603190000002</v>
      </c>
      <c r="M54" s="80">
        <v>5036.55609</v>
      </c>
    </row>
    <row r="55" spans="1:36" ht="51.75" thickBot="1">
      <c r="A55" s="13"/>
      <c r="B55" s="8" t="s">
        <v>154</v>
      </c>
      <c r="C55" s="10" t="s">
        <v>53</v>
      </c>
      <c r="D55" s="74">
        <f t="shared" si="1"/>
        <v>2561.5253200000002</v>
      </c>
      <c r="E55" s="75"/>
      <c r="F55" s="75"/>
      <c r="G55" s="75"/>
      <c r="H55" s="75">
        <v>2561.5253200000002</v>
      </c>
      <c r="I55" s="9"/>
      <c r="J55" s="9"/>
      <c r="K55" s="14"/>
      <c r="L55" s="14"/>
      <c r="M55" s="14"/>
    </row>
    <row r="56" spans="1:36" ht="64.5" thickBot="1">
      <c r="A56" s="13"/>
      <c r="B56" s="8" t="s">
        <v>150</v>
      </c>
      <c r="C56" s="10" t="s">
        <v>54</v>
      </c>
      <c r="D56" s="74">
        <f t="shared" si="1"/>
        <v>1654</v>
      </c>
      <c r="E56" s="75"/>
      <c r="F56" s="75"/>
      <c r="G56" s="75"/>
      <c r="H56" s="75">
        <v>1654</v>
      </c>
      <c r="I56" s="9"/>
      <c r="J56" s="9"/>
      <c r="K56" s="14"/>
      <c r="L56" s="14"/>
      <c r="M56" s="14"/>
    </row>
    <row r="57" spans="1:36" ht="64.5" thickBot="1">
      <c r="A57" s="13"/>
      <c r="B57" s="8" t="s">
        <v>151</v>
      </c>
      <c r="C57" s="10" t="s">
        <v>55</v>
      </c>
      <c r="D57" s="74">
        <f t="shared" si="1"/>
        <v>907.52531999999997</v>
      </c>
      <c r="E57" s="75"/>
      <c r="F57" s="75"/>
      <c r="G57" s="75"/>
      <c r="H57" s="75">
        <v>907.52531999999997</v>
      </c>
      <c r="I57" s="9"/>
      <c r="J57" s="9"/>
      <c r="K57" s="14"/>
      <c r="L57" s="14"/>
      <c r="M57" s="14"/>
    </row>
    <row r="58" spans="1:36" ht="52.5" customHeight="1" thickBot="1">
      <c r="A58" s="13"/>
      <c r="B58" s="63" t="s">
        <v>152</v>
      </c>
      <c r="C58" s="67" t="s">
        <v>114</v>
      </c>
      <c r="D58" s="81">
        <f t="shared" si="1"/>
        <v>5044.3807200000001</v>
      </c>
      <c r="E58" s="82"/>
      <c r="F58" s="82"/>
      <c r="G58" s="82"/>
      <c r="H58" s="82">
        <v>5044.3807200000001</v>
      </c>
      <c r="I58" s="64"/>
      <c r="J58" s="64"/>
      <c r="K58" s="65"/>
      <c r="L58" s="65"/>
      <c r="M58" s="65"/>
    </row>
    <row r="59" spans="1:36" s="21" customFormat="1" ht="68.25" customHeight="1" thickBot="1">
      <c r="A59" s="16"/>
      <c r="B59" s="8" t="s">
        <v>153</v>
      </c>
      <c r="C59" s="10" t="s">
        <v>140</v>
      </c>
      <c r="D59" s="74">
        <f t="shared" si="1"/>
        <v>6083.4187199999997</v>
      </c>
      <c r="E59" s="75"/>
      <c r="F59" s="75"/>
      <c r="G59" s="75"/>
      <c r="H59" s="75">
        <v>6083.4187199999997</v>
      </c>
      <c r="I59" s="9"/>
      <c r="J59" s="9"/>
      <c r="K59" s="14"/>
      <c r="L59" s="14"/>
      <c r="M59" s="1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19.5" customHeight="1" thickBot="1">
      <c r="A60" s="13"/>
      <c r="B60" s="8" t="s">
        <v>110</v>
      </c>
      <c r="C60" s="10" t="s">
        <v>141</v>
      </c>
      <c r="D60" s="74">
        <f t="shared" si="1"/>
        <v>10549.14019</v>
      </c>
      <c r="E60" s="75"/>
      <c r="F60" s="75"/>
      <c r="G60" s="75"/>
      <c r="H60" s="75">
        <v>10199.14019</v>
      </c>
      <c r="I60" s="9"/>
      <c r="J60" s="9"/>
      <c r="K60" s="101">
        <v>350</v>
      </c>
      <c r="L60" s="14"/>
      <c r="M60" s="14"/>
    </row>
    <row r="61" spans="1:36" ht="15.75" thickBot="1">
      <c r="A61" s="13"/>
      <c r="B61" s="8" t="s">
        <v>111</v>
      </c>
      <c r="C61" s="10" t="s">
        <v>142</v>
      </c>
      <c r="D61" s="74">
        <f>SUM(E61:L61)</f>
        <v>1345.25</v>
      </c>
      <c r="E61" s="75"/>
      <c r="F61" s="75"/>
      <c r="G61" s="75"/>
      <c r="H61" s="75">
        <v>1345.25</v>
      </c>
      <c r="I61" s="9"/>
      <c r="J61" s="9"/>
      <c r="K61" s="9"/>
      <c r="L61" s="75"/>
      <c r="M61" s="75"/>
    </row>
    <row r="62" spans="1:36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mergeCells count="27">
    <mergeCell ref="B41:M41"/>
    <mergeCell ref="B36:M36"/>
    <mergeCell ref="K9:M10"/>
    <mergeCell ref="L11:M11"/>
    <mergeCell ref="K11:K13"/>
    <mergeCell ref="E11:G11"/>
    <mergeCell ref="B15:M15"/>
    <mergeCell ref="M12:M13"/>
    <mergeCell ref="B8:B13"/>
    <mergeCell ref="B6:M6"/>
    <mergeCell ref="E12:E13"/>
    <mergeCell ref="F12:F13"/>
    <mergeCell ref="G12:G13"/>
    <mergeCell ref="H11:H13"/>
    <mergeCell ref="I11:I13"/>
    <mergeCell ref="L12:L13"/>
    <mergeCell ref="J11:J13"/>
    <mergeCell ref="B7:M7"/>
    <mergeCell ref="B4:M4"/>
    <mergeCell ref="E9:J10"/>
    <mergeCell ref="C8:C13"/>
    <mergeCell ref="D8:D13"/>
    <mergeCell ref="B1:M1"/>
    <mergeCell ref="B2:M2"/>
    <mergeCell ref="B3:M3"/>
    <mergeCell ref="B5:F5"/>
    <mergeCell ref="E8:M8"/>
  </mergeCells>
  <phoneticPr fontId="31" type="noConversion"/>
  <pageMargins left="0.23622047244094491" right="0.23622047244094491" top="0.18" bottom="0.17" header="0.17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topLeftCell="A49" zoomScaleNormal="75" workbookViewId="0">
      <selection activeCell="B60" sqref="B60"/>
    </sheetView>
  </sheetViews>
  <sheetFormatPr defaultRowHeight="15"/>
  <cols>
    <col min="1" max="1" width="5.140625" customWidth="1"/>
    <col min="2" max="2" width="65.5703125" customWidth="1"/>
    <col min="3" max="3" width="13.28515625" customWidth="1"/>
    <col min="4" max="4" width="16" customWidth="1"/>
    <col min="5" max="5" width="16.42578125" customWidth="1"/>
    <col min="6" max="6" width="14.7109375" customWidth="1"/>
    <col min="7" max="7" width="13.5703125" customWidth="1"/>
    <col min="9" max="9" width="11.5703125" customWidth="1"/>
    <col min="10" max="10" width="12.28515625" customWidth="1"/>
  </cols>
  <sheetData>
    <row r="1" spans="1:10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3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</row>
    <row r="3" spans="1:10">
      <c r="A3" s="171" t="s">
        <v>66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3.5" customHeight="1">
      <c r="A4" s="173" t="s">
        <v>67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idden="1">
      <c r="A5" s="169"/>
      <c r="B5" s="167"/>
      <c r="C5" s="167"/>
      <c r="D5" s="167"/>
      <c r="E5" s="167"/>
      <c r="F5" s="167"/>
      <c r="G5" s="167"/>
      <c r="H5" s="167"/>
      <c r="I5" s="167"/>
      <c r="J5" s="167"/>
    </row>
    <row r="6" spans="1:10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>
      <c r="A7" s="167" t="s">
        <v>68</v>
      </c>
      <c r="B7" s="167"/>
      <c r="C7" s="167"/>
      <c r="D7" s="25"/>
      <c r="E7" s="25"/>
      <c r="F7" s="25"/>
      <c r="G7" s="25"/>
      <c r="H7" s="25"/>
      <c r="I7" s="25"/>
      <c r="J7" s="25"/>
    </row>
    <row r="8" spans="1:10" ht="32.25" customHeight="1">
      <c r="A8" s="166" t="s">
        <v>162</v>
      </c>
      <c r="B8" s="166"/>
      <c r="C8" s="166"/>
      <c r="D8" s="166"/>
      <c r="E8" s="166"/>
      <c r="F8" s="168" t="s">
        <v>163</v>
      </c>
      <c r="G8" s="169"/>
      <c r="H8" s="169"/>
      <c r="I8" s="169"/>
      <c r="J8" s="169"/>
    </row>
    <row r="9" spans="1:10">
      <c r="A9" s="167"/>
      <c r="B9" s="167"/>
      <c r="C9" s="167"/>
      <c r="D9" s="167"/>
      <c r="E9" s="167"/>
      <c r="F9" s="25"/>
      <c r="G9" s="25"/>
      <c r="H9" s="25"/>
      <c r="I9" s="25"/>
      <c r="J9" s="25"/>
    </row>
    <row r="10" spans="1:10">
      <c r="A10" s="25" t="s">
        <v>69</v>
      </c>
      <c r="B10" s="25"/>
      <c r="C10" s="25" t="s">
        <v>9</v>
      </c>
      <c r="D10" s="25"/>
      <c r="E10" s="167"/>
      <c r="F10" s="167"/>
      <c r="G10" s="25"/>
      <c r="H10" s="25"/>
      <c r="I10" s="25"/>
      <c r="J10" s="25"/>
    </row>
    <row r="11" spans="1:10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>
      <c r="A12" s="25" t="s">
        <v>70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48" customHeight="1">
      <c r="A13" s="160" t="s">
        <v>71</v>
      </c>
      <c r="B13" s="160" t="s">
        <v>72</v>
      </c>
      <c r="C13" s="160" t="s">
        <v>73</v>
      </c>
      <c r="D13" s="160" t="s">
        <v>74</v>
      </c>
      <c r="E13" s="160" t="s">
        <v>75</v>
      </c>
      <c r="F13" s="160" t="s">
        <v>76</v>
      </c>
      <c r="G13" s="164" t="s">
        <v>77</v>
      </c>
      <c r="H13" s="165"/>
      <c r="I13" s="160" t="s">
        <v>78</v>
      </c>
      <c r="J13" s="160" t="s">
        <v>79</v>
      </c>
    </row>
    <row r="14" spans="1:10" ht="43.5">
      <c r="A14" s="161"/>
      <c r="B14" s="161"/>
      <c r="C14" s="161"/>
      <c r="D14" s="161"/>
      <c r="E14" s="161"/>
      <c r="F14" s="161"/>
      <c r="G14" s="86" t="s">
        <v>80</v>
      </c>
      <c r="H14" s="86" t="s">
        <v>91</v>
      </c>
      <c r="I14" s="161"/>
      <c r="J14" s="161"/>
    </row>
    <row r="15" spans="1:10">
      <c r="A15" s="87">
        <v>1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8</v>
      </c>
      <c r="H15" s="87">
        <v>9</v>
      </c>
      <c r="I15" s="87">
        <v>10</v>
      </c>
      <c r="J15" s="87">
        <v>11</v>
      </c>
    </row>
    <row r="16" spans="1:10">
      <c r="A16" s="151" t="s">
        <v>81</v>
      </c>
      <c r="B16" s="152"/>
      <c r="C16" s="152"/>
      <c r="D16" s="152"/>
      <c r="E16" s="152"/>
      <c r="F16" s="152"/>
      <c r="G16" s="152"/>
      <c r="H16" s="152"/>
      <c r="I16" s="152"/>
      <c r="J16" s="153"/>
    </row>
    <row r="17" spans="1:21">
      <c r="A17" s="154" t="s">
        <v>82</v>
      </c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21" ht="30">
      <c r="A18" s="91">
        <v>1</v>
      </c>
      <c r="B18" s="88" t="s">
        <v>1</v>
      </c>
      <c r="C18" s="85">
        <v>44200</v>
      </c>
      <c r="D18" s="89" t="s">
        <v>159</v>
      </c>
      <c r="E18" s="90">
        <v>505.411</v>
      </c>
      <c r="F18" s="93">
        <v>505.411</v>
      </c>
      <c r="G18" s="90">
        <f t="shared" ref="G18:G24" si="0">E18-F18</f>
        <v>0</v>
      </c>
      <c r="H18" s="95">
        <f t="shared" ref="H18:H24" si="1">G18/E18*100</f>
        <v>0</v>
      </c>
      <c r="I18" s="92">
        <v>2</v>
      </c>
      <c r="J18" s="91" t="s">
        <v>164</v>
      </c>
    </row>
    <row r="19" spans="1:21" ht="30">
      <c r="A19" s="91">
        <v>2</v>
      </c>
      <c r="B19" s="88" t="s">
        <v>2</v>
      </c>
      <c r="C19" s="85">
        <v>44211</v>
      </c>
      <c r="D19" s="89" t="s">
        <v>159</v>
      </c>
      <c r="E19" s="90">
        <v>404.13499999999999</v>
      </c>
      <c r="F19" s="93">
        <v>402.11432000000002</v>
      </c>
      <c r="G19" s="90">
        <f t="shared" si="0"/>
        <v>2.0206799999999703</v>
      </c>
      <c r="H19" s="95">
        <f t="shared" si="1"/>
        <v>0.50000123721033085</v>
      </c>
      <c r="I19" s="92">
        <v>2</v>
      </c>
      <c r="J19" s="91" t="s">
        <v>164</v>
      </c>
    </row>
    <row r="20" spans="1:21" ht="75">
      <c r="A20" s="91">
        <v>3</v>
      </c>
      <c r="B20" s="88" t="s">
        <v>6</v>
      </c>
      <c r="C20" s="85">
        <v>44200</v>
      </c>
      <c r="D20" s="89" t="s">
        <v>159</v>
      </c>
      <c r="E20" s="90">
        <v>2432.14</v>
      </c>
      <c r="F20" s="93">
        <v>2006.5155</v>
      </c>
      <c r="G20" s="90">
        <f t="shared" si="0"/>
        <v>425.6244999999999</v>
      </c>
      <c r="H20" s="95">
        <f t="shared" si="1"/>
        <v>17.499999999999996</v>
      </c>
      <c r="I20" s="92">
        <v>11</v>
      </c>
      <c r="J20" s="91" t="s">
        <v>167</v>
      </c>
    </row>
    <row r="21" spans="1:21" ht="60">
      <c r="A21" s="91">
        <v>4</v>
      </c>
      <c r="B21" s="88" t="s">
        <v>3</v>
      </c>
      <c r="C21" s="85">
        <v>44207</v>
      </c>
      <c r="D21" s="89" t="s">
        <v>159</v>
      </c>
      <c r="E21" s="90">
        <v>367.18200000000002</v>
      </c>
      <c r="F21" s="93">
        <v>367.18200000000002</v>
      </c>
      <c r="G21" s="90">
        <f t="shared" si="0"/>
        <v>0</v>
      </c>
      <c r="H21" s="95">
        <f t="shared" si="1"/>
        <v>0</v>
      </c>
      <c r="I21" s="92">
        <v>1</v>
      </c>
      <c r="J21" s="91" t="s">
        <v>164</v>
      </c>
    </row>
    <row r="22" spans="1:21" ht="60">
      <c r="A22" s="91">
        <v>5</v>
      </c>
      <c r="B22" s="88" t="s">
        <v>4</v>
      </c>
      <c r="C22" s="85">
        <v>44207</v>
      </c>
      <c r="D22" s="89" t="s">
        <v>159</v>
      </c>
      <c r="E22" s="90">
        <v>247.78</v>
      </c>
      <c r="F22" s="93">
        <v>247.78</v>
      </c>
      <c r="G22" s="90">
        <f t="shared" si="0"/>
        <v>0</v>
      </c>
      <c r="H22" s="95">
        <f t="shared" si="1"/>
        <v>0</v>
      </c>
      <c r="I22" s="92">
        <v>1</v>
      </c>
      <c r="J22" s="91" t="s">
        <v>164</v>
      </c>
    </row>
    <row r="23" spans="1:21" ht="60">
      <c r="A23" s="91">
        <v>6</v>
      </c>
      <c r="B23" s="88" t="s">
        <v>0</v>
      </c>
      <c r="C23" s="85">
        <v>44229</v>
      </c>
      <c r="D23" s="89" t="s">
        <v>159</v>
      </c>
      <c r="E23" s="90">
        <v>1500</v>
      </c>
      <c r="F23" s="93">
        <v>765</v>
      </c>
      <c r="G23" s="90">
        <f t="shared" si="0"/>
        <v>735</v>
      </c>
      <c r="H23" s="95">
        <f t="shared" si="1"/>
        <v>49</v>
      </c>
      <c r="I23" s="92">
        <v>11</v>
      </c>
      <c r="J23" s="91" t="s">
        <v>167</v>
      </c>
    </row>
    <row r="24" spans="1:21" ht="45">
      <c r="A24" s="91">
        <v>7</v>
      </c>
      <c r="B24" s="88" t="s">
        <v>165</v>
      </c>
      <c r="C24" s="85">
        <v>44242</v>
      </c>
      <c r="D24" s="89" t="s">
        <v>159</v>
      </c>
      <c r="E24" s="90">
        <v>50</v>
      </c>
      <c r="F24" s="93">
        <v>50</v>
      </c>
      <c r="G24" s="90">
        <f t="shared" si="0"/>
        <v>0</v>
      </c>
      <c r="H24" s="95">
        <f t="shared" si="1"/>
        <v>0</v>
      </c>
      <c r="I24" s="92">
        <v>11</v>
      </c>
      <c r="J24" s="91" t="s">
        <v>167</v>
      </c>
    </row>
    <row r="25" spans="1:21" ht="60">
      <c r="A25" s="91">
        <v>8</v>
      </c>
      <c r="B25" s="88" t="s">
        <v>166</v>
      </c>
      <c r="C25" s="85">
        <v>44277</v>
      </c>
      <c r="D25" s="89" t="s">
        <v>159</v>
      </c>
      <c r="E25" s="90">
        <v>300</v>
      </c>
      <c r="F25" s="93">
        <v>29.9</v>
      </c>
      <c r="G25" s="90">
        <f>E25-F25</f>
        <v>270.10000000000002</v>
      </c>
      <c r="H25" s="95">
        <f>G25/E25*100</f>
        <v>90.033333333333346</v>
      </c>
      <c r="I25" s="92">
        <v>10</v>
      </c>
      <c r="J25" s="91" t="s">
        <v>167</v>
      </c>
    </row>
    <row r="26" spans="1:21" ht="30">
      <c r="A26" s="91">
        <v>9</v>
      </c>
      <c r="B26" s="88" t="s">
        <v>5</v>
      </c>
      <c r="C26" s="85">
        <v>44277</v>
      </c>
      <c r="D26" s="89" t="s">
        <v>159</v>
      </c>
      <c r="E26" s="90">
        <v>736.78899999999999</v>
      </c>
      <c r="F26" s="93">
        <v>670.47789999999998</v>
      </c>
      <c r="G26" s="90">
        <f>E26-F26</f>
        <v>66.31110000000001</v>
      </c>
      <c r="H26" s="95">
        <f>G26/E26*100</f>
        <v>9.0000122151660804</v>
      </c>
      <c r="I26" s="92">
        <v>3</v>
      </c>
      <c r="J26" s="91" t="s">
        <v>167</v>
      </c>
    </row>
    <row r="27" spans="1:21" ht="75">
      <c r="A27" s="91">
        <v>10</v>
      </c>
      <c r="B27" s="88" t="s">
        <v>7</v>
      </c>
      <c r="C27" s="85">
        <v>44285</v>
      </c>
      <c r="D27" s="89" t="s">
        <v>160</v>
      </c>
      <c r="E27" s="90">
        <v>1039.038</v>
      </c>
      <c r="F27" s="93">
        <v>1039.038</v>
      </c>
      <c r="G27" s="90">
        <f>E27-F27</f>
        <v>0</v>
      </c>
      <c r="H27" s="95">
        <f>G27/E27*100</f>
        <v>0</v>
      </c>
      <c r="I27" s="92">
        <v>1</v>
      </c>
      <c r="J27" s="91" t="s">
        <v>164</v>
      </c>
    </row>
    <row r="28" spans="1:21">
      <c r="A28" s="162" t="s">
        <v>83</v>
      </c>
      <c r="B28" s="163"/>
      <c r="C28" s="94" t="s">
        <v>89</v>
      </c>
      <c r="D28" s="94" t="s">
        <v>89</v>
      </c>
      <c r="E28" s="90">
        <f>SUM(E18:E27)</f>
        <v>7582.4749999999985</v>
      </c>
      <c r="F28" s="90">
        <f>SUM(F18:F27)</f>
        <v>6083.4187199999997</v>
      </c>
      <c r="G28" s="90">
        <f>E28-F28</f>
        <v>1499.0562799999989</v>
      </c>
      <c r="H28" s="95">
        <f>G28/E28*100</f>
        <v>19.770012825627507</v>
      </c>
      <c r="I28" s="96">
        <f>SUM(I18:I27)</f>
        <v>53</v>
      </c>
      <c r="J28" s="94" t="s">
        <v>89</v>
      </c>
    </row>
    <row r="29" spans="1:21">
      <c r="A29" s="151" t="s">
        <v>84</v>
      </c>
      <c r="B29" s="152"/>
      <c r="C29" s="152"/>
      <c r="D29" s="152"/>
      <c r="E29" s="152"/>
      <c r="F29" s="152"/>
      <c r="G29" s="152"/>
      <c r="H29" s="152"/>
      <c r="I29" s="152"/>
      <c r="J29" s="153"/>
    </row>
    <row r="30" spans="1:21">
      <c r="A30" s="154" t="s">
        <v>85</v>
      </c>
      <c r="B30" s="155"/>
      <c r="C30" s="155"/>
      <c r="D30" s="155"/>
      <c r="E30" s="155"/>
      <c r="F30" s="155"/>
      <c r="G30" s="155"/>
      <c r="H30" s="155"/>
      <c r="I30" s="155"/>
      <c r="J30" s="156"/>
    </row>
    <row r="31" spans="1:21">
      <c r="A31" s="121">
        <v>1</v>
      </c>
      <c r="B31" s="120" t="s">
        <v>8</v>
      </c>
      <c r="C31" s="120" t="s">
        <v>8</v>
      </c>
      <c r="D31" s="120" t="s">
        <v>8</v>
      </c>
      <c r="E31" s="120" t="s">
        <v>8</v>
      </c>
      <c r="F31" s="120" t="s">
        <v>8</v>
      </c>
      <c r="G31" s="120" t="s">
        <v>8</v>
      </c>
      <c r="H31" s="120" t="s">
        <v>8</v>
      </c>
      <c r="I31" s="120" t="s">
        <v>8</v>
      </c>
      <c r="J31" s="120" t="s">
        <v>8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</row>
    <row r="32" spans="1:21" ht="13.5" customHeight="1">
      <c r="A32" s="157" t="s">
        <v>86</v>
      </c>
      <c r="B32" s="158"/>
      <c r="C32" s="94" t="s">
        <v>89</v>
      </c>
      <c r="D32" s="94" t="s">
        <v>89</v>
      </c>
      <c r="E32" s="97">
        <v>0</v>
      </c>
      <c r="F32" s="97">
        <v>0</v>
      </c>
      <c r="G32" s="90">
        <v>0</v>
      </c>
      <c r="H32" s="95">
        <v>0</v>
      </c>
      <c r="I32" s="94">
        <v>0</v>
      </c>
      <c r="J32" s="94" t="s">
        <v>89</v>
      </c>
    </row>
    <row r="33" spans="1:10">
      <c r="A33" s="151" t="s">
        <v>87</v>
      </c>
      <c r="B33" s="152"/>
      <c r="C33" s="152"/>
      <c r="D33" s="152"/>
      <c r="E33" s="152"/>
      <c r="F33" s="152"/>
      <c r="G33" s="152"/>
      <c r="H33" s="152"/>
      <c r="I33" s="152"/>
      <c r="J33" s="153"/>
    </row>
    <row r="34" spans="1:10" ht="15" customHeight="1">
      <c r="A34" s="154" t="s">
        <v>88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ht="75">
      <c r="A35" s="91">
        <v>1</v>
      </c>
      <c r="B35" s="88" t="s">
        <v>7</v>
      </c>
      <c r="C35" s="94" t="s">
        <v>89</v>
      </c>
      <c r="D35" s="89" t="s">
        <v>160</v>
      </c>
      <c r="E35" s="90">
        <v>1039.038</v>
      </c>
      <c r="F35" s="94" t="s">
        <v>89</v>
      </c>
      <c r="G35" s="94" t="s">
        <v>89</v>
      </c>
      <c r="H35" s="94" t="s">
        <v>89</v>
      </c>
      <c r="I35" s="94">
        <v>0</v>
      </c>
      <c r="J35" s="91" t="s">
        <v>164</v>
      </c>
    </row>
    <row r="36" spans="1:10" ht="75">
      <c r="A36" s="91">
        <v>2</v>
      </c>
      <c r="B36" s="88" t="s">
        <v>7</v>
      </c>
      <c r="C36" s="94" t="s">
        <v>89</v>
      </c>
      <c r="D36" s="89" t="s">
        <v>160</v>
      </c>
      <c r="E36" s="90">
        <v>1039.038</v>
      </c>
      <c r="F36" s="94" t="s">
        <v>89</v>
      </c>
      <c r="G36" s="94" t="s">
        <v>89</v>
      </c>
      <c r="H36" s="94" t="s">
        <v>89</v>
      </c>
      <c r="I36" s="94">
        <v>0</v>
      </c>
      <c r="J36" s="91" t="s">
        <v>164</v>
      </c>
    </row>
    <row r="37" spans="1:10" ht="75">
      <c r="A37" s="91">
        <v>3</v>
      </c>
      <c r="B37" s="88" t="s">
        <v>7</v>
      </c>
      <c r="C37" s="94" t="s">
        <v>89</v>
      </c>
      <c r="D37" s="89" t="s">
        <v>160</v>
      </c>
      <c r="E37" s="90">
        <v>1039.038</v>
      </c>
      <c r="F37" s="94" t="s">
        <v>89</v>
      </c>
      <c r="G37" s="94" t="s">
        <v>89</v>
      </c>
      <c r="H37" s="94" t="s">
        <v>89</v>
      </c>
      <c r="I37" s="94">
        <v>0</v>
      </c>
      <c r="J37" s="91" t="s">
        <v>164</v>
      </c>
    </row>
    <row r="38" spans="1:10" ht="75">
      <c r="A38" s="91">
        <v>4</v>
      </c>
      <c r="B38" s="88" t="s">
        <v>7</v>
      </c>
      <c r="C38" s="94" t="s">
        <v>89</v>
      </c>
      <c r="D38" s="89" t="s">
        <v>160</v>
      </c>
      <c r="E38" s="90">
        <v>1039.038</v>
      </c>
      <c r="F38" s="94" t="s">
        <v>89</v>
      </c>
      <c r="G38" s="94" t="s">
        <v>89</v>
      </c>
      <c r="H38" s="94" t="s">
        <v>89</v>
      </c>
      <c r="I38" s="94">
        <v>0</v>
      </c>
      <c r="J38" s="91" t="s">
        <v>164</v>
      </c>
    </row>
    <row r="39" spans="1:10" ht="75">
      <c r="A39" s="91">
        <v>5</v>
      </c>
      <c r="B39" s="88" t="s">
        <v>7</v>
      </c>
      <c r="C39" s="94" t="s">
        <v>89</v>
      </c>
      <c r="D39" s="89" t="s">
        <v>160</v>
      </c>
      <c r="E39" s="90">
        <v>1039.038</v>
      </c>
      <c r="F39" s="94" t="s">
        <v>89</v>
      </c>
      <c r="G39" s="94" t="s">
        <v>89</v>
      </c>
      <c r="H39" s="94" t="s">
        <v>89</v>
      </c>
      <c r="I39" s="94">
        <v>0</v>
      </c>
      <c r="J39" s="91" t="s">
        <v>164</v>
      </c>
    </row>
    <row r="40" spans="1:10" ht="75">
      <c r="A40" s="91">
        <v>6</v>
      </c>
      <c r="B40" s="88" t="s">
        <v>7</v>
      </c>
      <c r="C40" s="94" t="s">
        <v>89</v>
      </c>
      <c r="D40" s="89" t="s">
        <v>160</v>
      </c>
      <c r="E40" s="90">
        <v>1039.038</v>
      </c>
      <c r="F40" s="94" t="s">
        <v>89</v>
      </c>
      <c r="G40" s="94" t="s">
        <v>89</v>
      </c>
      <c r="H40" s="94" t="s">
        <v>89</v>
      </c>
      <c r="I40" s="94">
        <v>0</v>
      </c>
      <c r="J40" s="91" t="s">
        <v>164</v>
      </c>
    </row>
    <row r="41" spans="1:10" ht="75">
      <c r="A41" s="91">
        <v>7</v>
      </c>
      <c r="B41" s="88" t="s">
        <v>7</v>
      </c>
      <c r="C41" s="94" t="s">
        <v>89</v>
      </c>
      <c r="D41" s="89" t="s">
        <v>160</v>
      </c>
      <c r="E41" s="90">
        <v>1039.038</v>
      </c>
      <c r="F41" s="94" t="s">
        <v>89</v>
      </c>
      <c r="G41" s="94" t="s">
        <v>89</v>
      </c>
      <c r="H41" s="94" t="s">
        <v>89</v>
      </c>
      <c r="I41" s="94">
        <v>0</v>
      </c>
      <c r="J41" s="91" t="s">
        <v>164</v>
      </c>
    </row>
    <row r="42" spans="1:10" ht="75">
      <c r="A42" s="91">
        <v>8</v>
      </c>
      <c r="B42" s="88" t="s">
        <v>7</v>
      </c>
      <c r="C42" s="94" t="s">
        <v>89</v>
      </c>
      <c r="D42" s="89" t="s">
        <v>160</v>
      </c>
      <c r="E42" s="90">
        <v>1039.038</v>
      </c>
      <c r="F42" s="94" t="s">
        <v>89</v>
      </c>
      <c r="G42" s="94" t="s">
        <v>89</v>
      </c>
      <c r="H42" s="94" t="s">
        <v>89</v>
      </c>
      <c r="I42" s="94">
        <v>0</v>
      </c>
      <c r="J42" s="91" t="s">
        <v>164</v>
      </c>
    </row>
    <row r="43" spans="1:10" ht="75">
      <c r="A43" s="91">
        <v>9</v>
      </c>
      <c r="B43" s="88" t="s">
        <v>7</v>
      </c>
      <c r="C43" s="94" t="s">
        <v>89</v>
      </c>
      <c r="D43" s="89" t="s">
        <v>160</v>
      </c>
      <c r="E43" s="90">
        <v>1039.038</v>
      </c>
      <c r="F43" s="94" t="s">
        <v>89</v>
      </c>
      <c r="G43" s="94" t="s">
        <v>89</v>
      </c>
      <c r="H43" s="94" t="s">
        <v>89</v>
      </c>
      <c r="I43" s="94">
        <v>0</v>
      </c>
      <c r="J43" s="91" t="s">
        <v>164</v>
      </c>
    </row>
    <row r="44" spans="1:10" ht="75">
      <c r="A44" s="91">
        <v>10</v>
      </c>
      <c r="B44" s="88" t="s">
        <v>7</v>
      </c>
      <c r="C44" s="94" t="s">
        <v>89</v>
      </c>
      <c r="D44" s="89" t="s">
        <v>160</v>
      </c>
      <c r="E44" s="90">
        <v>1039.038</v>
      </c>
      <c r="F44" s="94" t="s">
        <v>89</v>
      </c>
      <c r="G44" s="94" t="s">
        <v>89</v>
      </c>
      <c r="H44" s="94" t="s">
        <v>89</v>
      </c>
      <c r="I44" s="94">
        <v>0</v>
      </c>
      <c r="J44" s="91" t="s">
        <v>164</v>
      </c>
    </row>
    <row r="45" spans="1:10" ht="75">
      <c r="A45" s="91">
        <v>11</v>
      </c>
      <c r="B45" s="88" t="s">
        <v>7</v>
      </c>
      <c r="C45" s="94" t="s">
        <v>89</v>
      </c>
      <c r="D45" s="89" t="s">
        <v>160</v>
      </c>
      <c r="E45" s="90">
        <v>1039.038</v>
      </c>
      <c r="F45" s="94" t="s">
        <v>89</v>
      </c>
      <c r="G45" s="94" t="s">
        <v>89</v>
      </c>
      <c r="H45" s="94" t="s">
        <v>89</v>
      </c>
      <c r="I45" s="94">
        <v>0</v>
      </c>
      <c r="J45" s="91" t="s">
        <v>164</v>
      </c>
    </row>
    <row r="46" spans="1:10" ht="75">
      <c r="A46" s="91">
        <v>12</v>
      </c>
      <c r="B46" s="88" t="s">
        <v>7</v>
      </c>
      <c r="C46" s="94" t="s">
        <v>89</v>
      </c>
      <c r="D46" s="89" t="s">
        <v>160</v>
      </c>
      <c r="E46" s="90">
        <v>1039.038</v>
      </c>
      <c r="F46" s="94" t="s">
        <v>89</v>
      </c>
      <c r="G46" s="94" t="s">
        <v>89</v>
      </c>
      <c r="H46" s="94" t="s">
        <v>89</v>
      </c>
      <c r="I46" s="94">
        <v>1</v>
      </c>
      <c r="J46" s="91" t="s">
        <v>164</v>
      </c>
    </row>
    <row r="47" spans="1:10" ht="75">
      <c r="A47" s="91">
        <v>13</v>
      </c>
      <c r="B47" s="88" t="s">
        <v>7</v>
      </c>
      <c r="C47" s="94" t="s">
        <v>89</v>
      </c>
      <c r="D47" s="89" t="s">
        <v>160</v>
      </c>
      <c r="E47" s="90">
        <v>1039.038</v>
      </c>
      <c r="F47" s="94" t="s">
        <v>89</v>
      </c>
      <c r="G47" s="94" t="s">
        <v>89</v>
      </c>
      <c r="H47" s="94" t="s">
        <v>89</v>
      </c>
      <c r="I47" s="94">
        <v>2</v>
      </c>
      <c r="J47" s="91" t="s">
        <v>164</v>
      </c>
    </row>
    <row r="48" spans="1:10" ht="75">
      <c r="A48" s="91">
        <v>14</v>
      </c>
      <c r="B48" s="88" t="s">
        <v>7</v>
      </c>
      <c r="C48" s="94" t="s">
        <v>89</v>
      </c>
      <c r="D48" s="89" t="s">
        <v>160</v>
      </c>
      <c r="E48" s="90">
        <v>1039.038</v>
      </c>
      <c r="F48" s="94" t="s">
        <v>89</v>
      </c>
      <c r="G48" s="94" t="s">
        <v>89</v>
      </c>
      <c r="H48" s="94" t="s">
        <v>89</v>
      </c>
      <c r="I48" s="94">
        <v>0</v>
      </c>
      <c r="J48" s="91" t="s">
        <v>164</v>
      </c>
    </row>
    <row r="49" spans="1:10" ht="75">
      <c r="A49" s="91">
        <v>15</v>
      </c>
      <c r="B49" s="88" t="s">
        <v>7</v>
      </c>
      <c r="C49" s="94" t="s">
        <v>89</v>
      </c>
      <c r="D49" s="89" t="s">
        <v>160</v>
      </c>
      <c r="E49" s="90">
        <v>1039.038</v>
      </c>
      <c r="F49" s="94" t="s">
        <v>89</v>
      </c>
      <c r="G49" s="94" t="s">
        <v>89</v>
      </c>
      <c r="H49" s="94" t="s">
        <v>89</v>
      </c>
      <c r="I49" s="94">
        <v>0</v>
      </c>
      <c r="J49" s="91" t="s">
        <v>164</v>
      </c>
    </row>
    <row r="50" spans="1:10" ht="75">
      <c r="A50" s="91">
        <v>16</v>
      </c>
      <c r="B50" s="88" t="s">
        <v>7</v>
      </c>
      <c r="C50" s="94" t="s">
        <v>89</v>
      </c>
      <c r="D50" s="89" t="s">
        <v>160</v>
      </c>
      <c r="E50" s="90">
        <v>1039.038</v>
      </c>
      <c r="F50" s="94" t="s">
        <v>89</v>
      </c>
      <c r="G50" s="94" t="s">
        <v>89</v>
      </c>
      <c r="H50" s="94" t="s">
        <v>89</v>
      </c>
      <c r="I50" s="94">
        <v>0</v>
      </c>
      <c r="J50" s="91" t="s">
        <v>164</v>
      </c>
    </row>
    <row r="51" spans="1:10" ht="75">
      <c r="A51" s="91">
        <v>17</v>
      </c>
      <c r="B51" s="88" t="s">
        <v>7</v>
      </c>
      <c r="C51" s="94" t="s">
        <v>89</v>
      </c>
      <c r="D51" s="89" t="s">
        <v>160</v>
      </c>
      <c r="E51" s="90">
        <v>1039.038</v>
      </c>
      <c r="F51" s="94" t="s">
        <v>89</v>
      </c>
      <c r="G51" s="94" t="s">
        <v>89</v>
      </c>
      <c r="H51" s="94" t="s">
        <v>89</v>
      </c>
      <c r="I51" s="94">
        <v>0</v>
      </c>
      <c r="J51" s="91" t="s">
        <v>164</v>
      </c>
    </row>
    <row r="52" spans="1:10">
      <c r="A52" s="150" t="s">
        <v>90</v>
      </c>
      <c r="B52" s="150"/>
      <c r="C52" s="94" t="s">
        <v>89</v>
      </c>
      <c r="D52" s="94" t="s">
        <v>89</v>
      </c>
      <c r="E52" s="90">
        <f>SUM(E35:E51)</f>
        <v>17663.646000000004</v>
      </c>
      <c r="F52" s="94">
        <v>0</v>
      </c>
      <c r="G52" s="94" t="s">
        <v>89</v>
      </c>
      <c r="H52" s="94" t="s">
        <v>89</v>
      </c>
      <c r="I52" s="96">
        <f>SUM(I35:I51)</f>
        <v>3</v>
      </c>
      <c r="J52" s="94" t="s">
        <v>89</v>
      </c>
    </row>
    <row r="53" spans="1:10">
      <c r="A53" s="150" t="s">
        <v>92</v>
      </c>
      <c r="B53" s="150"/>
      <c r="C53" s="94" t="s">
        <v>89</v>
      </c>
      <c r="D53" s="94" t="s">
        <v>89</v>
      </c>
      <c r="E53" s="90">
        <f>SUM(E28,E32)</f>
        <v>7582.4749999999985</v>
      </c>
      <c r="F53" s="90">
        <f>F28+F32+F52</f>
        <v>6083.4187199999997</v>
      </c>
      <c r="G53" s="90">
        <f>E53-F53</f>
        <v>1499.0562799999989</v>
      </c>
      <c r="H53" s="95">
        <f>G53/E53*100</f>
        <v>19.770012825627507</v>
      </c>
      <c r="I53" s="96">
        <f>I28+I32+I52</f>
        <v>56</v>
      </c>
      <c r="J53" s="94" t="s">
        <v>89</v>
      </c>
    </row>
    <row r="54" spans="1:10" s="18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</row>
    <row r="55" spans="1:10" s="18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>
      <c r="A74" s="25"/>
      <c r="B74" s="25"/>
      <c r="C74" s="25"/>
      <c r="D74" s="25"/>
      <c r="E74" s="25"/>
      <c r="F74" s="25"/>
      <c r="G74" s="25"/>
      <c r="H74" s="25"/>
      <c r="I74" s="25"/>
      <c r="J74" s="25"/>
    </row>
  </sheetData>
  <mergeCells count="30">
    <mergeCell ref="A1:J1"/>
    <mergeCell ref="A3:J3"/>
    <mergeCell ref="A5:J5"/>
    <mergeCell ref="A7:C7"/>
    <mergeCell ref="A2:J2"/>
    <mergeCell ref="A4:J4"/>
    <mergeCell ref="A8:E8"/>
    <mergeCell ref="A13:A14"/>
    <mergeCell ref="B13:B14"/>
    <mergeCell ref="C13:C14"/>
    <mergeCell ref="D13:D14"/>
    <mergeCell ref="A9:E9"/>
    <mergeCell ref="E10:F10"/>
    <mergeCell ref="F8:J8"/>
    <mergeCell ref="L31:U31"/>
    <mergeCell ref="A17:J17"/>
    <mergeCell ref="I13:I14"/>
    <mergeCell ref="J13:J14"/>
    <mergeCell ref="A16:J16"/>
    <mergeCell ref="A28:B28"/>
    <mergeCell ref="E13:E14"/>
    <mergeCell ref="F13:F14"/>
    <mergeCell ref="G13:H13"/>
    <mergeCell ref="A53:B53"/>
    <mergeCell ref="A29:J29"/>
    <mergeCell ref="A30:J30"/>
    <mergeCell ref="A33:J33"/>
    <mergeCell ref="A34:J34"/>
    <mergeCell ref="A32:B32"/>
    <mergeCell ref="A52:B52"/>
  </mergeCells>
  <phoneticPr fontId="31" type="noConversion"/>
  <pageMargins left="0.70866141732283472" right="0.37" top="0.35433070866141736" bottom="0.28999999999999998" header="0.11811023622047245" footer="0.11811023622047245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Normal="100" workbookViewId="0">
      <selection activeCell="D22" sqref="D22"/>
    </sheetView>
  </sheetViews>
  <sheetFormatPr defaultRowHeight="15"/>
  <cols>
    <col min="1" max="1" width="9.5703125" customWidth="1"/>
    <col min="2" max="2" width="27.28515625" customWidth="1"/>
    <col min="3" max="3" width="21" customWidth="1"/>
    <col min="4" max="4" width="21.85546875" customWidth="1"/>
    <col min="5" max="5" width="23.140625" customWidth="1"/>
    <col min="6" max="6" width="61.42578125" customWidth="1"/>
    <col min="7" max="7" width="33.7109375" customWidth="1"/>
  </cols>
  <sheetData>
    <row r="1" spans="1:7">
      <c r="A1" s="18"/>
      <c r="B1" s="18"/>
      <c r="C1" s="18"/>
      <c r="D1" s="18"/>
      <c r="E1" s="18"/>
      <c r="F1" s="18"/>
      <c r="G1" s="19" t="s">
        <v>13</v>
      </c>
    </row>
    <row r="2" spans="1:7">
      <c r="A2" s="175" t="s">
        <v>157</v>
      </c>
      <c r="B2" s="175"/>
      <c r="C2" s="175"/>
      <c r="D2" s="175"/>
      <c r="E2" s="175"/>
      <c r="F2" s="175"/>
      <c r="G2" s="175"/>
    </row>
    <row r="3" spans="1:7" ht="11.25" customHeight="1">
      <c r="A3" s="176"/>
      <c r="B3" s="176"/>
      <c r="C3" s="176"/>
      <c r="D3" s="176"/>
      <c r="E3" s="176"/>
      <c r="F3" s="176"/>
      <c r="G3" s="176"/>
    </row>
    <row r="4" spans="1:7" ht="16.5">
      <c r="A4" s="177" t="s">
        <v>169</v>
      </c>
      <c r="B4" s="178"/>
      <c r="C4" s="178"/>
      <c r="D4" s="178"/>
      <c r="E4" s="178"/>
      <c r="F4" s="178"/>
      <c r="G4" s="178"/>
    </row>
    <row r="5" spans="1:7">
      <c r="A5" s="179"/>
      <c r="B5" s="179"/>
      <c r="C5" s="179"/>
      <c r="D5" s="179"/>
      <c r="E5" s="179"/>
      <c r="F5" s="179"/>
      <c r="G5" s="179"/>
    </row>
    <row r="6" spans="1:7" ht="143.25" customHeight="1">
      <c r="A6" s="3" t="s">
        <v>93</v>
      </c>
      <c r="B6" s="4" t="s">
        <v>10</v>
      </c>
      <c r="C6" s="4" t="s">
        <v>94</v>
      </c>
      <c r="D6" s="4" t="s">
        <v>95</v>
      </c>
      <c r="E6" s="4" t="s">
        <v>96</v>
      </c>
      <c r="F6" s="4" t="s">
        <v>97</v>
      </c>
      <c r="G6" s="4" t="s">
        <v>98</v>
      </c>
    </row>
    <row r="7" spans="1:7">
      <c r="A7" s="5">
        <v>1</v>
      </c>
      <c r="B7" s="6">
        <f t="shared" ref="B7:G7" si="0">A7+1</f>
        <v>2</v>
      </c>
      <c r="C7" s="6">
        <f t="shared" si="0"/>
        <v>3</v>
      </c>
      <c r="D7" s="6">
        <f t="shared" si="0"/>
        <v>4</v>
      </c>
      <c r="E7" s="6">
        <f t="shared" si="0"/>
        <v>5</v>
      </c>
      <c r="F7" s="6">
        <f t="shared" si="0"/>
        <v>6</v>
      </c>
      <c r="G7" s="6">
        <f t="shared" si="0"/>
        <v>7</v>
      </c>
    </row>
    <row r="8" spans="1:7">
      <c r="A8" s="180" t="s">
        <v>161</v>
      </c>
      <c r="B8" s="180"/>
      <c r="C8" s="99">
        <v>215232.63865000001</v>
      </c>
      <c r="D8" s="122">
        <v>153878.82579</v>
      </c>
      <c r="E8" s="99">
        <v>25791.572690000001</v>
      </c>
      <c r="F8" s="99">
        <v>50819.286039999999</v>
      </c>
      <c r="G8" s="100">
        <f>(E8+F8)/D8*100</f>
        <v>49.786485136396621</v>
      </c>
    </row>
  </sheetData>
  <mergeCells count="4">
    <mergeCell ref="A2:G3"/>
    <mergeCell ref="A4:G4"/>
    <mergeCell ref="A5:G5"/>
    <mergeCell ref="A8:B8"/>
  </mergeCells>
  <phoneticPr fontId="31" type="noConversion"/>
  <printOptions horizontalCentered="1"/>
  <pageMargins left="0.51181102362204722" right="0.51181102362204722" top="0.55118110236220474" bottom="0.55118110236220474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Отчет по закупкам </vt:lpstr>
      <vt:lpstr>Сведения о конкурентных процеда</vt:lpstr>
      <vt:lpstr>СМП СОНКО</vt:lpstr>
      <vt:lpstr>'Отчет по закупкам '!Заголовки_для_печати</vt:lpstr>
      <vt:lpstr>'Сведения о конкурентных процеда'!Заголовки_для_печати</vt:lpstr>
      <vt:lpstr>'Отчет по закупкам '!Область_печати</vt:lpstr>
      <vt:lpstr>'Сведения о конкурентных процеда'!Область_печати</vt:lpstr>
      <vt:lpstr>'СМП СОНКО'!Область_печати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Степанов</cp:lastModifiedBy>
  <cp:lastPrinted>2021-04-14T07:56:06Z</cp:lastPrinted>
  <dcterms:created xsi:type="dcterms:W3CDTF">2016-03-25T08:25:28Z</dcterms:created>
  <dcterms:modified xsi:type="dcterms:W3CDTF">2021-05-19T12:58:02Z</dcterms:modified>
</cp:coreProperties>
</file>