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0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'Анастасово'!$A$1:$E$67</definedName>
    <definedName name="_xlnm.Print_Area" localSheetId="1">'Козловка'!$A$1:$E$66</definedName>
    <definedName name="_xlnm.Print_Area" localSheetId="2">'Кудеиха'!$A$1:$E$66</definedName>
    <definedName name="_xlnm.Print_Area" localSheetId="3">'Мишуково'!$A$1:$E$66</definedName>
    <definedName name="_xlnm.Print_Area" localSheetId="4">'Напольное'!$A$1:$E$68</definedName>
    <definedName name="_xlnm.Print_Area" localSheetId="5">'Никулино'!$A$1:$E$66</definedName>
    <definedName name="_xlnm.Print_Area" localSheetId="6">'Октябрьское'!$A$1:$E$67</definedName>
    <definedName name="_xlnm.Print_Area" localSheetId="7">'Порецкое'!$A$1:$E$71</definedName>
    <definedName name="_xlnm.Print_Area" localSheetId="8">'Рындино'!$A$1:$E$68</definedName>
    <definedName name="_xlnm.Print_Area" localSheetId="9">'Семеновское'!$A$1:$E$68</definedName>
    <definedName name="_xlnm.Print_Area" localSheetId="10">'Сиява'!$A$1:$E$68</definedName>
    <definedName name="_xlnm.Print_Area" localSheetId="11">'Сыреси'!$A$1:$E$69</definedName>
  </definedNames>
  <calcPr fullCalcOnLoad="1"/>
</workbook>
</file>

<file path=xl/sharedStrings.xml><?xml version="1.0" encoding="utf-8"?>
<sst xmlns="http://schemas.openxmlformats.org/spreadsheetml/2006/main" count="1084" uniqueCount="102">
  <si>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</si>
  <si>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</si>
  <si>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</si>
  <si>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</si>
  <si>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</si>
  <si>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</si>
  <si>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</si>
  <si>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</si>
  <si>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</si>
  <si>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</si>
  <si>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</si>
  <si>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</si>
  <si>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</si>
  <si>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</si>
  <si>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</si>
  <si>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</si>
  <si>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</si>
  <si>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</si>
  <si>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</si>
  <si>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</si>
  <si>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</si>
  <si>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</si>
  <si>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</si>
  <si>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</si>
  <si>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</si>
  <si>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</si>
  <si>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</si>
  <si>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</si>
  <si>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</si>
  <si>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</si>
  <si>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</si>
  <si>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</si>
  <si>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</si>
  <si>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</si>
  <si>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</si>
  <si>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</si>
  <si>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</si>
  <si>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</si>
  <si>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</si>
  <si>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</si>
  <si>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</si>
  <si>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</si>
  <si>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</si>
  <si>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</si>
  <si>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</si>
  <si>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</si>
  <si>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</si>
  <si>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</si>
  <si>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</si>
  <si>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</si>
  <si>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</si>
  <si>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</si>
  <si>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</si>
  <si>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</si>
  <si>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</si>
  <si>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</si>
  <si>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</si>
  <si>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</si>
  <si>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</si>
  <si>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</si>
  <si>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</si>
  <si>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</si>
  <si>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</si>
  <si>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</si>
  <si>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</si>
  <si>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</si>
  <si>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</si>
  <si>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</si>
  <si>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</si>
  <si>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</si>
  <si>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</si>
  <si>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</si>
  <si>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</si>
  <si>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</si>
  <si>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</si>
  <si>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</si>
  <si>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</si>
  <si>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</si>
  <si>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</si>
  <si>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</si>
  <si>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</si>
  <si>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</si>
  <si>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</si>
  <si>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</si>
  <si>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</si>
  <si>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</si>
  <si>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</si>
  <si>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</si>
  <si>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иные межбюджетные трансферты</t>
  </si>
  <si>
    <t>Задолженность и перерасчеты по отмененным налогам, сборам</t>
  </si>
  <si>
    <t>аналитических индикаторов, характеризующих состояние бюджета Анастасовского сельского поселения за  2020 год</t>
  </si>
  <si>
    <t>аналитических индикаторов, характеризующих состояние бюджета Козловского сельского поселения за  2020 год</t>
  </si>
  <si>
    <t>аналитических индикаторов, характеризующих состояние бюджета Кудеихинского сельского поселения за  2020 год</t>
  </si>
  <si>
    <t>аналитических индикаторов, характеризующих состояние бюджета Мишуковского сельского поселения за  2020 год</t>
  </si>
  <si>
    <t>аналитических индикаторов, характеризующих состояние бюджета Наполновского сельского поселения за  2020 год</t>
  </si>
  <si>
    <t>аналитических индикаторов, характеризующих состояние бюджета Никулинского сельского поселения за 2020 год</t>
  </si>
  <si>
    <t>аналитических индикаторов, характеризующих состояние бюджета Октябрьского сельского поселения за 2020 год</t>
  </si>
  <si>
    <t>аналитических индикаторов, характеризующих состояние бюджета Порецкого сельского поселения за 2020 год</t>
  </si>
  <si>
    <t>аналитических индикаторов, характеризующих состояние бюджета Рындинского сельского поселения за  2020 год</t>
  </si>
  <si>
    <t>аналитических индикаторов, характеризующих состояние бюджета Семеновского сельского поселения за  2020 год</t>
  </si>
  <si>
    <t>аналитических индикаторов, характеризующих состояние бюджета Сиявского сельского поселения за 2020 год</t>
  </si>
  <si>
    <t>аналитических индикаторов, характеризующих состояние бюджета Сыресинского сельского поселения за 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</si>
</sst>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B6+B24+B31</f>
        <v>8123941.5</v>
      </c>
      <c r="C5" s="4">
        <f>C6+C24+C31</f>
        <v>8200121.63</v>
      </c>
      <c r="D5" s="8">
        <f>C5/B5*100</f>
        <v>100.93772376376664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797524</v>
      </c>
      <c r="C6" s="30">
        <f>C8+C9+C12+C13+C17+C18+C14+C16+C19+C20+C22+C21+C15+C23</f>
        <v>873704.13</v>
      </c>
      <c r="D6" s="8">
        <f aca="true" t="shared" si="0" ref="D6:D46">C6/B6*100</f>
        <v>109.55207993740628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62000</v>
      </c>
      <c r="C8" s="29">
        <v>67507.68</v>
      </c>
      <c r="D8" s="11">
        <f t="shared" si="0"/>
        <v>108.88335483870965</v>
      </c>
      <c r="E8" s="12"/>
      <c r="F8" s="25"/>
      <c r="G8" s="17"/>
    </row>
    <row r="9" spans="1:7" ht="12" customHeight="1">
      <c r="A9" s="22" t="s">
        <v>12</v>
      </c>
      <c r="B9" s="29">
        <f>B11</f>
        <v>26000</v>
      </c>
      <c r="C9" s="29">
        <f>C11</f>
        <v>26544.81</v>
      </c>
      <c r="D9" s="11">
        <f t="shared" si="0"/>
        <v>102.09542307692307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26000</v>
      </c>
      <c r="C11" s="29">
        <v>26544.81</v>
      </c>
      <c r="D11" s="11">
        <f t="shared" si="0"/>
        <v>102.09542307692307</v>
      </c>
      <c r="E11" s="3"/>
      <c r="F11" s="17"/>
      <c r="G11" s="17"/>
    </row>
    <row r="12" spans="1:7" ht="12" customHeight="1">
      <c r="A12" s="22" t="s">
        <v>14</v>
      </c>
      <c r="B12" s="41">
        <v>31024</v>
      </c>
      <c r="C12" s="29">
        <v>43293.04</v>
      </c>
      <c r="D12" s="11">
        <f t="shared" si="0"/>
        <v>139.54693140794222</v>
      </c>
      <c r="E12" s="3"/>
      <c r="F12" s="17"/>
      <c r="G12" s="17"/>
    </row>
    <row r="13" spans="1:7" ht="12" customHeight="1">
      <c r="A13" s="22" t="s">
        <v>0</v>
      </c>
      <c r="B13" s="41">
        <v>250000</v>
      </c>
      <c r="C13" s="29">
        <v>255456.77</v>
      </c>
      <c r="D13" s="11">
        <f t="shared" si="0"/>
        <v>102.182708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2700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217500</v>
      </c>
      <c r="C15" s="29">
        <v>236512.52</v>
      </c>
      <c r="D15" s="11">
        <f>C15/B15*100</f>
        <v>108.74138850574712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211000</v>
      </c>
      <c r="C17" s="29">
        <v>235019.75</v>
      </c>
      <c r="D17" s="11">
        <f t="shared" si="0"/>
        <v>111.38376777251185</v>
      </c>
      <c r="E17" s="6"/>
      <c r="F17" s="17"/>
      <c r="G17" s="17"/>
    </row>
    <row r="18" spans="1:7" s="19" customFormat="1" ht="12.75">
      <c r="A18" s="22" t="s">
        <v>53</v>
      </c>
      <c r="B18" s="41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0</v>
      </c>
      <c r="C21" s="29">
        <v>4323.72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1">
        <v>0</v>
      </c>
      <c r="C22" s="29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2" t="s">
        <v>78</v>
      </c>
      <c r="B23" s="41"/>
      <c r="C23" s="29">
        <v>2345.84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B26+B27+B29+B30+B28</f>
        <v>7326417.5</v>
      </c>
      <c r="C24" s="41">
        <f>C26+C27+C29+C30+C28</f>
        <v>7326417.5</v>
      </c>
      <c r="D24" s="11">
        <f t="shared" si="0"/>
        <v>100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1439200</v>
      </c>
      <c r="C26" s="29">
        <v>1439200</v>
      </c>
      <c r="D26" s="11">
        <f t="shared" si="0"/>
        <v>100</v>
      </c>
      <c r="E26" s="6"/>
      <c r="F26" s="17"/>
      <c r="G26" s="17"/>
    </row>
    <row r="27" spans="1:7" s="19" customFormat="1" ht="12.75">
      <c r="A27" s="22" t="s">
        <v>19</v>
      </c>
      <c r="B27" s="41">
        <v>5393049.5</v>
      </c>
      <c r="C27" s="29">
        <v>5393049.5</v>
      </c>
      <c r="D27" s="11">
        <f t="shared" si="0"/>
        <v>100</v>
      </c>
      <c r="E27" s="6"/>
      <c r="F27" s="17"/>
      <c r="G27" s="17"/>
    </row>
    <row r="28" spans="1:7" s="19" customFormat="1" ht="12.75">
      <c r="A28" s="22" t="s">
        <v>88</v>
      </c>
      <c r="B28" s="41">
        <v>373668</v>
      </c>
      <c r="C28" s="29">
        <v>373668</v>
      </c>
      <c r="D28" s="11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41">
        <v>120500</v>
      </c>
      <c r="C29" s="29">
        <v>120500</v>
      </c>
      <c r="D29" s="11">
        <f t="shared" si="0"/>
        <v>100</v>
      </c>
      <c r="E29" s="6"/>
      <c r="F29" s="17"/>
      <c r="G29" s="17"/>
    </row>
    <row r="30" spans="1:7" s="19" customFormat="1" ht="25.5">
      <c r="A30" s="22" t="s">
        <v>62</v>
      </c>
      <c r="B30" s="41">
        <v>0</v>
      </c>
      <c r="C30" s="29">
        <v>0</v>
      </c>
      <c r="D30" s="11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43">
        <v>0</v>
      </c>
      <c r="C31" s="30">
        <v>0</v>
      </c>
      <c r="D31" s="8">
        <v>0</v>
      </c>
      <c r="E31" s="6"/>
      <c r="F31" s="17"/>
      <c r="G31" s="17"/>
    </row>
    <row r="32" spans="1:7" ht="25.5">
      <c r="A32" s="2" t="s">
        <v>20</v>
      </c>
      <c r="B32" s="44">
        <f>B34+B35+B36+B38+B39+B40+B42+B41+B37</f>
        <v>8516651.31</v>
      </c>
      <c r="C32" s="44">
        <f>C34+C35+C36+C38+C39+C40+C42+C41+C37</f>
        <v>8516651.31</v>
      </c>
      <c r="D32" s="8">
        <f t="shared" si="0"/>
        <v>100</v>
      </c>
      <c r="E32" s="6" t="s">
        <v>8</v>
      </c>
      <c r="F32" s="17"/>
      <c r="G32" s="17"/>
    </row>
    <row r="33" spans="1:7" ht="11.25" customHeight="1">
      <c r="A33" s="5" t="s">
        <v>10</v>
      </c>
      <c r="B33" s="21"/>
      <c r="C33" s="21"/>
      <c r="D33" s="8"/>
      <c r="E33" s="6"/>
      <c r="F33" s="17"/>
      <c r="G33" s="17"/>
    </row>
    <row r="34" spans="1:7" ht="25.5">
      <c r="A34" s="7" t="s">
        <v>21</v>
      </c>
      <c r="B34" s="21">
        <v>1332618.91</v>
      </c>
      <c r="C34" s="21">
        <v>1332618.91</v>
      </c>
      <c r="D34" s="8">
        <f t="shared" si="0"/>
        <v>100</v>
      </c>
      <c r="E34" s="6" t="s">
        <v>8</v>
      </c>
      <c r="F34" s="17"/>
      <c r="G34" s="17"/>
    </row>
    <row r="35" spans="1:7" ht="25.5">
      <c r="A35" s="7" t="s">
        <v>22</v>
      </c>
      <c r="B35" s="21">
        <v>93370</v>
      </c>
      <c r="C35" s="21">
        <v>93370</v>
      </c>
      <c r="D35" s="8">
        <f t="shared" si="0"/>
        <v>100</v>
      </c>
      <c r="E35" s="6" t="s">
        <v>8</v>
      </c>
      <c r="F35" s="17"/>
      <c r="G35" s="17"/>
    </row>
    <row r="36" spans="1:7" ht="25.5">
      <c r="A36" s="28" t="s">
        <v>23</v>
      </c>
      <c r="B36" s="21">
        <v>5300</v>
      </c>
      <c r="C36" s="21">
        <v>5300</v>
      </c>
      <c r="D36" s="8">
        <f t="shared" si="0"/>
        <v>100</v>
      </c>
      <c r="E36" s="6" t="s">
        <v>8</v>
      </c>
      <c r="F36" s="17"/>
      <c r="G36" s="17"/>
    </row>
    <row r="37" spans="1:7" ht="25.5">
      <c r="A37" s="28" t="s">
        <v>51</v>
      </c>
      <c r="B37" s="21">
        <v>905200.49</v>
      </c>
      <c r="C37" s="21">
        <v>905200.49</v>
      </c>
      <c r="D37" s="8">
        <f>C37/B37*100</f>
        <v>100</v>
      </c>
      <c r="E37" s="6" t="s">
        <v>8</v>
      </c>
      <c r="F37" s="17"/>
      <c r="G37" s="17"/>
    </row>
    <row r="38" spans="1:7" ht="25.5">
      <c r="A38" s="28" t="s">
        <v>24</v>
      </c>
      <c r="B38" s="21">
        <v>2946756.3</v>
      </c>
      <c r="C38" s="21">
        <v>2946756.3</v>
      </c>
      <c r="D38" s="8">
        <f t="shared" si="0"/>
        <v>100</v>
      </c>
      <c r="E38" s="6" t="s">
        <v>8</v>
      </c>
      <c r="F38" s="17"/>
      <c r="G38" s="17"/>
    </row>
    <row r="39" spans="1:7" ht="15" customHeight="1">
      <c r="A39" s="28" t="s">
        <v>25</v>
      </c>
      <c r="B39" s="21">
        <v>0</v>
      </c>
      <c r="C39" s="21"/>
      <c r="D39" s="8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3225405.61</v>
      </c>
      <c r="C40" s="21">
        <v>3225405.61</v>
      </c>
      <c r="D40" s="8">
        <f t="shared" si="0"/>
        <v>100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8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8000</v>
      </c>
      <c r="C42" s="21">
        <v>8000</v>
      </c>
      <c r="D42" s="8">
        <f t="shared" si="0"/>
        <v>100</v>
      </c>
      <c r="E42" s="6" t="s">
        <v>8</v>
      </c>
      <c r="F42" s="17"/>
      <c r="G42" s="17"/>
    </row>
    <row r="43" spans="1:7" ht="25.5">
      <c r="A43" s="27" t="s">
        <v>27</v>
      </c>
      <c r="B43" s="4">
        <f>B32</f>
        <v>8516651.31</v>
      </c>
      <c r="C43" s="4">
        <f>C32</f>
        <v>8516651.31</v>
      </c>
      <c r="D43" s="8">
        <f t="shared" si="0"/>
        <v>100</v>
      </c>
      <c r="E43" s="6" t="s">
        <v>8</v>
      </c>
      <c r="F43" s="17"/>
      <c r="G43" s="17"/>
    </row>
    <row r="44" spans="1:7" ht="12.75">
      <c r="A44" s="22" t="s">
        <v>10</v>
      </c>
      <c r="B44" s="24"/>
      <c r="C44" s="24"/>
      <c r="D44" s="8"/>
      <c r="E44" s="24"/>
      <c r="F44" s="17"/>
      <c r="G44" s="17"/>
    </row>
    <row r="45" spans="1:7" ht="12.75">
      <c r="A45" s="5" t="s">
        <v>28</v>
      </c>
      <c r="B45" s="21">
        <f>B43-B46</f>
        <v>8506847.31</v>
      </c>
      <c r="C45" s="21">
        <f>C43-C46</f>
        <v>8506847.31</v>
      </c>
      <c r="D45" s="9">
        <f t="shared" si="0"/>
        <v>100</v>
      </c>
      <c r="E45" s="3"/>
      <c r="F45" s="17"/>
      <c r="G45" s="17"/>
    </row>
    <row r="46" spans="1:7" ht="12.75">
      <c r="A46" s="5" t="s">
        <v>54</v>
      </c>
      <c r="B46" s="21">
        <v>9804</v>
      </c>
      <c r="C46" s="21">
        <v>9804</v>
      </c>
      <c r="D46" s="9">
        <f t="shared" si="0"/>
        <v>100</v>
      </c>
      <c r="E46" s="3"/>
      <c r="F46" s="17"/>
      <c r="G46" s="17"/>
    </row>
    <row r="47" spans="1:7" ht="51">
      <c r="A47" s="5" t="s">
        <v>64</v>
      </c>
      <c r="B47" s="21">
        <f>B5-B32</f>
        <v>-392709.8100000005</v>
      </c>
      <c r="C47" s="21">
        <f>C5-C32</f>
        <v>-316529.68000000063</v>
      </c>
      <c r="D47" s="8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8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9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9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9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9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9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9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9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9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9">
        <v>0</v>
      </c>
      <c r="E59" s="6" t="s">
        <v>41</v>
      </c>
      <c r="F59" s="17"/>
      <c r="G59" s="17"/>
    </row>
    <row r="60" spans="1:7" ht="26.25" customHeight="1">
      <c r="A60" s="22" t="s">
        <v>43</v>
      </c>
      <c r="B60" s="23">
        <v>0</v>
      </c>
      <c r="C60" s="29">
        <v>0</v>
      </c>
      <c r="D60" s="9">
        <v>0</v>
      </c>
      <c r="E60" s="6" t="s">
        <v>44</v>
      </c>
      <c r="F60" s="17"/>
      <c r="G60" s="17"/>
    </row>
    <row r="61" spans="1:7" ht="35.25" customHeight="1">
      <c r="A61" s="22" t="s">
        <v>45</v>
      </c>
      <c r="B61" s="23">
        <v>0</v>
      </c>
      <c r="C61" s="29">
        <v>0</v>
      </c>
      <c r="D61" s="9">
        <v>0</v>
      </c>
      <c r="E61" s="6" t="s">
        <v>46</v>
      </c>
      <c r="F61" s="17"/>
      <c r="G61" s="17"/>
    </row>
    <row r="62" spans="1:7" ht="36.75" customHeight="1">
      <c r="A62" s="22" t="s">
        <v>47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9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6" right="0" top="0.15748031496062992" bottom="0" header="0.16" footer="0.17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B6+B25+B32</f>
        <v>8315087.29</v>
      </c>
      <c r="C5" s="4">
        <f>C6+C25+C32</f>
        <v>8673891.55</v>
      </c>
      <c r="D5" s="3">
        <f aca="true" t="shared" si="0" ref="D5:D47">C5/B5*100</f>
        <v>104.31509913830381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B8+B9+B12+B13+B17+B18+B14+B16+B20+B21+B23+B22+B15+B24</f>
        <v>745500</v>
      </c>
      <c r="C6" s="21">
        <f>C8+C9+C12+C13+C17+C18+C14+C16+C20+C21+C23+C22+C15+C19+C24</f>
        <v>755054.26</v>
      </c>
      <c r="D6" s="3">
        <f t="shared" si="0"/>
        <v>101.28159087860496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61300</v>
      </c>
      <c r="C8" s="23">
        <v>62656.64</v>
      </c>
      <c r="D8" s="12">
        <f t="shared" si="0"/>
        <v>102.21311582381729</v>
      </c>
      <c r="E8" s="12"/>
      <c r="F8" s="25"/>
      <c r="G8" s="17"/>
    </row>
    <row r="9" spans="1:7" ht="12.75">
      <c r="A9" s="22" t="s">
        <v>12</v>
      </c>
      <c r="B9" s="23">
        <f>B11</f>
        <v>17625</v>
      </c>
      <c r="C9" s="23">
        <f>C11</f>
        <v>17625.28</v>
      </c>
      <c r="D9" s="12">
        <f t="shared" si="0"/>
        <v>100.00158865248225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17625</v>
      </c>
      <c r="C11" s="23">
        <v>17625.28</v>
      </c>
      <c r="D11" s="12">
        <f t="shared" si="0"/>
        <v>100.00158865248225</v>
      </c>
      <c r="E11" s="3"/>
      <c r="F11" s="17"/>
      <c r="G11" s="17"/>
    </row>
    <row r="12" spans="1:7" ht="12.75">
      <c r="A12" s="22" t="s">
        <v>14</v>
      </c>
      <c r="B12" s="23">
        <v>32233.21</v>
      </c>
      <c r="C12" s="23">
        <v>32673.22</v>
      </c>
      <c r="D12" s="12">
        <f t="shared" si="0"/>
        <v>101.36508278263318</v>
      </c>
      <c r="E12" s="3"/>
      <c r="F12" s="17"/>
      <c r="G12" s="17"/>
    </row>
    <row r="13" spans="1:7" ht="12.75">
      <c r="A13" s="22" t="s">
        <v>0</v>
      </c>
      <c r="B13" s="23">
        <v>170000</v>
      </c>
      <c r="C13" s="23">
        <v>172821.89</v>
      </c>
      <c r="D13" s="12">
        <f t="shared" si="0"/>
        <v>101.65993529411766</v>
      </c>
      <c r="E13" s="3"/>
      <c r="F13" s="17"/>
      <c r="G13" s="17"/>
    </row>
    <row r="14" spans="1:7" s="19" customFormat="1" ht="12.75">
      <c r="A14" s="22" t="s">
        <v>16</v>
      </c>
      <c r="B14" s="23">
        <v>1400</v>
      </c>
      <c r="C14" s="23">
        <v>1400</v>
      </c>
      <c r="D14" s="12">
        <f>C14/B14*100</f>
        <v>100</v>
      </c>
      <c r="E14" s="6"/>
      <c r="F14" s="17"/>
      <c r="G14" s="17"/>
    </row>
    <row r="15" spans="1:7" s="19" customFormat="1" ht="12.75">
      <c r="A15" s="22" t="s">
        <v>65</v>
      </c>
      <c r="B15" s="23">
        <v>278500</v>
      </c>
      <c r="C15" s="23">
        <v>279953.59</v>
      </c>
      <c r="D15" s="12">
        <f>C15/B15*100</f>
        <v>100.5219353680431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97841.79</v>
      </c>
      <c r="C17" s="23">
        <v>97996.55</v>
      </c>
      <c r="D17" s="12">
        <f t="shared" si="0"/>
        <v>100.15817372106541</v>
      </c>
      <c r="E17" s="6"/>
      <c r="F17" s="17"/>
      <c r="G17" s="17"/>
    </row>
    <row r="18" spans="1:7" s="19" customFormat="1" ht="12.75">
      <c r="A18" s="22" t="s">
        <v>53</v>
      </c>
      <c r="B18" s="23">
        <v>37171.51</v>
      </c>
      <c r="C18" s="23">
        <v>37171.51</v>
      </c>
      <c r="D18" s="12">
        <f t="shared" si="0"/>
        <v>100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22428.49</v>
      </c>
      <c r="C22" s="23">
        <v>23960.39</v>
      </c>
      <c r="D22" s="12">
        <f t="shared" si="0"/>
        <v>106.83015218590283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1150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78</v>
      </c>
      <c r="B24" s="23">
        <v>27000</v>
      </c>
      <c r="C24" s="23">
        <v>27645.19</v>
      </c>
      <c r="D24" s="12">
        <f t="shared" si="0"/>
        <v>102.38959259259259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7569587.29</v>
      </c>
      <c r="C25" s="23">
        <f>C27+C28+C30+C31+C29</f>
        <v>7918837.29</v>
      </c>
      <c r="D25" s="12">
        <f t="shared" si="0"/>
        <v>104.61385788445013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1464700</v>
      </c>
      <c r="C27" s="23">
        <v>1464700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5301420.89</v>
      </c>
      <c r="C28" s="23">
        <v>5301420.89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83</v>
      </c>
      <c r="B29" s="23">
        <v>685266.4</v>
      </c>
      <c r="C29" s="23">
        <v>685266.4</v>
      </c>
      <c r="D29" s="12"/>
      <c r="E29" s="6"/>
      <c r="F29" s="17"/>
      <c r="G29" s="17"/>
    </row>
    <row r="30" spans="1:7" s="19" customFormat="1" ht="12.75">
      <c r="A30" s="22" t="s">
        <v>61</v>
      </c>
      <c r="B30" s="23">
        <v>118200</v>
      </c>
      <c r="C30" s="23">
        <v>467450</v>
      </c>
      <c r="D30" s="12">
        <f t="shared" si="0"/>
        <v>395.4737732656514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2.5" customHeight="1">
      <c r="A33" s="2" t="s">
        <v>20</v>
      </c>
      <c r="B33" s="4">
        <f>B35+B36+B37+B39+B40+B41+B43+B42+B38</f>
        <v>8689445.690000001</v>
      </c>
      <c r="C33" s="4">
        <f>C35+C36+C37+C39+C40+C41+C43+C42+C38</f>
        <v>8684445.690000001</v>
      </c>
      <c r="D33" s="3">
        <f t="shared" si="0"/>
        <v>99.94245893031182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3.25" customHeight="1">
      <c r="A35" s="7" t="s">
        <v>21</v>
      </c>
      <c r="B35" s="21">
        <v>1523538.27</v>
      </c>
      <c r="C35" s="21">
        <v>1518538.27</v>
      </c>
      <c r="D35" s="3">
        <f t="shared" si="0"/>
        <v>99.67181657996684</v>
      </c>
      <c r="E35" s="6" t="s">
        <v>8</v>
      </c>
      <c r="F35" s="17"/>
      <c r="G35" s="17"/>
    </row>
    <row r="36" spans="1:7" ht="23.25" customHeight="1">
      <c r="A36" s="7" t="s">
        <v>22</v>
      </c>
      <c r="B36" s="21">
        <v>93370</v>
      </c>
      <c r="C36" s="21">
        <v>93370</v>
      </c>
      <c r="D36" s="3">
        <f t="shared" si="0"/>
        <v>100</v>
      </c>
      <c r="E36" s="6" t="s">
        <v>8</v>
      </c>
      <c r="F36" s="17"/>
      <c r="G36" s="17"/>
    </row>
    <row r="37" spans="1:7" ht="23.25" customHeight="1">
      <c r="A37" s="28" t="s">
        <v>23</v>
      </c>
      <c r="B37" s="21">
        <v>4231.4</v>
      </c>
      <c r="C37" s="21">
        <v>4231.4</v>
      </c>
      <c r="D37" s="3">
        <f t="shared" si="0"/>
        <v>100</v>
      </c>
      <c r="E37" s="6" t="s">
        <v>8</v>
      </c>
      <c r="F37" s="17"/>
      <c r="G37" s="17"/>
    </row>
    <row r="38" spans="1:7" ht="25.5">
      <c r="A38" s="28" t="s">
        <v>51</v>
      </c>
      <c r="B38" s="21">
        <v>1325420.96</v>
      </c>
      <c r="C38" s="21">
        <v>1325420.96</v>
      </c>
      <c r="D38" s="3"/>
      <c r="E38" s="6" t="s">
        <v>8</v>
      </c>
      <c r="F38" s="17"/>
      <c r="G38" s="17"/>
    </row>
    <row r="39" spans="1:7" ht="25.5">
      <c r="A39" s="28" t="s">
        <v>24</v>
      </c>
      <c r="B39" s="21">
        <v>2263465</v>
      </c>
      <c r="C39" s="21">
        <v>2263465</v>
      </c>
      <c r="D39" s="3">
        <f t="shared" si="0"/>
        <v>100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3476420.06</v>
      </c>
      <c r="C41" s="21">
        <v>3476420.06</v>
      </c>
      <c r="D41" s="3">
        <f t="shared" si="0"/>
        <v>100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>
        <v>0</v>
      </c>
      <c r="E42" s="6" t="s">
        <v>8</v>
      </c>
      <c r="F42" s="17"/>
      <c r="G42" s="17"/>
    </row>
    <row r="43" spans="1:7" ht="25.5">
      <c r="A43" s="28" t="s">
        <v>59</v>
      </c>
      <c r="B43" s="21">
        <v>3000</v>
      </c>
      <c r="C43" s="21">
        <v>3000</v>
      </c>
      <c r="D43" s="3">
        <f t="shared" si="0"/>
        <v>100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8689445.690000001</v>
      </c>
      <c r="C44" s="21">
        <f>C33</f>
        <v>8684445.690000001</v>
      </c>
      <c r="D44" s="3">
        <f t="shared" si="0"/>
        <v>99.94245893031182</v>
      </c>
      <c r="E44" s="6" t="s">
        <v>8</v>
      </c>
      <c r="F44" s="17"/>
      <c r="G44" s="17"/>
    </row>
    <row r="45" spans="1:7" ht="12.75">
      <c r="A45" s="22" t="s">
        <v>10</v>
      </c>
      <c r="B45" s="23">
        <v>0</v>
      </c>
      <c r="C45" s="23">
        <v>0</v>
      </c>
      <c r="D45" s="3">
        <v>0</v>
      </c>
      <c r="E45" s="24"/>
      <c r="F45" s="17"/>
      <c r="G45" s="17"/>
    </row>
    <row r="46" spans="1:7" ht="12.75">
      <c r="A46" s="5" t="s">
        <v>28</v>
      </c>
      <c r="B46" s="21">
        <f>B44-B47</f>
        <v>8640226.690000001</v>
      </c>
      <c r="C46" s="21">
        <f>C44-C47</f>
        <v>8635226.690000001</v>
      </c>
      <c r="D46" s="6">
        <f t="shared" si="0"/>
        <v>99.94213114795024</v>
      </c>
      <c r="E46" s="3"/>
      <c r="F46" s="17"/>
      <c r="G46" s="17"/>
    </row>
    <row r="47" spans="1:7" s="19" customFormat="1" ht="12.75">
      <c r="A47" s="2" t="s">
        <v>54</v>
      </c>
      <c r="B47" s="4">
        <v>49219</v>
      </c>
      <c r="C47" s="4">
        <v>49219</v>
      </c>
      <c r="D47" s="3">
        <f t="shared" si="0"/>
        <v>100</v>
      </c>
      <c r="E47" s="3"/>
      <c r="F47" s="18"/>
      <c r="G47" s="18"/>
    </row>
    <row r="48" spans="1:7" ht="49.5" customHeight="1">
      <c r="A48" s="5" t="s">
        <v>64</v>
      </c>
      <c r="B48" s="21">
        <f>B5-B33</f>
        <v>-374358.4000000013</v>
      </c>
      <c r="C48" s="21">
        <f>C5-C33</f>
        <v>-10554.140000000596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5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6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5.2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4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81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82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84251968503937" right="0" top="0.15748031496062992" bottom="0" header="0.15748031496062992" footer="0.15748031496062992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4613918</v>
      </c>
      <c r="C5" s="4">
        <f>C6+C25+C32</f>
        <v>4686340.8100000005</v>
      </c>
      <c r="D5" s="3">
        <f aca="true" t="shared" si="0" ref="D5:D47">C5/B5*100</f>
        <v>101.56965966885411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1358000</v>
      </c>
      <c r="C6" s="21">
        <f>C8+C9+C12+C13+C18+C19+C14+C16+C20+C21+C24+C22+C15+C23+C17</f>
        <v>1430422.81</v>
      </c>
      <c r="D6" s="3">
        <f t="shared" si="0"/>
        <v>105.33304933726069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12000</v>
      </c>
      <c r="C8" s="23">
        <v>14464.84</v>
      </c>
      <c r="D8" s="12">
        <f t="shared" si="0"/>
        <v>120.54033333333334</v>
      </c>
      <c r="E8" s="12"/>
      <c r="F8" s="25"/>
      <c r="G8" s="17"/>
    </row>
    <row r="9" spans="1:7" ht="12.75">
      <c r="A9" s="22" t="s">
        <v>12</v>
      </c>
      <c r="B9" s="23">
        <f>B11</f>
        <v>13000</v>
      </c>
      <c r="C9" s="23">
        <f>C11</f>
        <v>13761.49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13000</v>
      </c>
      <c r="C11" s="23">
        <v>13761.49</v>
      </c>
      <c r="D11" s="12"/>
      <c r="E11" s="3"/>
      <c r="F11" s="17"/>
      <c r="G11" s="17"/>
    </row>
    <row r="12" spans="1:7" ht="12.75">
      <c r="A12" s="22" t="s">
        <v>14</v>
      </c>
      <c r="B12" s="23">
        <v>38000</v>
      </c>
      <c r="C12" s="23">
        <v>39462.88</v>
      </c>
      <c r="D12" s="12">
        <f t="shared" si="0"/>
        <v>103.84968421052632</v>
      </c>
      <c r="E12" s="3"/>
      <c r="F12" s="17"/>
      <c r="G12" s="17"/>
    </row>
    <row r="13" spans="1:7" ht="12.75">
      <c r="A13" s="22" t="s">
        <v>0</v>
      </c>
      <c r="B13" s="23">
        <v>142000</v>
      </c>
      <c r="C13" s="23">
        <v>152713.29</v>
      </c>
      <c r="D13" s="12">
        <f t="shared" si="0"/>
        <v>107.54457042253523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2400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442000</v>
      </c>
      <c r="C15" s="23">
        <v>480265.27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77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711000</v>
      </c>
      <c r="C18" s="23">
        <v>717355.04</v>
      </c>
      <c r="D18" s="12">
        <f t="shared" si="0"/>
        <v>100.89381715893109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10000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3255918</v>
      </c>
      <c r="C25" s="23">
        <f>C27+C28+C30+C31+C29</f>
        <v>3255918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1161100</v>
      </c>
      <c r="C27" s="23">
        <v>1161100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1559117</v>
      </c>
      <c r="C28" s="23">
        <v>1559117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83</v>
      </c>
      <c r="B29" s="23">
        <v>502601</v>
      </c>
      <c r="C29" s="23">
        <v>502601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61</v>
      </c>
      <c r="B30" s="23">
        <v>33100</v>
      </c>
      <c r="C30" s="23">
        <v>33100</v>
      </c>
      <c r="D30" s="12">
        <f t="shared" si="0"/>
        <v>100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5140579.12</v>
      </c>
      <c r="C33" s="4">
        <f>C35+C36+C37+C39+C40+C41+C43+C42+C38</f>
        <v>5135579.12</v>
      </c>
      <c r="D33" s="3">
        <f t="shared" si="0"/>
        <v>99.90273469421865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1348251.86</v>
      </c>
      <c r="C35" s="21">
        <v>1343251.86</v>
      </c>
      <c r="D35" s="3">
        <f t="shared" si="0"/>
        <v>99.62914940833087</v>
      </c>
      <c r="E35" s="6" t="s">
        <v>8</v>
      </c>
      <c r="F35" s="17"/>
      <c r="G35" s="17"/>
    </row>
    <row r="36" spans="1:7" ht="25.5">
      <c r="A36" s="7" t="s">
        <v>22</v>
      </c>
      <c r="B36" s="21">
        <v>93370</v>
      </c>
      <c r="C36" s="21">
        <v>93370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23</v>
      </c>
      <c r="B37" s="21">
        <v>25451</v>
      </c>
      <c r="C37" s="21">
        <v>25451</v>
      </c>
      <c r="D37" s="3">
        <f t="shared" si="0"/>
        <v>100</v>
      </c>
      <c r="E37" s="6" t="s">
        <v>8</v>
      </c>
      <c r="F37" s="17"/>
      <c r="G37" s="17"/>
    </row>
    <row r="38" spans="1:7" ht="25.5">
      <c r="A38" s="28" t="s">
        <v>51</v>
      </c>
      <c r="B38" s="21">
        <v>1628170.79</v>
      </c>
      <c r="C38" s="21">
        <v>1628170.79</v>
      </c>
      <c r="D38" s="3"/>
      <c r="E38" s="6" t="s">
        <v>8</v>
      </c>
      <c r="F38" s="17"/>
      <c r="G38" s="17"/>
    </row>
    <row r="39" spans="1:7" ht="25.5">
      <c r="A39" s="28" t="s">
        <v>24</v>
      </c>
      <c r="B39" s="21">
        <v>1205335.47</v>
      </c>
      <c r="C39" s="21">
        <v>1205335.47</v>
      </c>
      <c r="D39" s="3">
        <f t="shared" si="0"/>
        <v>100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840000</v>
      </c>
      <c r="C41" s="21">
        <v>840000</v>
      </c>
      <c r="D41" s="3">
        <f t="shared" si="0"/>
        <v>100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0</v>
      </c>
      <c r="C43" s="21">
        <v>0</v>
      </c>
      <c r="D43" s="3" t="e">
        <f t="shared" si="0"/>
        <v>#DIV/0!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5140579.12</v>
      </c>
      <c r="C44" s="21">
        <f>C33</f>
        <v>5135579.12</v>
      </c>
      <c r="D44" s="3">
        <f t="shared" si="0"/>
        <v>99.90273469421865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5114375.12</v>
      </c>
      <c r="C46" s="4">
        <f>C44-C47</f>
        <v>5109375.12</v>
      </c>
      <c r="D46" s="6">
        <f t="shared" si="0"/>
        <v>99.9022363459331</v>
      </c>
      <c r="E46" s="3"/>
      <c r="F46" s="17"/>
      <c r="G46" s="17"/>
    </row>
    <row r="47" spans="1:7" ht="12.75">
      <c r="A47" s="5" t="s">
        <v>54</v>
      </c>
      <c r="B47" s="4">
        <v>26204</v>
      </c>
      <c r="C47" s="4">
        <v>26204</v>
      </c>
      <c r="D47" s="6">
        <f t="shared" si="0"/>
        <v>100</v>
      </c>
      <c r="E47" s="3"/>
      <c r="F47" s="17"/>
      <c r="G47" s="17"/>
    </row>
    <row r="48" spans="1:7" ht="51">
      <c r="A48" s="5" t="s">
        <v>64</v>
      </c>
      <c r="B48" s="21">
        <f>B5-B33</f>
        <v>-526661.1200000001</v>
      </c>
      <c r="C48" s="21">
        <f>C5-C33</f>
        <v>-449238.3099999996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.75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4.75" customHeight="1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6.75" customHeight="1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7.2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6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8.2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8" customHeight="1">
      <c r="A66" s="45" t="s">
        <v>68</v>
      </c>
      <c r="B66" s="54" t="s">
        <v>84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7.25" customHeight="1">
      <c r="A68" s="50" t="s">
        <v>85</v>
      </c>
      <c r="B68" s="54" t="s">
        <v>69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C49" sqref="C4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B6+B26+B33</f>
        <v>4845203.59</v>
      </c>
      <c r="C5" s="4">
        <f>C6+C26+C33</f>
        <v>4875289.77</v>
      </c>
      <c r="D5" s="3">
        <f aca="true" t="shared" si="0" ref="D5:D48">C5/B5*100</f>
        <v>100.62094769479026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B8+B9+B12+B13+B18+B19+B14+B16+B20+B21+B24+B23+B15+B25+B17</f>
        <v>664185.5900000001</v>
      </c>
      <c r="C6" s="21">
        <f>C8+C9+C12+C13+C18+C19+C14+C16+C20+C21+C24+C23+C15+C22+C17+C22+C25</f>
        <v>684301.77</v>
      </c>
      <c r="D6" s="3">
        <f t="shared" si="0"/>
        <v>103.02869865032753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24700</v>
      </c>
      <c r="C8" s="23">
        <v>25094.29</v>
      </c>
      <c r="D8" s="12">
        <f t="shared" si="0"/>
        <v>101.59631578947368</v>
      </c>
      <c r="E8" s="12"/>
      <c r="F8" s="25"/>
      <c r="G8" s="17"/>
    </row>
    <row r="9" spans="1:7" ht="12" customHeight="1">
      <c r="A9" s="22" t="s">
        <v>12</v>
      </c>
      <c r="B9" s="23">
        <f>B11</f>
        <v>27000</v>
      </c>
      <c r="C9" s="23">
        <f>C11</f>
        <v>27366.91</v>
      </c>
      <c r="D9" s="12">
        <f t="shared" si="0"/>
        <v>101.35892592592593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27000</v>
      </c>
      <c r="C11" s="23">
        <v>27366.91</v>
      </c>
      <c r="D11" s="12">
        <f t="shared" si="0"/>
        <v>101.35892592592593</v>
      </c>
      <c r="E11" s="3"/>
      <c r="F11" s="17"/>
      <c r="G11" s="17"/>
    </row>
    <row r="12" spans="1:7" ht="12" customHeight="1">
      <c r="A12" s="22" t="s">
        <v>14</v>
      </c>
      <c r="B12" s="23">
        <v>17000</v>
      </c>
      <c r="C12" s="23">
        <v>17595.36</v>
      </c>
      <c r="D12" s="12">
        <f t="shared" si="0"/>
        <v>103.50211764705884</v>
      </c>
      <c r="E12" s="3"/>
      <c r="F12" s="17"/>
      <c r="G12" s="17"/>
    </row>
    <row r="13" spans="1:7" ht="12" customHeight="1">
      <c r="A13" s="22" t="s">
        <v>0</v>
      </c>
      <c r="B13" s="23">
        <v>162300</v>
      </c>
      <c r="C13" s="23">
        <v>162948.49</v>
      </c>
      <c r="D13" s="12">
        <f t="shared" si="0"/>
        <v>100.39956253850892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2000</v>
      </c>
      <c r="C14" s="23">
        <v>2320</v>
      </c>
      <c r="D14" s="12">
        <f>C14/B14*100</f>
        <v>115.99999999999999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263685.59</v>
      </c>
      <c r="C15" s="23">
        <v>279953.57</v>
      </c>
      <c r="D15" s="12">
        <f>C15/B15*100</f>
        <v>106.16946113740988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ht="25.5">
      <c r="A17" s="22" t="s">
        <v>89</v>
      </c>
      <c r="B17" s="23">
        <v>1000</v>
      </c>
      <c r="C17" s="23">
        <v>1083.17</v>
      </c>
      <c r="D17" s="12">
        <f>C17/B17*100</f>
        <v>108.317</v>
      </c>
      <c r="E17" s="3"/>
      <c r="F17" s="17"/>
      <c r="G17" s="17"/>
    </row>
    <row r="18" spans="1:7" s="19" customFormat="1" ht="38.25">
      <c r="A18" s="22" t="s">
        <v>15</v>
      </c>
      <c r="B18" s="23">
        <v>153500</v>
      </c>
      <c r="C18" s="23">
        <v>154447.65</v>
      </c>
      <c r="D18" s="12">
        <f t="shared" si="0"/>
        <v>100.6173615635179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 hidden="1">
      <c r="A22" s="22"/>
      <c r="B22" s="23"/>
      <c r="C22" s="23"/>
      <c r="D22" s="12"/>
      <c r="E22" s="6"/>
      <c r="F22" s="17"/>
      <c r="G22" s="17"/>
    </row>
    <row r="23" spans="1:7" s="19" customFormat="1" ht="12.75">
      <c r="A23" s="22" t="s">
        <v>63</v>
      </c>
      <c r="B23" s="23">
        <v>3000</v>
      </c>
      <c r="C23" s="23">
        <v>3492.33</v>
      </c>
      <c r="D23" s="12">
        <f t="shared" si="0"/>
        <v>116.411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2" t="s">
        <v>78</v>
      </c>
      <c r="B25" s="23">
        <v>10000</v>
      </c>
      <c r="C25" s="23">
        <v>10000</v>
      </c>
      <c r="D25" s="12">
        <f t="shared" si="0"/>
        <v>100</v>
      </c>
      <c r="E25" s="6"/>
      <c r="F25" s="17"/>
      <c r="G25" s="17"/>
    </row>
    <row r="26" spans="1:7" s="19" customFormat="1" ht="12.75">
      <c r="A26" s="20" t="s">
        <v>17</v>
      </c>
      <c r="B26" s="23">
        <f>B28+B29+B31+B32+B30</f>
        <v>4181018</v>
      </c>
      <c r="C26" s="23">
        <f>C28+C29+C31+C32+C30</f>
        <v>4190988</v>
      </c>
      <c r="D26" s="12">
        <f t="shared" si="0"/>
        <v>100.23845867202677</v>
      </c>
      <c r="E26" s="6"/>
      <c r="F26" s="17"/>
      <c r="G26" s="17"/>
    </row>
    <row r="27" spans="1:7" s="19" customFormat="1" ht="13.5" customHeight="1">
      <c r="A27" s="22" t="s">
        <v>10</v>
      </c>
      <c r="B27" s="23"/>
      <c r="C27" s="23"/>
      <c r="D27" s="12"/>
      <c r="E27" s="6"/>
      <c r="F27" s="17"/>
      <c r="G27" s="17"/>
    </row>
    <row r="28" spans="1:7" s="19" customFormat="1" ht="13.5" customHeight="1">
      <c r="A28" s="22" t="s">
        <v>18</v>
      </c>
      <c r="B28" s="23">
        <v>938600</v>
      </c>
      <c r="C28" s="23">
        <v>938600</v>
      </c>
      <c r="D28" s="12">
        <f t="shared" si="0"/>
        <v>100</v>
      </c>
      <c r="E28" s="6"/>
      <c r="F28" s="17"/>
      <c r="G28" s="17"/>
    </row>
    <row r="29" spans="1:7" s="19" customFormat="1" ht="13.5" customHeight="1">
      <c r="A29" s="22" t="s">
        <v>19</v>
      </c>
      <c r="B29" s="23">
        <v>2799117</v>
      </c>
      <c r="C29" s="23">
        <v>2799087</v>
      </c>
      <c r="D29" s="12">
        <f t="shared" si="0"/>
        <v>99.99892823343933</v>
      </c>
      <c r="E29" s="6"/>
      <c r="F29" s="17"/>
      <c r="G29" s="17"/>
    </row>
    <row r="30" spans="1:7" s="19" customFormat="1" ht="13.5" customHeight="1">
      <c r="A30" s="22" t="s">
        <v>83</v>
      </c>
      <c r="B30" s="23">
        <v>302601</v>
      </c>
      <c r="C30" s="23">
        <v>302601</v>
      </c>
      <c r="D30" s="12">
        <f t="shared" si="0"/>
        <v>100</v>
      </c>
      <c r="E30" s="6"/>
      <c r="F30" s="17"/>
      <c r="G30" s="17"/>
    </row>
    <row r="31" spans="1:7" s="19" customFormat="1" ht="13.5" customHeight="1">
      <c r="A31" s="22" t="s">
        <v>61</v>
      </c>
      <c r="B31" s="23">
        <v>140700</v>
      </c>
      <c r="C31" s="23">
        <v>150700</v>
      </c>
      <c r="D31" s="12">
        <f t="shared" si="0"/>
        <v>107.10732054015637</v>
      </c>
      <c r="E31" s="6"/>
      <c r="F31" s="17"/>
      <c r="G31" s="17"/>
    </row>
    <row r="32" spans="1:7" s="19" customFormat="1" ht="25.5">
      <c r="A32" s="22" t="s">
        <v>62</v>
      </c>
      <c r="B32" s="23">
        <v>0</v>
      </c>
      <c r="C32" s="23">
        <v>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7" t="s">
        <v>1</v>
      </c>
      <c r="B33" s="21">
        <v>0</v>
      </c>
      <c r="C33" s="21">
        <v>0</v>
      </c>
      <c r="D33" s="3" t="e">
        <f t="shared" si="0"/>
        <v>#DIV/0!</v>
      </c>
      <c r="E33" s="6"/>
      <c r="F33" s="17"/>
      <c r="G33" s="17"/>
    </row>
    <row r="34" spans="1:7" ht="25.5">
      <c r="A34" s="2" t="s">
        <v>20</v>
      </c>
      <c r="B34" s="4">
        <f>B36+B37+B38+B39+B40+B41+B42+B43+B44</f>
        <v>5355637.74</v>
      </c>
      <c r="C34" s="4">
        <f>C36+C37+C38+C40+C41+C42+C44+C43+C39</f>
        <v>5350607.74</v>
      </c>
      <c r="D34" s="3">
        <f t="shared" si="0"/>
        <v>99.9060802794328</v>
      </c>
      <c r="E34" s="6" t="s">
        <v>8</v>
      </c>
      <c r="F34" s="17"/>
      <c r="G34" s="17"/>
    </row>
    <row r="35" spans="1:7" ht="12.75">
      <c r="A35" s="5" t="s">
        <v>10</v>
      </c>
      <c r="B35" s="21"/>
      <c r="C35" s="21"/>
      <c r="D35" s="3"/>
      <c r="E35" s="6"/>
      <c r="F35" s="17"/>
      <c r="G35" s="17"/>
    </row>
    <row r="36" spans="1:7" ht="23.25" customHeight="1">
      <c r="A36" s="7" t="s">
        <v>21</v>
      </c>
      <c r="B36" s="21">
        <v>1272530.37</v>
      </c>
      <c r="C36" s="21">
        <v>1267530.37</v>
      </c>
      <c r="D36" s="3">
        <f t="shared" si="0"/>
        <v>99.60708206909042</v>
      </c>
      <c r="E36" s="6" t="s">
        <v>8</v>
      </c>
      <c r="F36" s="17"/>
      <c r="G36" s="17"/>
    </row>
    <row r="37" spans="1:7" ht="23.25" customHeight="1">
      <c r="A37" s="7" t="s">
        <v>22</v>
      </c>
      <c r="B37" s="21">
        <v>93370</v>
      </c>
      <c r="C37" s="21">
        <v>93370</v>
      </c>
      <c r="D37" s="3">
        <f t="shared" si="0"/>
        <v>100</v>
      </c>
      <c r="E37" s="6" t="s">
        <v>8</v>
      </c>
      <c r="F37" s="17"/>
      <c r="G37" s="17"/>
    </row>
    <row r="38" spans="1:7" ht="23.25" customHeight="1">
      <c r="A38" s="28" t="s">
        <v>23</v>
      </c>
      <c r="B38" s="21">
        <v>19551</v>
      </c>
      <c r="C38" s="21">
        <v>19551</v>
      </c>
      <c r="D38" s="3">
        <f t="shared" si="0"/>
        <v>100</v>
      </c>
      <c r="E38" s="6" t="s">
        <v>8</v>
      </c>
      <c r="F38" s="17"/>
      <c r="G38" s="17"/>
    </row>
    <row r="39" spans="1:7" ht="25.5">
      <c r="A39" s="28" t="s">
        <v>51</v>
      </c>
      <c r="B39" s="21">
        <v>2124141.46</v>
      </c>
      <c r="C39" s="21">
        <v>2124111.46</v>
      </c>
      <c r="D39" s="3"/>
      <c r="E39" s="6" t="s">
        <v>8</v>
      </c>
      <c r="F39" s="17"/>
      <c r="G39" s="17"/>
    </row>
    <row r="40" spans="1:7" ht="25.5">
      <c r="A40" s="28" t="s">
        <v>24</v>
      </c>
      <c r="B40" s="21">
        <v>1813044.91</v>
      </c>
      <c r="C40" s="21">
        <v>1813044.91</v>
      </c>
      <c r="D40" s="3">
        <f t="shared" si="0"/>
        <v>100</v>
      </c>
      <c r="E40" s="6" t="s">
        <v>8</v>
      </c>
      <c r="F40" s="17"/>
      <c r="G40" s="17"/>
    </row>
    <row r="41" spans="1:7" ht="12.75">
      <c r="A41" s="28" t="s">
        <v>25</v>
      </c>
      <c r="B41" s="21">
        <v>0</v>
      </c>
      <c r="C41" s="21">
        <v>0</v>
      </c>
      <c r="D41" s="3" t="e">
        <f t="shared" si="0"/>
        <v>#DIV/0!</v>
      </c>
      <c r="E41" s="24"/>
      <c r="F41" s="17"/>
      <c r="G41" s="17"/>
    </row>
    <row r="42" spans="1:7" ht="25.5">
      <c r="A42" s="28" t="s">
        <v>58</v>
      </c>
      <c r="B42" s="21">
        <v>30000</v>
      </c>
      <c r="C42" s="21">
        <v>30000</v>
      </c>
      <c r="D42" s="3">
        <f t="shared" si="0"/>
        <v>100</v>
      </c>
      <c r="E42" s="6" t="s">
        <v>8</v>
      </c>
      <c r="F42" s="17"/>
      <c r="G42" s="17"/>
    </row>
    <row r="43" spans="1:7" ht="25.5">
      <c r="A43" s="28" t="s">
        <v>26</v>
      </c>
      <c r="B43" s="21">
        <v>0</v>
      </c>
      <c r="C43" s="21">
        <v>0</v>
      </c>
      <c r="D43" s="3"/>
      <c r="E43" s="6" t="s">
        <v>8</v>
      </c>
      <c r="F43" s="17"/>
      <c r="G43" s="17"/>
    </row>
    <row r="44" spans="1:7" ht="25.5">
      <c r="A44" s="28" t="s">
        <v>59</v>
      </c>
      <c r="B44" s="21">
        <v>3000</v>
      </c>
      <c r="C44" s="21">
        <v>3000</v>
      </c>
      <c r="D44" s="3">
        <f t="shared" si="0"/>
        <v>100</v>
      </c>
      <c r="E44" s="6" t="s">
        <v>8</v>
      </c>
      <c r="F44" s="17"/>
      <c r="G44" s="17"/>
    </row>
    <row r="45" spans="1:7" ht="25.5">
      <c r="A45" s="28" t="s">
        <v>27</v>
      </c>
      <c r="B45" s="21">
        <f>B34</f>
        <v>5355637.74</v>
      </c>
      <c r="C45" s="21">
        <f>C34</f>
        <v>5350607.74</v>
      </c>
      <c r="D45" s="3">
        <f t="shared" si="0"/>
        <v>99.9060802794328</v>
      </c>
      <c r="E45" s="6" t="s">
        <v>8</v>
      </c>
      <c r="F45" s="17"/>
      <c r="G45" s="17"/>
    </row>
    <row r="46" spans="1:7" ht="12.75">
      <c r="A46" s="22" t="s">
        <v>10</v>
      </c>
      <c r="B46" s="23"/>
      <c r="C46" s="23"/>
      <c r="D46" s="3"/>
      <c r="E46" s="24"/>
      <c r="F46" s="17"/>
      <c r="G46" s="17"/>
    </row>
    <row r="47" spans="1:7" ht="12.75">
      <c r="A47" s="5" t="s">
        <v>28</v>
      </c>
      <c r="B47" s="4">
        <f>B45-B48</f>
        <v>5187463.9</v>
      </c>
      <c r="C47" s="4">
        <f>C45-C48</f>
        <v>5182433.9</v>
      </c>
      <c r="D47" s="6">
        <f t="shared" si="0"/>
        <v>99.90303546979864</v>
      </c>
      <c r="E47" s="3"/>
      <c r="F47" s="17"/>
      <c r="G47" s="17"/>
    </row>
    <row r="48" spans="1:7" ht="12.75">
      <c r="A48" s="5" t="s">
        <v>54</v>
      </c>
      <c r="B48" s="4">
        <v>168173.84</v>
      </c>
      <c r="C48" s="4">
        <v>168173.84</v>
      </c>
      <c r="D48" s="6">
        <f t="shared" si="0"/>
        <v>100</v>
      </c>
      <c r="E48" s="3"/>
      <c r="F48" s="17"/>
      <c r="G48" s="17"/>
    </row>
    <row r="49" spans="1:7" ht="51">
      <c r="A49" s="5" t="s">
        <v>64</v>
      </c>
      <c r="B49" s="21">
        <f>B5-B34</f>
        <v>-510434.1500000004</v>
      </c>
      <c r="C49" s="21">
        <f>C5-C34</f>
        <v>-475317.97000000067</v>
      </c>
      <c r="D49" s="3">
        <v>0</v>
      </c>
      <c r="E49" s="6" t="s">
        <v>36</v>
      </c>
      <c r="F49" s="17"/>
      <c r="G49" s="17"/>
    </row>
    <row r="50" spans="1:7" ht="12.75">
      <c r="A50" s="5" t="s">
        <v>29</v>
      </c>
      <c r="B50" s="21">
        <v>0</v>
      </c>
      <c r="C50" s="21">
        <v>0</v>
      </c>
      <c r="D50" s="6">
        <v>0</v>
      </c>
      <c r="E50" s="6"/>
      <c r="F50" s="17"/>
      <c r="G50" s="17"/>
    </row>
    <row r="51" spans="1:7" s="19" customFormat="1" ht="12.75">
      <c r="A51" s="5" t="s">
        <v>30</v>
      </c>
      <c r="B51" s="21">
        <v>0</v>
      </c>
      <c r="C51" s="21">
        <v>0</v>
      </c>
      <c r="D51" s="6">
        <v>0</v>
      </c>
      <c r="E51" s="3"/>
      <c r="F51" s="18"/>
      <c r="G51" s="18"/>
    </row>
    <row r="52" spans="1:7" ht="12.75">
      <c r="A52" s="22" t="s">
        <v>31</v>
      </c>
      <c r="B52" s="23">
        <v>0</v>
      </c>
      <c r="C52" s="23">
        <v>0</v>
      </c>
      <c r="D52" s="6">
        <v>0</v>
      </c>
      <c r="E52" s="12"/>
      <c r="F52" s="17"/>
      <c r="G52" s="17"/>
    </row>
    <row r="53" spans="1:7" ht="25.5">
      <c r="A53" s="22" t="s">
        <v>32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33</v>
      </c>
      <c r="B54" s="23">
        <v>0</v>
      </c>
      <c r="C54" s="29">
        <v>0</v>
      </c>
      <c r="D54" s="6">
        <v>0</v>
      </c>
      <c r="E54" s="24"/>
      <c r="F54" s="17"/>
      <c r="G54" s="17"/>
    </row>
    <row r="55" spans="1:7" ht="12.75">
      <c r="A55" s="22" t="s">
        <v>10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12.75">
      <c r="A56" s="22" t="s">
        <v>34</v>
      </c>
      <c r="B56" s="21">
        <v>0</v>
      </c>
      <c r="C56" s="30">
        <v>0</v>
      </c>
      <c r="D56" s="6">
        <v>0</v>
      </c>
      <c r="E56" s="24"/>
      <c r="F56" s="17"/>
      <c r="G56" s="17"/>
    </row>
    <row r="57" spans="1:7" ht="12.75">
      <c r="A57" s="22" t="s">
        <v>35</v>
      </c>
      <c r="B57" s="21">
        <v>0</v>
      </c>
      <c r="C57" s="30">
        <v>0</v>
      </c>
      <c r="D57" s="6">
        <v>0</v>
      </c>
      <c r="E57" s="12"/>
      <c r="F57" s="17"/>
      <c r="G57" s="17"/>
    </row>
    <row r="58" spans="1:7" ht="50.25" customHeight="1">
      <c r="A58" s="22" t="s">
        <v>37</v>
      </c>
      <c r="B58" s="23">
        <v>0</v>
      </c>
      <c r="C58" s="29">
        <v>0</v>
      </c>
      <c r="D58" s="6">
        <v>0</v>
      </c>
      <c r="E58" s="6" t="s">
        <v>36</v>
      </c>
      <c r="F58" s="17"/>
      <c r="G58" s="17"/>
    </row>
    <row r="59" spans="1:7" ht="24.75" customHeight="1">
      <c r="A59" s="22" t="s">
        <v>38</v>
      </c>
      <c r="B59" s="23">
        <v>0</v>
      </c>
      <c r="C59" s="29">
        <v>0</v>
      </c>
      <c r="D59" s="6">
        <v>0</v>
      </c>
      <c r="E59" s="6" t="s">
        <v>39</v>
      </c>
      <c r="F59" s="17"/>
      <c r="G59" s="17"/>
    </row>
    <row r="60" spans="1:7" ht="38.25">
      <c r="A60" s="22" t="s">
        <v>40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51">
      <c r="A61" s="22" t="s">
        <v>42</v>
      </c>
      <c r="B61" s="23">
        <v>0</v>
      </c>
      <c r="C61" s="29">
        <v>0</v>
      </c>
      <c r="D61" s="6">
        <v>0</v>
      </c>
      <c r="E61" s="6" t="s">
        <v>41</v>
      </c>
      <c r="F61" s="17"/>
      <c r="G61" s="17"/>
    </row>
    <row r="62" spans="1:7" ht="26.25" customHeight="1">
      <c r="A62" s="22" t="s">
        <v>43</v>
      </c>
      <c r="B62" s="23">
        <v>0</v>
      </c>
      <c r="C62" s="29">
        <v>0</v>
      </c>
      <c r="D62" s="6">
        <v>0</v>
      </c>
      <c r="E62" s="6" t="s">
        <v>44</v>
      </c>
      <c r="F62" s="17"/>
      <c r="G62" s="17"/>
    </row>
    <row r="63" spans="1:7" ht="35.25" customHeight="1">
      <c r="A63" s="22" t="s">
        <v>45</v>
      </c>
      <c r="B63" s="23">
        <v>0</v>
      </c>
      <c r="C63" s="29">
        <v>0</v>
      </c>
      <c r="D63" s="6">
        <v>0</v>
      </c>
      <c r="E63" s="6" t="s">
        <v>46</v>
      </c>
      <c r="F63" s="17"/>
      <c r="G63" s="17"/>
    </row>
    <row r="64" spans="1:7" ht="36.75" customHeight="1">
      <c r="A64" s="22" t="s">
        <v>47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24.75" customHeight="1">
      <c r="A65" s="22" t="s">
        <v>49</v>
      </c>
      <c r="B65" s="23">
        <v>0</v>
      </c>
      <c r="C65" s="29">
        <v>0</v>
      </c>
      <c r="D65" s="6">
        <v>0</v>
      </c>
      <c r="E65" s="6" t="s">
        <v>48</v>
      </c>
      <c r="F65" s="17"/>
      <c r="G65" s="17"/>
    </row>
    <row r="66" spans="1:7" ht="24.75" customHeight="1">
      <c r="A66" s="46"/>
      <c r="B66" s="47"/>
      <c r="C66" s="48"/>
      <c r="D66" s="49"/>
      <c r="E66" s="49"/>
      <c r="F66" s="17"/>
      <c r="G66" s="17"/>
    </row>
    <row r="67" spans="1:7" ht="27.75" customHeight="1">
      <c r="A67" s="56" t="s">
        <v>86</v>
      </c>
      <c r="B67" s="56"/>
      <c r="C67" s="56"/>
      <c r="D67" s="56"/>
      <c r="E67" s="56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21.75" customHeight="1">
      <c r="A69" s="56" t="s">
        <v>87</v>
      </c>
      <c r="B69" s="56"/>
      <c r="C69" s="56"/>
      <c r="D69" s="56"/>
      <c r="E69" s="56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A67:E67"/>
    <mergeCell ref="A69:E69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9696460.92</v>
      </c>
      <c r="C5" s="4">
        <f>C6+C23+C30</f>
        <v>9700174.81</v>
      </c>
      <c r="D5" s="3">
        <f aca="true" t="shared" si="0" ref="D5:D45">C5/B5*100</f>
        <v>100.03830150021375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1007327.6699999999</v>
      </c>
      <c r="C6" s="21">
        <f>C8+C9+C12+C13+C17+C18+C14+C16+C19+C20+C22+C21+C15</f>
        <v>1011041.56</v>
      </c>
      <c r="D6" s="3">
        <f t="shared" si="0"/>
        <v>100.36868738054223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27000</v>
      </c>
      <c r="C8" s="23">
        <v>28949.26</v>
      </c>
      <c r="D8" s="12">
        <f t="shared" si="0"/>
        <v>107.21948148148148</v>
      </c>
      <c r="E8" s="12"/>
      <c r="F8" s="25"/>
      <c r="G8" s="17"/>
    </row>
    <row r="9" spans="1:7" ht="12.75">
      <c r="A9" s="22" t="s">
        <v>12</v>
      </c>
      <c r="B9" s="23">
        <f>B11</f>
        <v>76500</v>
      </c>
      <c r="C9" s="23">
        <f>C11</f>
        <v>76509.45</v>
      </c>
      <c r="D9" s="12">
        <f t="shared" si="0"/>
        <v>100.01235294117647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76500</v>
      </c>
      <c r="C11" s="23">
        <v>76509.45</v>
      </c>
      <c r="D11" s="12">
        <f t="shared" si="0"/>
        <v>100.01235294117647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15904.32</v>
      </c>
      <c r="D12" s="12">
        <f t="shared" si="0"/>
        <v>106.02879999999999</v>
      </c>
      <c r="E12" s="3"/>
      <c r="F12" s="17"/>
      <c r="G12" s="17"/>
    </row>
    <row r="13" spans="1:7" ht="12.75">
      <c r="A13" s="22" t="s">
        <v>0</v>
      </c>
      <c r="B13" s="23">
        <v>168452.49</v>
      </c>
      <c r="C13" s="23">
        <v>168949.06</v>
      </c>
      <c r="D13" s="12">
        <f t="shared" si="0"/>
        <v>100.29478341341229</v>
      </c>
      <c r="E13" s="3"/>
      <c r="F13" s="17"/>
      <c r="G13" s="17"/>
    </row>
    <row r="14" spans="1:7" s="19" customFormat="1" ht="12.75">
      <c r="A14" s="22" t="s">
        <v>16</v>
      </c>
      <c r="B14" s="23">
        <v>2000</v>
      </c>
      <c r="C14" s="23">
        <v>2110</v>
      </c>
      <c r="D14" s="12">
        <f>C14/B14*100</f>
        <v>105.5</v>
      </c>
      <c r="E14" s="6"/>
      <c r="F14" s="17"/>
      <c r="G14" s="17"/>
    </row>
    <row r="15" spans="1:7" s="19" customFormat="1" ht="12.75">
      <c r="A15" s="22" t="s">
        <v>65</v>
      </c>
      <c r="B15" s="23">
        <v>444000</v>
      </c>
      <c r="C15" s="23">
        <v>444064.29</v>
      </c>
      <c r="D15" s="12">
        <f>C15/B15*100</f>
        <v>100.01447972972971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244575.18</v>
      </c>
      <c r="C17" s="23">
        <v>244575.18</v>
      </c>
      <c r="D17" s="12">
        <f t="shared" si="0"/>
        <v>100</v>
      </c>
      <c r="E17" s="6"/>
      <c r="F17" s="17"/>
      <c r="G17" s="17"/>
    </row>
    <row r="18" spans="1:7" s="19" customFormat="1" ht="12.75">
      <c r="A18" s="22" t="s">
        <v>53</v>
      </c>
      <c r="B18" s="23">
        <v>12400</v>
      </c>
      <c r="C18" s="23">
        <v>12567.24</v>
      </c>
      <c r="D18" s="12">
        <f t="shared" si="0"/>
        <v>101.34870967741935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17400</v>
      </c>
      <c r="C21" s="23">
        <v>17412.76</v>
      </c>
      <c r="D21" s="12">
        <f t="shared" si="0"/>
        <v>100.07333333333332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8689133.25</v>
      </c>
      <c r="C23" s="23">
        <f>C25+C26+C28+C29+C27</f>
        <v>8689133.25</v>
      </c>
      <c r="D23" s="12">
        <f t="shared" si="0"/>
        <v>100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2060900</v>
      </c>
      <c r="C25" s="23">
        <v>2060900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19</v>
      </c>
      <c r="B26" s="23">
        <v>5620612</v>
      </c>
      <c r="C26" s="23">
        <v>5620612</v>
      </c>
      <c r="D26" s="12">
        <f t="shared" si="0"/>
        <v>100</v>
      </c>
      <c r="E26" s="6"/>
      <c r="F26" s="17"/>
      <c r="G26" s="17"/>
    </row>
    <row r="27" spans="1:7" s="19" customFormat="1" ht="12.75">
      <c r="A27" s="22" t="s">
        <v>83</v>
      </c>
      <c r="B27" s="23">
        <v>877749</v>
      </c>
      <c r="C27" s="23">
        <v>877749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61</v>
      </c>
      <c r="B28" s="23">
        <v>129872.25</v>
      </c>
      <c r="C28" s="23">
        <v>129872.25</v>
      </c>
      <c r="D28" s="12">
        <f t="shared" si="0"/>
        <v>100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9941256.15</v>
      </c>
      <c r="C31" s="4">
        <f>C33+C34+C35+C37+C38+C39+C41+C40+C36</f>
        <v>9941256.15</v>
      </c>
      <c r="D31" s="3">
        <f t="shared" si="0"/>
        <v>100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1540764.48</v>
      </c>
      <c r="C33" s="21">
        <v>1540764.48</v>
      </c>
      <c r="D33" s="3">
        <f t="shared" si="0"/>
        <v>100</v>
      </c>
      <c r="E33" s="6" t="s">
        <v>8</v>
      </c>
      <c r="F33" s="17"/>
      <c r="G33" s="17"/>
    </row>
    <row r="34" spans="1:7" ht="25.5">
      <c r="A34" s="7" t="s">
        <v>22</v>
      </c>
      <c r="B34" s="21">
        <v>93370</v>
      </c>
      <c r="C34" s="21">
        <v>93370</v>
      </c>
      <c r="D34" s="3">
        <f t="shared" si="0"/>
        <v>100</v>
      </c>
      <c r="E34" s="6" t="s">
        <v>8</v>
      </c>
      <c r="F34" s="17"/>
      <c r="G34" s="17"/>
    </row>
    <row r="35" spans="1:7" ht="25.5">
      <c r="A35" s="28" t="s">
        <v>23</v>
      </c>
      <c r="B35" s="21">
        <v>4505</v>
      </c>
      <c r="C35" s="21">
        <v>4505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28" t="s">
        <v>51</v>
      </c>
      <c r="B36" s="21">
        <v>1509687.65</v>
      </c>
      <c r="C36" s="21">
        <v>1509687.65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24</v>
      </c>
      <c r="B37" s="21">
        <v>5474883.22</v>
      </c>
      <c r="C37" s="21">
        <v>5474883.22</v>
      </c>
      <c r="D37" s="3">
        <f t="shared" si="0"/>
        <v>100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1314745.8</v>
      </c>
      <c r="C39" s="21">
        <v>1314745.8</v>
      </c>
      <c r="D39" s="3">
        <f t="shared" si="0"/>
        <v>100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3300</v>
      </c>
      <c r="C41" s="21">
        <v>3300</v>
      </c>
      <c r="D41" s="3">
        <f t="shared" si="0"/>
        <v>100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9941256.15</v>
      </c>
      <c r="C42" s="21">
        <f>C31</f>
        <v>9941256.15</v>
      </c>
      <c r="D42" s="3">
        <f t="shared" si="0"/>
        <v>100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7068501.850000001</v>
      </c>
      <c r="C44" s="4">
        <f>C42-C45</f>
        <v>7068501.850000001</v>
      </c>
      <c r="D44" s="6">
        <f t="shared" si="0"/>
        <v>100</v>
      </c>
      <c r="E44" s="3"/>
      <c r="F44" s="17"/>
      <c r="G44" s="17"/>
    </row>
    <row r="45" spans="1:7" ht="12.75">
      <c r="A45" s="5" t="s">
        <v>54</v>
      </c>
      <c r="B45" s="21">
        <v>2872754.3</v>
      </c>
      <c r="C45" s="21">
        <v>2872754.3</v>
      </c>
      <c r="D45" s="6">
        <f t="shared" si="0"/>
        <v>100</v>
      </c>
      <c r="E45" s="3"/>
      <c r="F45" s="17"/>
      <c r="G45" s="17"/>
    </row>
    <row r="46" spans="1:7" ht="51">
      <c r="A46" s="5" t="s">
        <v>64</v>
      </c>
      <c r="B46" s="21">
        <f>B5-B31</f>
        <v>-244795.23000000045</v>
      </c>
      <c r="C46" s="21">
        <f>C5-C31</f>
        <v>-241081.33999999985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5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31.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43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B6+B23+B30</f>
        <v>5260494</v>
      </c>
      <c r="C5" s="4">
        <f>C6+C23+C30</f>
        <v>5436973.49</v>
      </c>
      <c r="D5" s="3">
        <f aca="true" t="shared" si="0" ref="D5:D45">C5/B5*100</f>
        <v>103.35480831267938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1434370</v>
      </c>
      <c r="C6" s="21">
        <f>C8+C9+C12+C13+C17+C18+C14+C16+C19+C20+C22+C21+C15</f>
        <v>1499379.4899999998</v>
      </c>
      <c r="D6" s="3">
        <f t="shared" si="0"/>
        <v>104.53226782489872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54000</v>
      </c>
      <c r="C8" s="23">
        <v>73599.64</v>
      </c>
      <c r="D8" s="12">
        <f t="shared" si="0"/>
        <v>136.29562962962962</v>
      </c>
      <c r="E8" s="12"/>
      <c r="F8" s="17"/>
    </row>
    <row r="9" spans="1:6" ht="12.75">
      <c r="A9" s="22" t="s">
        <v>12</v>
      </c>
      <c r="B9" s="23">
        <f>B11</f>
        <v>46364.36</v>
      </c>
      <c r="C9" s="23">
        <f>C11</f>
        <v>47839.97</v>
      </c>
      <c r="D9" s="12">
        <f t="shared" si="0"/>
        <v>103.18263856117069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46364.36</v>
      </c>
      <c r="C11" s="23">
        <v>47839.97</v>
      </c>
      <c r="D11" s="12">
        <f t="shared" si="0"/>
        <v>103.18263856117069</v>
      </c>
      <c r="E11" s="3"/>
      <c r="F11" s="17"/>
    </row>
    <row r="12" spans="1:6" ht="12.75">
      <c r="A12" s="22" t="s">
        <v>14</v>
      </c>
      <c r="B12" s="23">
        <v>127000</v>
      </c>
      <c r="C12" s="23">
        <v>127491.12</v>
      </c>
      <c r="D12" s="12">
        <f t="shared" si="0"/>
        <v>100.38670866141732</v>
      </c>
      <c r="E12" s="3"/>
      <c r="F12" s="17"/>
    </row>
    <row r="13" spans="1:6" ht="12.75">
      <c r="A13" s="22" t="s">
        <v>0</v>
      </c>
      <c r="B13" s="23">
        <v>288000</v>
      </c>
      <c r="C13" s="23">
        <v>295807.8</v>
      </c>
      <c r="D13" s="12">
        <f t="shared" si="0"/>
        <v>102.71104166666667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3000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236000</v>
      </c>
      <c r="C15" s="23">
        <v>255819.66</v>
      </c>
      <c r="D15" s="12">
        <f>C15/B15*100</f>
        <v>108.39816101694915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683005.64</v>
      </c>
      <c r="C17" s="23">
        <v>695005.64</v>
      </c>
      <c r="D17" s="12">
        <f t="shared" si="0"/>
        <v>101.75694010374497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815.66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B25+B26+B28+B29+B27</f>
        <v>3826124</v>
      </c>
      <c r="C23" s="23">
        <f>C25+C26+C28+C29+C27</f>
        <v>3937594</v>
      </c>
      <c r="D23" s="12">
        <f t="shared" si="0"/>
        <v>102.91339224761143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667600</v>
      </c>
      <c r="C25" s="23">
        <v>667600</v>
      </c>
      <c r="D25" s="12">
        <f t="shared" si="0"/>
        <v>100</v>
      </c>
      <c r="E25" s="6"/>
      <c r="F25" s="17"/>
    </row>
    <row r="26" spans="1:6" s="19" customFormat="1" ht="12.75">
      <c r="A26" s="22" t="s">
        <v>19</v>
      </c>
      <c r="B26" s="23">
        <v>2596424</v>
      </c>
      <c r="C26" s="23">
        <v>2596424</v>
      </c>
      <c r="D26" s="12">
        <f t="shared" si="0"/>
        <v>100</v>
      </c>
      <c r="E26" s="6"/>
      <c r="F26" s="17"/>
    </row>
    <row r="27" spans="1:6" s="19" customFormat="1" ht="12.75">
      <c r="A27" s="22" t="s">
        <v>83</v>
      </c>
      <c r="B27" s="23">
        <v>305000</v>
      </c>
      <c r="C27" s="23">
        <v>305000</v>
      </c>
      <c r="D27" s="12">
        <f t="shared" si="0"/>
        <v>100</v>
      </c>
      <c r="E27" s="6"/>
      <c r="F27" s="17"/>
    </row>
    <row r="28" spans="1:6" s="19" customFormat="1" ht="12.75">
      <c r="A28" s="22" t="s">
        <v>61</v>
      </c>
      <c r="B28" s="23">
        <v>257100</v>
      </c>
      <c r="C28" s="23">
        <v>368570</v>
      </c>
      <c r="D28" s="12">
        <f t="shared" si="0"/>
        <v>143.3566705562038</v>
      </c>
      <c r="E28" s="6"/>
      <c r="F28" s="17"/>
    </row>
    <row r="29" spans="1:6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</row>
    <row r="30" spans="1:6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</row>
    <row r="31" spans="1:6" ht="25.5">
      <c r="A31" s="2" t="s">
        <v>20</v>
      </c>
      <c r="B31" s="4">
        <f>B33+B34+B35+B37+B38+B39+B41+B40+B36</f>
        <v>5408494.649999999</v>
      </c>
      <c r="C31" s="4">
        <f>C33+C34+C35+C37+C38+C39+C41+C40+C36</f>
        <v>5408494.649999999</v>
      </c>
      <c r="D31" s="3">
        <f t="shared" si="0"/>
        <v>100</v>
      </c>
      <c r="E31" s="6" t="s">
        <v>8</v>
      </c>
      <c r="F31" s="17"/>
    </row>
    <row r="32" spans="1:6" ht="12.75">
      <c r="A32" s="5" t="s">
        <v>10</v>
      </c>
      <c r="B32" s="21"/>
      <c r="C32" s="21"/>
      <c r="D32" s="3"/>
      <c r="E32" s="6"/>
      <c r="F32" s="17"/>
    </row>
    <row r="33" spans="1:6" ht="25.5">
      <c r="A33" s="7" t="s">
        <v>21</v>
      </c>
      <c r="B33" s="21">
        <v>1045298.05</v>
      </c>
      <c r="C33" s="21">
        <v>1045298.05</v>
      </c>
      <c r="D33" s="3">
        <f t="shared" si="0"/>
        <v>100</v>
      </c>
      <c r="E33" s="6" t="s">
        <v>8</v>
      </c>
      <c r="F33" s="17"/>
    </row>
    <row r="34" spans="1:6" ht="25.5">
      <c r="A34" s="7" t="s">
        <v>22</v>
      </c>
      <c r="B34" s="21">
        <v>93370</v>
      </c>
      <c r="C34" s="21">
        <v>93370</v>
      </c>
      <c r="D34" s="3">
        <f t="shared" si="0"/>
        <v>100</v>
      </c>
      <c r="E34" s="6" t="s">
        <v>8</v>
      </c>
      <c r="F34" s="17"/>
    </row>
    <row r="35" spans="1:6" ht="25.5">
      <c r="A35" s="28" t="s">
        <v>23</v>
      </c>
      <c r="B35" s="21">
        <v>5000</v>
      </c>
      <c r="C35" s="21">
        <v>5000</v>
      </c>
      <c r="D35" s="3">
        <f t="shared" si="0"/>
        <v>100</v>
      </c>
      <c r="E35" s="6" t="s">
        <v>8</v>
      </c>
      <c r="F35" s="17"/>
    </row>
    <row r="36" spans="1:6" ht="25.5">
      <c r="A36" s="28" t="s">
        <v>51</v>
      </c>
      <c r="B36" s="21">
        <v>518282.21</v>
      </c>
      <c r="C36" s="21">
        <v>518282.21</v>
      </c>
      <c r="D36" s="3"/>
      <c r="E36" s="6" t="s">
        <v>8</v>
      </c>
      <c r="F36" s="17"/>
    </row>
    <row r="37" spans="1:6" ht="25.5">
      <c r="A37" s="28" t="s">
        <v>24</v>
      </c>
      <c r="B37" s="21">
        <v>3323145.21</v>
      </c>
      <c r="C37" s="21">
        <v>3323145.21</v>
      </c>
      <c r="D37" s="3">
        <f t="shared" si="0"/>
        <v>100</v>
      </c>
      <c r="E37" s="6" t="s">
        <v>8</v>
      </c>
      <c r="F37" s="17"/>
    </row>
    <row r="38" spans="1:6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</row>
    <row r="39" spans="1:6" ht="25.5">
      <c r="A39" s="28" t="s">
        <v>58</v>
      </c>
      <c r="B39" s="21">
        <v>419399.18</v>
      </c>
      <c r="C39" s="21">
        <v>419399.18</v>
      </c>
      <c r="D39" s="3">
        <f t="shared" si="0"/>
        <v>100</v>
      </c>
      <c r="E39" s="6" t="s">
        <v>8</v>
      </c>
      <c r="F39" s="17"/>
    </row>
    <row r="40" spans="1:6" ht="25.5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</row>
    <row r="41" spans="1:6" ht="25.5">
      <c r="A41" s="28" t="s">
        <v>59</v>
      </c>
      <c r="B41" s="21">
        <v>4000</v>
      </c>
      <c r="C41" s="21">
        <v>4000</v>
      </c>
      <c r="D41" s="3">
        <f t="shared" si="0"/>
        <v>100</v>
      </c>
      <c r="E41" s="6" t="s">
        <v>8</v>
      </c>
      <c r="F41" s="17"/>
    </row>
    <row r="42" spans="1:6" ht="25.5">
      <c r="A42" s="28" t="s">
        <v>27</v>
      </c>
      <c r="B42" s="21">
        <f>B31</f>
        <v>5408494.649999999</v>
      </c>
      <c r="C42" s="21">
        <f>C31</f>
        <v>5408494.649999999</v>
      </c>
      <c r="D42" s="3">
        <f t="shared" si="0"/>
        <v>100</v>
      </c>
      <c r="E42" s="6" t="s">
        <v>8</v>
      </c>
      <c r="F42" s="17"/>
    </row>
    <row r="43" spans="1:6" ht="12.75">
      <c r="A43" s="22" t="s">
        <v>10</v>
      </c>
      <c r="B43" s="24"/>
      <c r="C43" s="24"/>
      <c r="D43" s="3"/>
      <c r="E43" s="24"/>
      <c r="F43" s="17"/>
    </row>
    <row r="44" spans="1:6" ht="12.75">
      <c r="A44" s="5" t="s">
        <v>28</v>
      </c>
      <c r="B44" s="4">
        <f>B42-B45</f>
        <v>5369361.649999999</v>
      </c>
      <c r="C44" s="4">
        <f>C42-C45</f>
        <v>5369361.649999999</v>
      </c>
      <c r="D44" s="6">
        <f t="shared" si="0"/>
        <v>100</v>
      </c>
      <c r="E44" s="3"/>
      <c r="F44" s="17"/>
    </row>
    <row r="45" spans="1:6" ht="12.75">
      <c r="A45" s="5" t="s">
        <v>54</v>
      </c>
      <c r="B45" s="21">
        <v>39133</v>
      </c>
      <c r="C45" s="21">
        <v>39133</v>
      </c>
      <c r="D45" s="6">
        <f t="shared" si="0"/>
        <v>100</v>
      </c>
      <c r="E45" s="3"/>
      <c r="F45" s="17"/>
    </row>
    <row r="46" spans="1:6" ht="51">
      <c r="A46" s="5" t="s">
        <v>64</v>
      </c>
      <c r="B46" s="21">
        <f>B5-B31</f>
        <v>-148000.64999999944</v>
      </c>
      <c r="C46" s="21">
        <f>C5-C31</f>
        <v>28478.840000000782</v>
      </c>
      <c r="D46" s="3">
        <v>0</v>
      </c>
      <c r="E46" s="6" t="s">
        <v>36</v>
      </c>
      <c r="F46" s="17"/>
    </row>
    <row r="47" spans="1:6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</row>
    <row r="48" spans="1:6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</row>
    <row r="49" spans="1:6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</row>
    <row r="50" spans="1:6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</row>
    <row r="52" spans="1:6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</row>
    <row r="53" spans="1:6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</row>
    <row r="54" spans="1:6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</row>
    <row r="55" spans="1:6" ht="51">
      <c r="A55" s="22" t="s">
        <v>37</v>
      </c>
      <c r="B55" s="26">
        <v>0</v>
      </c>
      <c r="C55" s="42">
        <v>0</v>
      </c>
      <c r="D55" s="3">
        <v>0</v>
      </c>
      <c r="E55" s="6" t="s">
        <v>36</v>
      </c>
      <c r="F55" s="17"/>
    </row>
    <row r="56" spans="1:6" ht="25.5">
      <c r="A56" s="22" t="s">
        <v>38</v>
      </c>
      <c r="B56" s="26">
        <v>0</v>
      </c>
      <c r="C56" s="42">
        <v>0</v>
      </c>
      <c r="D56" s="3">
        <v>0</v>
      </c>
      <c r="E56" s="6" t="s">
        <v>39</v>
      </c>
      <c r="F56" s="17"/>
    </row>
    <row r="57" spans="1:6" ht="38.25">
      <c r="A57" s="22" t="s">
        <v>40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51">
      <c r="A58" s="22" t="s">
        <v>42</v>
      </c>
      <c r="B58" s="26">
        <v>0</v>
      </c>
      <c r="C58" s="42">
        <v>0</v>
      </c>
      <c r="D58" s="3">
        <v>0</v>
      </c>
      <c r="E58" s="6" t="s">
        <v>41</v>
      </c>
      <c r="F58" s="17"/>
    </row>
    <row r="59" spans="1:6" ht="38.25">
      <c r="A59" s="22" t="s">
        <v>43</v>
      </c>
      <c r="B59" s="26">
        <v>0</v>
      </c>
      <c r="C59" s="42">
        <v>0</v>
      </c>
      <c r="D59" s="3">
        <v>0</v>
      </c>
      <c r="E59" s="6" t="s">
        <v>44</v>
      </c>
      <c r="F59" s="17"/>
    </row>
    <row r="60" spans="1:6" ht="38.25">
      <c r="A60" s="22" t="s">
        <v>45</v>
      </c>
      <c r="B60" s="26">
        <v>0</v>
      </c>
      <c r="C60" s="42">
        <v>0</v>
      </c>
      <c r="D60" s="3">
        <v>0</v>
      </c>
      <c r="E60" s="6" t="s">
        <v>46</v>
      </c>
      <c r="F60" s="17"/>
    </row>
    <row r="61" spans="1:6" ht="51">
      <c r="A61" s="22" t="s">
        <v>47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25.5">
      <c r="A62" s="22" t="s">
        <v>49</v>
      </c>
      <c r="B62" s="26">
        <v>0</v>
      </c>
      <c r="C62" s="42">
        <v>0</v>
      </c>
      <c r="D62" s="3">
        <v>0</v>
      </c>
      <c r="E62" s="6" t="s">
        <v>48</v>
      </c>
      <c r="F62" s="17"/>
    </row>
    <row r="63" spans="1:6" ht="12.75">
      <c r="A63" s="31"/>
      <c r="B63" s="32"/>
      <c r="C63" s="33"/>
      <c r="D63" s="34"/>
      <c r="E63" s="34"/>
      <c r="F63" s="17"/>
    </row>
    <row r="64" spans="1:6" ht="12.75">
      <c r="A64" s="45" t="s">
        <v>68</v>
      </c>
      <c r="B64" s="54" t="s">
        <v>81</v>
      </c>
      <c r="C64" s="54"/>
      <c r="D64" s="54"/>
      <c r="E64" s="34"/>
      <c r="F64" s="17"/>
    </row>
    <row r="65" spans="1:6" ht="12.75">
      <c r="A65" s="35"/>
      <c r="B65" s="32"/>
      <c r="C65" s="33"/>
      <c r="D65" s="34"/>
      <c r="E65" s="34"/>
      <c r="F65" s="17"/>
    </row>
    <row r="66" spans="1:6" ht="12.75">
      <c r="A66" s="45" t="s">
        <v>82</v>
      </c>
      <c r="B66" s="54" t="s">
        <v>70</v>
      </c>
      <c r="C66" s="54"/>
      <c r="D66" s="5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1"/>
      <c r="B68" s="32"/>
      <c r="C68" s="33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4"/>
      <c r="C70" s="34"/>
      <c r="D70" s="34"/>
      <c r="E70" s="34"/>
      <c r="F70" s="17"/>
    </row>
    <row r="71" spans="1:6" ht="12.75">
      <c r="A71" s="36"/>
      <c r="B71" s="37"/>
      <c r="C71" s="37"/>
      <c r="D71" s="34"/>
      <c r="E71" s="34"/>
      <c r="F71" s="17"/>
    </row>
    <row r="72" spans="1:6" ht="12.75">
      <c r="A72" s="36"/>
      <c r="B72" s="37"/>
      <c r="C72" s="37"/>
      <c r="D72" s="37"/>
      <c r="E72" s="37"/>
      <c r="F72" s="17"/>
    </row>
    <row r="73" spans="1:6" ht="12.75">
      <c r="A73" s="38"/>
      <c r="B73" s="39"/>
      <c r="C73" s="39"/>
      <c r="D73" s="39"/>
      <c r="E73" s="39"/>
      <c r="F73" s="17"/>
    </row>
    <row r="74" spans="1:6" ht="12.75">
      <c r="A74" s="40"/>
      <c r="B74" s="17"/>
      <c r="C74" s="17"/>
      <c r="D74" s="17"/>
      <c r="E74" s="17"/>
      <c r="F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4251968503937" right="0" top="0.15748031496062992" bottom="0" header="0.15748031496062992" footer="0.1574803149606299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F55" sqref="F5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B6+B23+B30</f>
        <v>4605702</v>
      </c>
      <c r="C5" s="4">
        <f>C6+C23+C30</f>
        <v>4691449.56</v>
      </c>
      <c r="D5" s="3">
        <f aca="true" t="shared" si="0" ref="D5:D45">C5/B5*100</f>
        <v>101.86176960645739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429400</v>
      </c>
      <c r="C6" s="21">
        <f>C8+C9+C12+C13+C17+C18+C14+C16+C19+C20+C22+C21+C15</f>
        <v>515147.55999999994</v>
      </c>
      <c r="D6" s="3">
        <f t="shared" si="0"/>
        <v>119.96915696320445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6000</v>
      </c>
      <c r="C8" s="23">
        <v>9867.39</v>
      </c>
      <c r="D8" s="12">
        <f t="shared" si="0"/>
        <v>164.45649999999998</v>
      </c>
      <c r="E8" s="12"/>
      <c r="F8" s="25"/>
      <c r="G8" s="17"/>
    </row>
    <row r="9" spans="1:7" ht="12.75">
      <c r="A9" s="22" t="s">
        <v>12</v>
      </c>
      <c r="B9" s="23">
        <f>B11</f>
        <v>15000</v>
      </c>
      <c r="C9" s="23">
        <f>C11</f>
        <v>15554.91</v>
      </c>
      <c r="D9" s="12">
        <f t="shared" si="0"/>
        <v>103.6994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15554.91</v>
      </c>
      <c r="D11" s="12">
        <f t="shared" si="0"/>
        <v>103.6994</v>
      </c>
      <c r="E11" s="3"/>
      <c r="F11" s="17"/>
      <c r="G11" s="17"/>
    </row>
    <row r="12" spans="1:7" ht="12.75">
      <c r="A12" s="22" t="s">
        <v>14</v>
      </c>
      <c r="B12" s="23">
        <v>41000</v>
      </c>
      <c r="C12" s="23">
        <v>41807.74</v>
      </c>
      <c r="D12" s="12">
        <f t="shared" si="0"/>
        <v>101.97009756097562</v>
      </c>
      <c r="E12" s="3"/>
      <c r="F12" s="17"/>
      <c r="G12" s="17"/>
    </row>
    <row r="13" spans="1:7" ht="12.75">
      <c r="A13" s="22" t="s">
        <v>0</v>
      </c>
      <c r="B13" s="23">
        <v>104000</v>
      </c>
      <c r="C13" s="23">
        <v>105549.93</v>
      </c>
      <c r="D13" s="12">
        <f t="shared" si="0"/>
        <v>101.4903173076923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107000</v>
      </c>
      <c r="C15" s="23">
        <v>115842.93</v>
      </c>
      <c r="D15" s="12">
        <f>C15/B15*100</f>
        <v>108.26442056074765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153400</v>
      </c>
      <c r="C17" s="23">
        <v>210015.49</v>
      </c>
      <c r="D17" s="12">
        <f t="shared" si="0"/>
        <v>136.90709908735332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3900</v>
      </c>
      <c r="D18" s="12">
        <f t="shared" si="0"/>
        <v>130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12609.17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B25+B26+B28+B29+B27</f>
        <v>4176302</v>
      </c>
      <c r="C23" s="23">
        <f>C25+C26+C28+C29+C27</f>
        <v>4176302</v>
      </c>
      <c r="D23" s="12">
        <f t="shared" si="0"/>
        <v>100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1229700</v>
      </c>
      <c r="C25" s="23">
        <v>1229700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19</v>
      </c>
      <c r="B26" s="23">
        <v>1118401</v>
      </c>
      <c r="C26" s="23">
        <v>1118401</v>
      </c>
      <c r="D26" s="12">
        <f t="shared" si="0"/>
        <v>100</v>
      </c>
      <c r="E26" s="6"/>
      <c r="F26" s="17"/>
      <c r="G26" s="17"/>
    </row>
    <row r="27" spans="1:7" s="19" customFormat="1" ht="12.75">
      <c r="A27" s="22" t="s">
        <v>83</v>
      </c>
      <c r="B27" s="23">
        <v>1776501</v>
      </c>
      <c r="C27" s="23">
        <v>1776501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61</v>
      </c>
      <c r="B28" s="23">
        <v>51700</v>
      </c>
      <c r="C28" s="23">
        <v>51700</v>
      </c>
      <c r="D28" s="12">
        <f t="shared" si="0"/>
        <v>100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5341703.12</v>
      </c>
      <c r="C31" s="4">
        <f>C33+C34+C35+C37+C38+C39+C41+C40+C36</f>
        <v>5336703.12</v>
      </c>
      <c r="D31" s="3">
        <f t="shared" si="0"/>
        <v>99.90639689462937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2.5" customHeight="1">
      <c r="A33" s="7" t="s">
        <v>21</v>
      </c>
      <c r="B33" s="21">
        <v>2227497.93</v>
      </c>
      <c r="C33" s="21">
        <v>2222497.93</v>
      </c>
      <c r="D33" s="3">
        <f t="shared" si="0"/>
        <v>99.77553290027076</v>
      </c>
      <c r="E33" s="6" t="s">
        <v>8</v>
      </c>
      <c r="F33" s="17"/>
      <c r="G33" s="17"/>
    </row>
    <row r="34" spans="1:7" ht="22.5" customHeight="1">
      <c r="A34" s="7" t="s">
        <v>22</v>
      </c>
      <c r="B34" s="21">
        <v>93370</v>
      </c>
      <c r="C34" s="21">
        <v>93370</v>
      </c>
      <c r="D34" s="3">
        <f t="shared" si="0"/>
        <v>100</v>
      </c>
      <c r="E34" s="6" t="s">
        <v>8</v>
      </c>
      <c r="F34" s="17"/>
      <c r="G34" s="17"/>
    </row>
    <row r="35" spans="1:7" ht="22.5" customHeight="1">
      <c r="A35" s="28" t="s">
        <v>23</v>
      </c>
      <c r="B35" s="21">
        <v>2601</v>
      </c>
      <c r="C35" s="21">
        <v>2601</v>
      </c>
      <c r="D35" s="3">
        <f t="shared" si="0"/>
        <v>100</v>
      </c>
      <c r="E35" s="6" t="s">
        <v>8</v>
      </c>
      <c r="F35" s="17"/>
      <c r="G35" s="17"/>
    </row>
    <row r="36" spans="1:7" ht="22.5" customHeight="1">
      <c r="A36" s="28" t="s">
        <v>51</v>
      </c>
      <c r="B36" s="21">
        <v>259083</v>
      </c>
      <c r="C36" s="21">
        <v>259083</v>
      </c>
      <c r="D36" s="3"/>
      <c r="E36" s="6" t="s">
        <v>8</v>
      </c>
      <c r="F36" s="17"/>
      <c r="G36" s="17"/>
    </row>
    <row r="37" spans="1:7" ht="22.5" customHeight="1">
      <c r="A37" s="28" t="s">
        <v>24</v>
      </c>
      <c r="B37" s="21">
        <v>2039232.57</v>
      </c>
      <c r="C37" s="21">
        <v>2039232.57</v>
      </c>
      <c r="D37" s="3">
        <f t="shared" si="0"/>
        <v>100</v>
      </c>
      <c r="E37" s="6" t="s">
        <v>8</v>
      </c>
      <c r="F37" s="17"/>
      <c r="G37" s="17"/>
    </row>
    <row r="38" spans="1:7" ht="22.5" customHeight="1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2.5" customHeight="1">
      <c r="A39" s="28" t="s">
        <v>58</v>
      </c>
      <c r="B39" s="21">
        <v>719918.62</v>
      </c>
      <c r="C39" s="21">
        <v>719918.62</v>
      </c>
      <c r="D39" s="3">
        <f t="shared" si="0"/>
        <v>100</v>
      </c>
      <c r="E39" s="6" t="s">
        <v>8</v>
      </c>
      <c r="F39" s="17"/>
      <c r="G39" s="17"/>
    </row>
    <row r="40" spans="1:7" ht="22.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2.5" customHeight="1">
      <c r="A41" s="28" t="s">
        <v>59</v>
      </c>
      <c r="B41" s="21">
        <v>0</v>
      </c>
      <c r="C41" s="21">
        <v>0</v>
      </c>
      <c r="D41" s="3" t="e">
        <f t="shared" si="0"/>
        <v>#DIV/0!</v>
      </c>
      <c r="E41" s="6" t="s">
        <v>8</v>
      </c>
      <c r="F41" s="17"/>
      <c r="G41" s="17"/>
    </row>
    <row r="42" spans="1:7" ht="22.5" customHeight="1">
      <c r="A42" s="28" t="s">
        <v>27</v>
      </c>
      <c r="B42" s="21">
        <f>B31</f>
        <v>5341703.12</v>
      </c>
      <c r="C42" s="21">
        <f>C31</f>
        <v>5336703.12</v>
      </c>
      <c r="D42" s="3">
        <f t="shared" si="0"/>
        <v>99.90639689462937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3"/>
      <c r="E43" s="24"/>
      <c r="F43" s="17"/>
      <c r="G43" s="17"/>
    </row>
    <row r="44" spans="1:7" ht="12.75">
      <c r="A44" s="5" t="s">
        <v>28</v>
      </c>
      <c r="B44" s="4">
        <f>B42-B45</f>
        <v>4449199.12</v>
      </c>
      <c r="C44" s="4">
        <f>C42-C45</f>
        <v>4444199.12</v>
      </c>
      <c r="D44" s="6">
        <f t="shared" si="0"/>
        <v>99.88762022410901</v>
      </c>
      <c r="E44" s="3"/>
      <c r="F44" s="17"/>
      <c r="G44" s="17"/>
    </row>
    <row r="45" spans="1:7" ht="12.75">
      <c r="A45" s="5" t="s">
        <v>54</v>
      </c>
      <c r="B45" s="4">
        <v>892504</v>
      </c>
      <c r="C45" s="4">
        <v>892504</v>
      </c>
      <c r="D45" s="6">
        <f t="shared" si="0"/>
        <v>100</v>
      </c>
      <c r="E45" s="3"/>
      <c r="F45" s="17"/>
      <c r="G45" s="17"/>
    </row>
    <row r="46" spans="1:7" ht="48" customHeight="1">
      <c r="A46" s="5" t="s">
        <v>64</v>
      </c>
      <c r="B46" s="21">
        <f>B5-B31</f>
        <v>-736001.1200000001</v>
      </c>
      <c r="C46" s="21">
        <f>C5-C31</f>
        <v>-645253.5600000005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7.75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6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3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0.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8" right="0" top="0.15748031496062992" bottom="0" header="0.16" footer="0.17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B6+B25+B32</f>
        <v>15410588.06</v>
      </c>
      <c r="C5" s="4">
        <f>C6+C25+C32</f>
        <v>15535464.43</v>
      </c>
      <c r="D5" s="3">
        <f aca="true" t="shared" si="0" ref="D5:D47">C5/B5*100</f>
        <v>100.81032838924642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927564</v>
      </c>
      <c r="C6" s="21">
        <f>C8+C9+C12+C13+C17+C18+C14+C16+C19+C20+C23+C22+C15+C21+C24</f>
        <v>1052440.37</v>
      </c>
      <c r="D6" s="3">
        <f t="shared" si="0"/>
        <v>113.462830597134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33000</v>
      </c>
      <c r="C8" s="23">
        <v>47219.11</v>
      </c>
      <c r="D8" s="12">
        <f t="shared" si="0"/>
        <v>143.0882121212121</v>
      </c>
      <c r="E8" s="12"/>
      <c r="F8" s="25"/>
      <c r="G8" s="17"/>
    </row>
    <row r="9" spans="1:7" ht="12.75">
      <c r="A9" s="22" t="s">
        <v>12</v>
      </c>
      <c r="B9" s="23">
        <f>B11</f>
        <v>24000</v>
      </c>
      <c r="C9" s="23">
        <f>C11</f>
        <v>24884.46</v>
      </c>
      <c r="D9" s="12">
        <f t="shared" si="0"/>
        <v>103.68525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24000</v>
      </c>
      <c r="C11" s="23">
        <v>24884.46</v>
      </c>
      <c r="D11" s="12"/>
      <c r="E11" s="3"/>
      <c r="F11" s="17"/>
      <c r="G11" s="17"/>
    </row>
    <row r="12" spans="1:7" ht="12.75">
      <c r="A12" s="22" t="s">
        <v>14</v>
      </c>
      <c r="B12" s="23">
        <v>146000</v>
      </c>
      <c r="C12" s="23">
        <v>160139.78</v>
      </c>
      <c r="D12" s="12">
        <f t="shared" si="0"/>
        <v>109.68478082191781</v>
      </c>
      <c r="E12" s="3"/>
      <c r="F12" s="17"/>
      <c r="G12" s="17"/>
    </row>
    <row r="13" spans="1:7" ht="12.75">
      <c r="A13" s="22" t="s">
        <v>0</v>
      </c>
      <c r="B13" s="23">
        <v>186300</v>
      </c>
      <c r="C13" s="23">
        <v>187702.29</v>
      </c>
      <c r="D13" s="12">
        <f t="shared" si="0"/>
        <v>100.75270531400966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295000</v>
      </c>
      <c r="C15" s="23">
        <v>320981.24</v>
      </c>
      <c r="D15" s="12">
        <f>C15/B15*100</f>
        <v>108.8072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234264</v>
      </c>
      <c r="C17" s="23">
        <v>243907.24</v>
      </c>
      <c r="D17" s="12">
        <f t="shared" si="0"/>
        <v>104.11639859304032</v>
      </c>
      <c r="E17" s="6"/>
      <c r="F17" s="17"/>
      <c r="G17" s="17"/>
    </row>
    <row r="18" spans="1:7" s="19" customFormat="1" ht="12.75">
      <c r="A18" s="22" t="s">
        <v>53</v>
      </c>
      <c r="B18" s="23">
        <v>9000</v>
      </c>
      <c r="C18" s="23">
        <v>13871</v>
      </c>
      <c r="D18" s="12">
        <f t="shared" si="0"/>
        <v>154.12222222222223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79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48899.68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2162.65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78</v>
      </c>
      <c r="B24" s="23"/>
      <c r="C24" s="23">
        <v>1172.92</v>
      </c>
      <c r="D24" s="12"/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14483024.06</v>
      </c>
      <c r="C25" s="23">
        <f>C27+C28+C30+C31+C29</f>
        <v>14483024.06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3188500</v>
      </c>
      <c r="C27" s="23">
        <v>3188500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10061997.8</v>
      </c>
      <c r="C28" s="23">
        <v>10061997.8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83</v>
      </c>
      <c r="B29" s="23">
        <v>980000</v>
      </c>
      <c r="C29" s="23">
        <v>980000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61</v>
      </c>
      <c r="B30" s="23">
        <v>252526.26</v>
      </c>
      <c r="C30" s="23">
        <v>252526.26</v>
      </c>
      <c r="D30" s="12">
        <f t="shared" si="0"/>
        <v>100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5.5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5.5">
      <c r="A33" s="2" t="s">
        <v>20</v>
      </c>
      <c r="B33" s="4">
        <f>B35+B36+B37+B39+B40+B41+B43+B42+B38</f>
        <v>15595588.7</v>
      </c>
      <c r="C33" s="4">
        <f>C35+C36+C37+C39+C40+C41+C43+C42+C38</f>
        <v>15595588.7</v>
      </c>
      <c r="D33" s="3">
        <f t="shared" si="0"/>
        <v>100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5.5">
      <c r="A35" s="7" t="s">
        <v>21</v>
      </c>
      <c r="B35" s="21">
        <v>1812169.68</v>
      </c>
      <c r="C35" s="21">
        <v>1812169.68</v>
      </c>
      <c r="D35" s="3">
        <f t="shared" si="0"/>
        <v>100</v>
      </c>
      <c r="E35" s="6" t="s">
        <v>8</v>
      </c>
      <c r="F35" s="17"/>
      <c r="G35" s="17"/>
    </row>
    <row r="36" spans="1:7" ht="25.5">
      <c r="A36" s="7" t="s">
        <v>22</v>
      </c>
      <c r="B36" s="21">
        <v>93370</v>
      </c>
      <c r="C36" s="21">
        <v>93370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28" t="s">
        <v>23</v>
      </c>
      <c r="B37" s="21">
        <v>5300</v>
      </c>
      <c r="C37" s="21">
        <v>5300</v>
      </c>
      <c r="D37" s="3">
        <f t="shared" si="0"/>
        <v>100</v>
      </c>
      <c r="E37" s="6" t="s">
        <v>8</v>
      </c>
      <c r="F37" s="17"/>
      <c r="G37" s="17"/>
    </row>
    <row r="38" spans="1:7" ht="25.5">
      <c r="A38" s="28" t="s">
        <v>51</v>
      </c>
      <c r="B38" s="21">
        <v>4300247.09</v>
      </c>
      <c r="C38" s="21">
        <v>4300247.09</v>
      </c>
      <c r="D38" s="3">
        <f t="shared" si="0"/>
        <v>100</v>
      </c>
      <c r="E38" s="6" t="s">
        <v>8</v>
      </c>
      <c r="F38" s="17"/>
      <c r="G38" s="17"/>
    </row>
    <row r="39" spans="1:7" ht="25.5">
      <c r="A39" s="28" t="s">
        <v>24</v>
      </c>
      <c r="B39" s="21">
        <v>5510671.38</v>
      </c>
      <c r="C39" s="21">
        <v>5510671.38</v>
      </c>
      <c r="D39" s="3">
        <f t="shared" si="0"/>
        <v>100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5.5">
      <c r="A41" s="28" t="s">
        <v>58</v>
      </c>
      <c r="B41" s="21">
        <v>3865830.55</v>
      </c>
      <c r="C41" s="21">
        <v>3865830.55</v>
      </c>
      <c r="D41" s="3">
        <f t="shared" si="0"/>
        <v>100</v>
      </c>
      <c r="E41" s="6" t="s">
        <v>8</v>
      </c>
      <c r="F41" s="17"/>
      <c r="G41" s="17"/>
    </row>
    <row r="42" spans="1:7" ht="25.5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5.5">
      <c r="A43" s="28" t="s">
        <v>59</v>
      </c>
      <c r="B43" s="21">
        <v>8000</v>
      </c>
      <c r="C43" s="21">
        <v>8000</v>
      </c>
      <c r="D43" s="3">
        <f t="shared" si="0"/>
        <v>100</v>
      </c>
      <c r="E43" s="6" t="s">
        <v>8</v>
      </c>
      <c r="F43" s="17"/>
      <c r="G43" s="17"/>
    </row>
    <row r="44" spans="1:7" ht="25.5">
      <c r="A44" s="28" t="s">
        <v>27</v>
      </c>
      <c r="B44" s="21">
        <f>B33</f>
        <v>15595588.7</v>
      </c>
      <c r="C44" s="21">
        <f>C33</f>
        <v>15595588.7</v>
      </c>
      <c r="D44" s="3">
        <f t="shared" si="0"/>
        <v>100</v>
      </c>
      <c r="E44" s="6" t="s">
        <v>8</v>
      </c>
      <c r="F44" s="17"/>
      <c r="G44" s="17"/>
    </row>
    <row r="45" spans="1:7" ht="12.75">
      <c r="A45" s="22" t="s">
        <v>10</v>
      </c>
      <c r="B45" s="23" t="s">
        <v>50</v>
      </c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15591714.7</v>
      </c>
      <c r="C46" s="4">
        <f>C44-C47</f>
        <v>15591714.7</v>
      </c>
      <c r="D46" s="6">
        <f t="shared" si="0"/>
        <v>100</v>
      </c>
      <c r="E46" s="3"/>
      <c r="F46" s="17"/>
      <c r="G46" s="17"/>
    </row>
    <row r="47" spans="1:7" ht="12.75">
      <c r="A47" s="5" t="s">
        <v>54</v>
      </c>
      <c r="B47" s="4">
        <v>3874</v>
      </c>
      <c r="C47" s="4">
        <v>3874</v>
      </c>
      <c r="D47" s="6">
        <f t="shared" si="0"/>
        <v>100</v>
      </c>
      <c r="E47" s="3"/>
      <c r="F47" s="17"/>
      <c r="G47" s="17"/>
    </row>
    <row r="48" spans="1:7" ht="51">
      <c r="A48" s="5" t="s">
        <v>64</v>
      </c>
      <c r="B48" s="21">
        <f>B5-B33</f>
        <v>-185000.63999999873</v>
      </c>
      <c r="C48" s="21">
        <f>C5-C33</f>
        <v>-60124.26999999955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3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5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5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9.2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8.25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9.7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5.5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12.75">
      <c r="A66" s="45" t="s">
        <v>68</v>
      </c>
      <c r="B66" s="54" t="s">
        <v>81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82</v>
      </c>
      <c r="B68" s="54" t="s">
        <v>70</v>
      </c>
      <c r="C68" s="54"/>
      <c r="D68" s="5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6:D66"/>
    <mergeCell ref="B68:D68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B6+B23+B30</f>
        <v>6502986</v>
      </c>
      <c r="C5" s="4">
        <f>C6+C23+C30</f>
        <v>6559716.4</v>
      </c>
      <c r="D5" s="3">
        <f aca="true" t="shared" si="0" ref="D5:D45">C5/B5*100</f>
        <v>100.87237462913193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379900</v>
      </c>
      <c r="C6" s="21">
        <f>C8+C9+C12+C13+C17+C18+C14+C16+C19+C20+C22+C21+C15</f>
        <v>436630.4</v>
      </c>
      <c r="D6" s="3">
        <f t="shared" si="0"/>
        <v>114.93298236377996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30000</v>
      </c>
      <c r="C8" s="23">
        <v>43238.52</v>
      </c>
      <c r="D8" s="12">
        <f t="shared" si="0"/>
        <v>144.12839999999997</v>
      </c>
      <c r="E8" s="12"/>
      <c r="F8" s="25"/>
      <c r="G8" s="17"/>
    </row>
    <row r="9" spans="1:7" ht="12.75" customHeight="1">
      <c r="A9" s="22" t="s">
        <v>12</v>
      </c>
      <c r="B9" s="23">
        <f>B11</f>
        <v>3000</v>
      </c>
      <c r="C9" s="23">
        <f>C11</f>
        <v>18799.78</v>
      </c>
      <c r="D9" s="12">
        <f t="shared" si="0"/>
        <v>626.6593333333333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</v>
      </c>
      <c r="C11" s="23">
        <v>18799.78</v>
      </c>
      <c r="D11" s="12">
        <f t="shared" si="0"/>
        <v>626.6593333333333</v>
      </c>
      <c r="E11" s="3"/>
      <c r="F11" s="17"/>
      <c r="G11" s="17"/>
    </row>
    <row r="12" spans="1:7" ht="12.75" customHeight="1">
      <c r="A12" s="22" t="s">
        <v>14</v>
      </c>
      <c r="B12" s="23">
        <v>16000</v>
      </c>
      <c r="C12" s="23">
        <v>19824</v>
      </c>
      <c r="D12" s="12">
        <f t="shared" si="0"/>
        <v>123.9</v>
      </c>
      <c r="E12" s="3"/>
      <c r="F12" s="17"/>
      <c r="G12" s="17"/>
    </row>
    <row r="13" spans="1:7" ht="12.75" customHeight="1">
      <c r="A13" s="22" t="s">
        <v>0</v>
      </c>
      <c r="B13" s="23">
        <v>134900</v>
      </c>
      <c r="C13" s="23">
        <v>146919.08</v>
      </c>
      <c r="D13" s="12">
        <f t="shared" si="0"/>
        <v>108.90962194217938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660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105000</v>
      </c>
      <c r="C15" s="23">
        <v>113429.46</v>
      </c>
      <c r="D15" s="12">
        <f>C15/B15*100</f>
        <v>108.02805714285715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65500</v>
      </c>
      <c r="C17" s="23">
        <v>65694.74</v>
      </c>
      <c r="D17" s="12">
        <f t="shared" si="0"/>
        <v>100.29731297709925</v>
      </c>
      <c r="E17" s="6"/>
      <c r="F17" s="17"/>
      <c r="G17" s="17"/>
    </row>
    <row r="18" spans="1:7" s="19" customFormat="1" ht="12" customHeight="1">
      <c r="A18" s="22" t="s">
        <v>53</v>
      </c>
      <c r="B18" s="23">
        <v>25500</v>
      </c>
      <c r="C18" s="23">
        <v>28064.82</v>
      </c>
      <c r="D18" s="12">
        <f t="shared" si="0"/>
        <v>110.05811764705882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B25+B26+B28+B29+B27</f>
        <v>6123086</v>
      </c>
      <c r="C23" s="23">
        <f>C25+C26+C28+C29+C27</f>
        <v>6123086</v>
      </c>
      <c r="D23" s="12">
        <f t="shared" si="0"/>
        <v>100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1544000</v>
      </c>
      <c r="C25" s="23">
        <v>1544000</v>
      </c>
      <c r="D25" s="12">
        <f t="shared" si="0"/>
        <v>100</v>
      </c>
      <c r="E25" s="6"/>
      <c r="F25" s="17"/>
      <c r="G25" s="17"/>
    </row>
    <row r="26" spans="1:7" s="19" customFormat="1" ht="12" customHeight="1">
      <c r="A26" s="22" t="s">
        <v>19</v>
      </c>
      <c r="B26" s="23">
        <v>2564425</v>
      </c>
      <c r="C26" s="23">
        <v>2564425</v>
      </c>
      <c r="D26" s="12">
        <f t="shared" si="0"/>
        <v>100</v>
      </c>
      <c r="E26" s="6"/>
      <c r="F26" s="17"/>
      <c r="G26" s="17"/>
    </row>
    <row r="27" spans="1:7" s="19" customFormat="1" ht="12" customHeight="1">
      <c r="A27" s="22" t="s">
        <v>83</v>
      </c>
      <c r="B27" s="23">
        <v>1681501</v>
      </c>
      <c r="C27" s="23">
        <v>1681501</v>
      </c>
      <c r="D27" s="12">
        <f t="shared" si="0"/>
        <v>100</v>
      </c>
      <c r="E27" s="6"/>
      <c r="F27" s="17"/>
      <c r="G27" s="17"/>
    </row>
    <row r="28" spans="1:7" s="19" customFormat="1" ht="12" customHeight="1">
      <c r="A28" s="22" t="s">
        <v>61</v>
      </c>
      <c r="B28" s="23">
        <v>333160</v>
      </c>
      <c r="C28" s="23">
        <v>333160</v>
      </c>
      <c r="D28" s="12">
        <f t="shared" si="0"/>
        <v>100</v>
      </c>
      <c r="E28" s="6"/>
      <c r="F28" s="17"/>
      <c r="G28" s="17"/>
    </row>
    <row r="29" spans="1:7" s="19" customFormat="1" ht="12" customHeight="1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36.75" customHeight="1">
      <c r="A31" s="2" t="s">
        <v>20</v>
      </c>
      <c r="B31" s="4">
        <f>B33+B34+B35+B37+B38+B39+B41+B40+B36</f>
        <v>6651473.300000001</v>
      </c>
      <c r="C31" s="4">
        <f>C33+C34+C35+C37+C38+C39+C41+C40+C36</f>
        <v>6646473.300000001</v>
      </c>
      <c r="D31" s="3">
        <f t="shared" si="0"/>
        <v>99.92482868419542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2055712.32</v>
      </c>
      <c r="C33" s="21">
        <v>2050712.32</v>
      </c>
      <c r="D33" s="3">
        <f t="shared" si="0"/>
        <v>99.75677530599224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93370</v>
      </c>
      <c r="C34" s="21">
        <v>93370</v>
      </c>
      <c r="D34" s="3">
        <f t="shared" si="0"/>
        <v>100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5601</v>
      </c>
      <c r="C35" s="21">
        <v>5601</v>
      </c>
      <c r="D35" s="3">
        <f t="shared" si="0"/>
        <v>100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2840953.34</v>
      </c>
      <c r="C36" s="21">
        <v>2840953.34</v>
      </c>
      <c r="D36" s="3">
        <f t="shared" si="0"/>
        <v>100</v>
      </c>
      <c r="E36" s="6" t="s">
        <v>8</v>
      </c>
      <c r="F36" s="17"/>
      <c r="G36" s="17"/>
    </row>
    <row r="37" spans="1:7" ht="23.25" customHeight="1">
      <c r="A37" s="28" t="s">
        <v>24</v>
      </c>
      <c r="B37" s="21">
        <v>971097.6</v>
      </c>
      <c r="C37" s="21">
        <v>971097.6</v>
      </c>
      <c r="D37" s="3">
        <f t="shared" si="0"/>
        <v>100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677539.04</v>
      </c>
      <c r="C39" s="21">
        <v>677539.04</v>
      </c>
      <c r="D39" s="3">
        <f t="shared" si="0"/>
        <v>100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3.25" customHeight="1">
      <c r="A41" s="28" t="s">
        <v>59</v>
      </c>
      <c r="B41" s="21">
        <v>7200</v>
      </c>
      <c r="C41" s="21">
        <v>7200</v>
      </c>
      <c r="D41" s="3">
        <f t="shared" si="0"/>
        <v>100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6651473.300000001</v>
      </c>
      <c r="C42" s="21">
        <f>C31</f>
        <v>6646473.300000001</v>
      </c>
      <c r="D42" s="3">
        <f t="shared" si="0"/>
        <v>99.92482868419542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" customHeight="1">
      <c r="A44" s="5" t="s">
        <v>28</v>
      </c>
      <c r="B44" s="4">
        <f>B42-B45</f>
        <v>5771369.300000001</v>
      </c>
      <c r="C44" s="4">
        <f>C42-C45</f>
        <v>5766369.300000001</v>
      </c>
      <c r="D44" s="6">
        <f t="shared" si="0"/>
        <v>99.91336544691396</v>
      </c>
      <c r="E44" s="3"/>
      <c r="F44" s="17"/>
      <c r="G44" s="17"/>
    </row>
    <row r="45" spans="1:7" ht="12" customHeight="1">
      <c r="A45" s="5" t="s">
        <v>54</v>
      </c>
      <c r="B45" s="4">
        <v>880104</v>
      </c>
      <c r="C45" s="4">
        <v>880104</v>
      </c>
      <c r="D45" s="6">
        <f t="shared" si="0"/>
        <v>100</v>
      </c>
      <c r="E45" s="3"/>
      <c r="F45" s="17"/>
      <c r="G45" s="17"/>
    </row>
    <row r="46" spans="1:7" ht="50.25" customHeight="1">
      <c r="A46" s="5" t="s">
        <v>64</v>
      </c>
      <c r="B46" s="21">
        <f>B5-B31</f>
        <v>-148487.30000000075</v>
      </c>
      <c r="C46" s="21">
        <f>C5-C31</f>
        <v>-86756.90000000037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4">
        <v>0</v>
      </c>
      <c r="C48" s="4">
        <v>0</v>
      </c>
      <c r="D48" s="3">
        <v>0</v>
      </c>
      <c r="E48" s="3"/>
      <c r="F48" s="18"/>
      <c r="G48" s="18"/>
    </row>
    <row r="49" spans="1:7" ht="12.75">
      <c r="A49" s="22" t="s">
        <v>31</v>
      </c>
      <c r="B49" s="26">
        <v>0</v>
      </c>
      <c r="C49" s="26">
        <v>0</v>
      </c>
      <c r="D49" s="3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3">
        <v>0</v>
      </c>
      <c r="E51" s="24"/>
      <c r="F51" s="17"/>
      <c r="G51" s="17"/>
    </row>
    <row r="52" spans="1:7" ht="12.75">
      <c r="A52" s="22" t="s">
        <v>10</v>
      </c>
      <c r="B52" s="4">
        <v>0</v>
      </c>
      <c r="C52" s="44">
        <v>0</v>
      </c>
      <c r="D52" s="3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3">
        <v>0</v>
      </c>
      <c r="E53" s="24"/>
      <c r="F53" s="17"/>
      <c r="G53" s="17"/>
    </row>
    <row r="54" spans="1:7" ht="12.75">
      <c r="A54" s="22" t="s">
        <v>35</v>
      </c>
      <c r="B54" s="4">
        <v>0</v>
      </c>
      <c r="C54" s="44">
        <v>0</v>
      </c>
      <c r="D54" s="3">
        <v>0</v>
      </c>
      <c r="E54" s="12"/>
      <c r="F54" s="17"/>
      <c r="G54" s="17"/>
    </row>
    <row r="55" spans="1:7" ht="48.75" customHeight="1">
      <c r="A55" s="22" t="s">
        <v>37</v>
      </c>
      <c r="B55" s="21">
        <v>0</v>
      </c>
      <c r="C55" s="30">
        <v>0</v>
      </c>
      <c r="D55" s="6">
        <v>0</v>
      </c>
      <c r="E55" s="6" t="s">
        <v>36</v>
      </c>
      <c r="F55" s="17"/>
      <c r="G55" s="17"/>
    </row>
    <row r="56" spans="1:7" ht="24" customHeight="1">
      <c r="A56" s="22" t="s">
        <v>38</v>
      </c>
      <c r="B56" s="21">
        <v>0</v>
      </c>
      <c r="C56" s="30">
        <v>0</v>
      </c>
      <c r="D56" s="6">
        <v>0</v>
      </c>
      <c r="E56" s="6" t="s">
        <v>39</v>
      </c>
      <c r="F56" s="17"/>
      <c r="G56" s="17"/>
    </row>
    <row r="57" spans="1:7" ht="33.75" customHeight="1">
      <c r="A57" s="22" t="s">
        <v>40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48" customHeight="1">
      <c r="A58" s="22" t="s">
        <v>42</v>
      </c>
      <c r="B58" s="21">
        <v>0</v>
      </c>
      <c r="C58" s="30">
        <v>0</v>
      </c>
      <c r="D58" s="6">
        <v>0</v>
      </c>
      <c r="E58" s="6" t="s">
        <v>41</v>
      </c>
      <c r="F58" s="17"/>
      <c r="G58" s="17"/>
    </row>
    <row r="59" spans="1:7" ht="27.75" customHeight="1">
      <c r="A59" s="22" t="s">
        <v>43</v>
      </c>
      <c r="B59" s="21">
        <v>0</v>
      </c>
      <c r="C59" s="30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1">
        <v>0</v>
      </c>
      <c r="C60" s="30">
        <v>0</v>
      </c>
      <c r="D60" s="6">
        <v>0</v>
      </c>
      <c r="E60" s="6" t="s">
        <v>46</v>
      </c>
      <c r="F60" s="17"/>
      <c r="G60" s="17"/>
    </row>
    <row r="61" spans="1:7" ht="37.5" customHeight="1">
      <c r="A61" s="22" t="s">
        <v>47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26.25" customHeight="1">
      <c r="A62" s="22" t="s">
        <v>49</v>
      </c>
      <c r="B62" s="21">
        <v>0</v>
      </c>
      <c r="C62" s="30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B6+B24+B7+B31</f>
        <v>2132329.71</v>
      </c>
      <c r="C5" s="4">
        <f>C6+C24+C7+C31</f>
        <v>2442147.08</v>
      </c>
      <c r="D5" s="3">
        <f aca="true" t="shared" si="0" ref="D5:D46">C5/B5*100</f>
        <v>114.52952461090082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348251.71</v>
      </c>
      <c r="C6" s="21">
        <f>C8+C9+C12+C13+C14+C15+C16+C17+C18+C19+C20+C22+C23+C21</f>
        <v>658069.08</v>
      </c>
      <c r="D6" s="3">
        <f t="shared" si="0"/>
        <v>188.9636320809451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85700</v>
      </c>
      <c r="C8" s="23">
        <v>145728.18</v>
      </c>
      <c r="D8" s="12">
        <f t="shared" si="0"/>
        <v>170.04455075845974</v>
      </c>
      <c r="E8" s="12"/>
      <c r="F8" s="25"/>
      <c r="G8" s="17"/>
    </row>
    <row r="9" spans="1:7" ht="12.75">
      <c r="A9" s="22" t="s">
        <v>12</v>
      </c>
      <c r="B9" s="23">
        <f>B11</f>
        <v>15000</v>
      </c>
      <c r="C9" s="23">
        <f>C11</f>
        <v>91747.88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91747.88</v>
      </c>
      <c r="D11" s="12"/>
      <c r="E11" s="3"/>
      <c r="F11" s="17"/>
      <c r="G11" s="17"/>
    </row>
    <row r="12" spans="1:7" ht="12.75">
      <c r="A12" s="22" t="s">
        <v>14</v>
      </c>
      <c r="B12" s="23">
        <v>8000</v>
      </c>
      <c r="C12" s="23">
        <v>9529.35</v>
      </c>
      <c r="D12" s="12">
        <f t="shared" si="0"/>
        <v>119.11687500000001</v>
      </c>
      <c r="E12" s="3"/>
      <c r="F12" s="17"/>
      <c r="G12" s="17"/>
    </row>
    <row r="13" spans="1:7" ht="12.75">
      <c r="A13" s="22" t="s">
        <v>0</v>
      </c>
      <c r="B13" s="23">
        <v>126300</v>
      </c>
      <c r="C13" s="23">
        <v>162820.71</v>
      </c>
      <c r="D13" s="12">
        <f t="shared" si="0"/>
        <v>128.9158432304038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109251.71</v>
      </c>
      <c r="C15" s="23">
        <v>183417.88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4000</v>
      </c>
      <c r="C17" s="23">
        <v>64825.08</v>
      </c>
      <c r="D17" s="12">
        <f t="shared" si="0"/>
        <v>1620.627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78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1784078</v>
      </c>
      <c r="C24" s="23">
        <f>C26+C27+C29+C30+C28</f>
        <v>1784078</v>
      </c>
      <c r="D24" s="12">
        <f t="shared" si="0"/>
        <v>100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1178600</v>
      </c>
      <c r="C26" s="23">
        <v>1178600</v>
      </c>
      <c r="D26" s="12">
        <f t="shared" si="0"/>
        <v>100</v>
      </c>
      <c r="E26" s="6"/>
      <c r="F26" s="17"/>
      <c r="G26" s="17"/>
    </row>
    <row r="27" spans="1:7" s="19" customFormat="1" ht="12.75">
      <c r="A27" s="22" t="s">
        <v>19</v>
      </c>
      <c r="B27" s="23">
        <v>402877</v>
      </c>
      <c r="C27" s="23">
        <v>402877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83</v>
      </c>
      <c r="B28" s="23">
        <v>202601</v>
      </c>
      <c r="C28" s="23">
        <v>202601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2132329.71</v>
      </c>
      <c r="C32" s="4">
        <f>C34+C35+C36+C38+C39+C40+C42+C41+C37</f>
        <v>2127329.71</v>
      </c>
      <c r="D32" s="3">
        <f t="shared" si="0"/>
        <v>99.76551468675076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3.25" customHeight="1">
      <c r="A34" s="7" t="s">
        <v>21</v>
      </c>
      <c r="B34" s="21">
        <v>1094786.66</v>
      </c>
      <c r="C34" s="21">
        <v>1089786.66</v>
      </c>
      <c r="D34" s="3">
        <f t="shared" si="0"/>
        <v>99.5432900141476</v>
      </c>
      <c r="E34" s="6" t="s">
        <v>8</v>
      </c>
      <c r="F34" s="17"/>
      <c r="G34" s="17"/>
    </row>
    <row r="35" spans="1:7" ht="23.25" customHeight="1">
      <c r="A35" s="7" t="s">
        <v>22</v>
      </c>
      <c r="B35" s="21">
        <v>93370</v>
      </c>
      <c r="C35" s="21">
        <v>93370</v>
      </c>
      <c r="D35" s="3">
        <f t="shared" si="0"/>
        <v>100</v>
      </c>
      <c r="E35" s="6" t="s">
        <v>8</v>
      </c>
      <c r="F35" s="17"/>
      <c r="G35" s="17"/>
    </row>
    <row r="36" spans="1:7" ht="23.25" customHeight="1">
      <c r="A36" s="28" t="s">
        <v>23</v>
      </c>
      <c r="B36" s="21">
        <v>2601</v>
      </c>
      <c r="C36" s="21">
        <v>2601</v>
      </c>
      <c r="D36" s="3">
        <f t="shared" si="0"/>
        <v>100</v>
      </c>
      <c r="E36" s="6" t="s">
        <v>8</v>
      </c>
      <c r="F36" s="17"/>
      <c r="G36" s="17"/>
    </row>
    <row r="37" spans="1:7" ht="24" customHeight="1">
      <c r="A37" s="28" t="s">
        <v>51</v>
      </c>
      <c r="B37" s="21">
        <v>384050.36</v>
      </c>
      <c r="C37" s="21">
        <v>384050.36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484896.19</v>
      </c>
      <c r="C38" s="21">
        <v>484896.19</v>
      </c>
      <c r="D38" s="3">
        <f t="shared" si="0"/>
        <v>100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65625.5</v>
      </c>
      <c r="C40" s="21">
        <v>65625.5</v>
      </c>
      <c r="D40" s="3">
        <f t="shared" si="0"/>
        <v>100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/>
      <c r="E41" s="6" t="s">
        <v>8</v>
      </c>
      <c r="F41" s="17"/>
      <c r="G41" s="17"/>
    </row>
    <row r="42" spans="1:7" ht="23.25" customHeight="1">
      <c r="A42" s="28" t="s">
        <v>59</v>
      </c>
      <c r="B42" s="21">
        <v>7000</v>
      </c>
      <c r="C42" s="21">
        <v>7000</v>
      </c>
      <c r="D42" s="3">
        <f t="shared" si="0"/>
        <v>100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2132329.71</v>
      </c>
      <c r="C43" s="21">
        <f>C32</f>
        <v>2127329.71</v>
      </c>
      <c r="D43" s="3">
        <f t="shared" si="0"/>
        <v>99.76551468675076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2110975.71</v>
      </c>
      <c r="C45" s="4">
        <f>C43-C46</f>
        <v>2105975.71</v>
      </c>
      <c r="D45" s="6">
        <f t="shared" si="0"/>
        <v>99.76314270333314</v>
      </c>
      <c r="E45" s="3"/>
      <c r="F45" s="17"/>
      <c r="G45" s="17"/>
    </row>
    <row r="46" spans="1:7" ht="12.75">
      <c r="A46" s="5" t="s">
        <v>54</v>
      </c>
      <c r="B46" s="4">
        <v>21354</v>
      </c>
      <c r="C46" s="4">
        <v>21354</v>
      </c>
      <c r="D46" s="6">
        <f t="shared" si="0"/>
        <v>100</v>
      </c>
      <c r="E46" s="3"/>
      <c r="F46" s="17"/>
      <c r="G46" s="17"/>
    </row>
    <row r="47" spans="1:7" ht="48.75" customHeight="1">
      <c r="A47" s="5" t="s">
        <v>64</v>
      </c>
      <c r="B47" s="21">
        <f>B5-B32</f>
        <v>0</v>
      </c>
      <c r="C47" s="21">
        <f>C5-C32</f>
        <v>314817.3700000001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4" customHeight="1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2.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7.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0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7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4.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42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3.2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9" right="0" top="0.15748031496062992" bottom="0" header="0.16" footer="0.17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C51" sqref="C5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58971874.47</v>
      </c>
      <c r="C5" s="4">
        <f>C6+C27+C34</f>
        <v>59331956.97</v>
      </c>
      <c r="D5" s="3">
        <f aca="true" t="shared" si="0" ref="D5:D50">C5/B5*100</f>
        <v>100.61060039762376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5217200</v>
      </c>
      <c r="C6" s="21">
        <f>C8+C9+C12+C13+C17+C18+C15+C16+C19+C20+C26+C25+C14+C21+C22+C24</f>
        <v>5844723.179999999</v>
      </c>
      <c r="D6" s="3">
        <f t="shared" si="0"/>
        <v>112.02796864218352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1489246</v>
      </c>
      <c r="C8" s="23">
        <v>1495696.64</v>
      </c>
      <c r="D8" s="12">
        <f t="shared" si="0"/>
        <v>100.4331480494156</v>
      </c>
      <c r="E8" s="12"/>
      <c r="F8" s="25"/>
      <c r="G8" s="17"/>
    </row>
    <row r="9" spans="1:7" ht="12.75">
      <c r="A9" s="22" t="s">
        <v>12</v>
      </c>
      <c r="B9" s="23">
        <f>B11</f>
        <v>3000</v>
      </c>
      <c r="C9" s="23">
        <f>C11</f>
        <v>3217.5</v>
      </c>
      <c r="D9" s="12">
        <f t="shared" si="0"/>
        <v>107.25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3217.5</v>
      </c>
      <c r="D11" s="12">
        <f t="shared" si="0"/>
        <v>107.25</v>
      </c>
      <c r="E11" s="3"/>
      <c r="F11" s="17"/>
      <c r="G11" s="17"/>
    </row>
    <row r="12" spans="1:7" ht="12.75">
      <c r="A12" s="22" t="s">
        <v>14</v>
      </c>
      <c r="B12" s="23">
        <v>830000</v>
      </c>
      <c r="C12" s="23">
        <v>1299706.54</v>
      </c>
      <c r="D12" s="12">
        <f t="shared" si="0"/>
        <v>156.59114939759036</v>
      </c>
      <c r="E12" s="3"/>
      <c r="F12" s="17"/>
      <c r="G12" s="17"/>
    </row>
    <row r="13" spans="1:7" ht="12.75">
      <c r="A13" s="22" t="s">
        <v>0</v>
      </c>
      <c r="B13" s="23">
        <v>718000</v>
      </c>
      <c r="C13" s="23">
        <v>744602.56</v>
      </c>
      <c r="D13" s="12">
        <f t="shared" si="0"/>
        <v>103.7050919220056</v>
      </c>
      <c r="E13" s="3"/>
      <c r="F13" s="17"/>
      <c r="G13" s="17"/>
    </row>
    <row r="14" spans="1:7" ht="12.75">
      <c r="A14" s="22" t="s">
        <v>65</v>
      </c>
      <c r="B14" s="23">
        <v>734954</v>
      </c>
      <c r="C14" s="23">
        <v>760218.76</v>
      </c>
      <c r="D14" s="12">
        <f t="shared" si="0"/>
        <v>103.43759745507883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667000</v>
      </c>
      <c r="C17" s="23">
        <v>674521.87</v>
      </c>
      <c r="D17" s="12">
        <f t="shared" si="0"/>
        <v>101.12771664167917</v>
      </c>
      <c r="E17" s="6"/>
      <c r="F17" s="17"/>
      <c r="G17" s="17"/>
    </row>
    <row r="18" spans="1:7" s="19" customFormat="1" ht="12.75">
      <c r="A18" s="22" t="s">
        <v>53</v>
      </c>
      <c r="B18" s="23">
        <v>286000</v>
      </c>
      <c r="C18" s="23">
        <v>300233.58</v>
      </c>
      <c r="D18" s="12">
        <f t="shared" si="0"/>
        <v>104.97677622377624</v>
      </c>
      <c r="E18" s="6"/>
      <c r="F18" s="17"/>
      <c r="G18" s="17"/>
    </row>
    <row r="19" spans="1:7" s="19" customFormat="1" ht="12.75">
      <c r="A19" s="22" t="s">
        <v>55</v>
      </c>
      <c r="B19" s="23">
        <v>19000</v>
      </c>
      <c r="C19" s="23">
        <v>19943.93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>
        <f>C19/B19*100</f>
        <v>104.96805263157896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400000</v>
      </c>
      <c r="C22" s="23">
        <v>445489.33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70000</v>
      </c>
      <c r="C25" s="23">
        <v>101092.47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53754674.47</v>
      </c>
      <c r="C27" s="23">
        <f>C29+C30+C32+C33+C31</f>
        <v>53487233.79</v>
      </c>
      <c r="D27" s="12">
        <f t="shared" si="0"/>
        <v>99.50247921201857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4764500</v>
      </c>
      <c r="C29" s="23">
        <v>4764500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19</v>
      </c>
      <c r="B30" s="23">
        <v>43775690.99</v>
      </c>
      <c r="C30" s="23">
        <v>43624355.99</v>
      </c>
      <c r="D30" s="12">
        <f t="shared" si="0"/>
        <v>99.6542944347022</v>
      </c>
      <c r="E30" s="6"/>
      <c r="F30" s="17"/>
      <c r="G30" s="17"/>
    </row>
    <row r="31" spans="1:7" s="19" customFormat="1" ht="12.75">
      <c r="A31" s="22" t="s">
        <v>76</v>
      </c>
      <c r="B31" s="23">
        <v>4698123.8</v>
      </c>
      <c r="C31" s="23">
        <v>4698123.8</v>
      </c>
      <c r="D31" s="12"/>
      <c r="E31" s="6"/>
      <c r="F31" s="17"/>
      <c r="G31" s="17"/>
    </row>
    <row r="32" spans="1:7" s="19" customFormat="1" ht="12.75">
      <c r="A32" s="22" t="s">
        <v>61</v>
      </c>
      <c r="B32" s="23">
        <v>516359.68</v>
      </c>
      <c r="C32" s="23">
        <v>576054</v>
      </c>
      <c r="D32" s="12">
        <f t="shared" si="0"/>
        <v>111.56060829536496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-175800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7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61465201.55</v>
      </c>
      <c r="C35" s="4">
        <f>C37+C38+C39+C41+C42+C43+C45+C44+C40+C46</f>
        <v>61313866.55</v>
      </c>
      <c r="D35" s="3">
        <f t="shared" si="0"/>
        <v>99.75378751523837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3555431.02</v>
      </c>
      <c r="C37" s="21">
        <v>3555431.02</v>
      </c>
      <c r="D37" s="3">
        <f t="shared" si="0"/>
        <v>100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262330</v>
      </c>
      <c r="C38" s="21">
        <v>262330</v>
      </c>
      <c r="D38" s="3">
        <f t="shared" si="0"/>
        <v>100</v>
      </c>
      <c r="E38" s="6" t="s">
        <v>8</v>
      </c>
      <c r="F38" s="17"/>
      <c r="G38" s="17"/>
    </row>
    <row r="39" spans="1:7" ht="24" customHeight="1">
      <c r="A39" s="28" t="s">
        <v>23</v>
      </c>
      <c r="B39" s="21">
        <v>178664.3</v>
      </c>
      <c r="C39" s="21">
        <v>178664.3</v>
      </c>
      <c r="D39" s="3">
        <f t="shared" si="0"/>
        <v>100</v>
      </c>
      <c r="E39" s="6" t="s">
        <v>8</v>
      </c>
      <c r="F39" s="17"/>
      <c r="G39" s="17"/>
    </row>
    <row r="40" spans="1:7" ht="24" customHeight="1">
      <c r="A40" s="28" t="s">
        <v>51</v>
      </c>
      <c r="B40" s="21">
        <v>6390397.04</v>
      </c>
      <c r="C40" s="21">
        <v>6390397.04</v>
      </c>
      <c r="D40" s="3">
        <f t="shared" si="0"/>
        <v>100</v>
      </c>
      <c r="E40" s="6" t="s">
        <v>8</v>
      </c>
      <c r="F40" s="17"/>
      <c r="G40" s="17"/>
    </row>
    <row r="41" spans="1:7" ht="24" customHeight="1">
      <c r="A41" s="28" t="s">
        <v>24</v>
      </c>
      <c r="B41" s="21">
        <v>49423049.19</v>
      </c>
      <c r="C41" s="21">
        <v>49271714.19</v>
      </c>
      <c r="D41" s="3">
        <f t="shared" si="0"/>
        <v>99.6937967153378</v>
      </c>
      <c r="E41" s="6" t="s">
        <v>8</v>
      </c>
      <c r="F41" s="17"/>
      <c r="G41" s="17"/>
    </row>
    <row r="42" spans="1:7" ht="12.75">
      <c r="A42" s="28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28" t="s">
        <v>58</v>
      </c>
      <c r="B43" s="21">
        <v>1638000</v>
      </c>
      <c r="C43" s="21">
        <v>1638000</v>
      </c>
      <c r="D43" s="3">
        <f t="shared" si="0"/>
        <v>100</v>
      </c>
      <c r="E43" s="6" t="s">
        <v>8</v>
      </c>
      <c r="F43" s="17"/>
      <c r="G43" s="17"/>
    </row>
    <row r="44" spans="1:7" ht="23.25" customHeight="1">
      <c r="A44" s="28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28" t="s">
        <v>59</v>
      </c>
      <c r="B45" s="21">
        <v>17330</v>
      </c>
      <c r="C45" s="21">
        <v>17330</v>
      </c>
      <c r="D45" s="3">
        <f t="shared" si="0"/>
        <v>100</v>
      </c>
      <c r="E45" s="6" t="s">
        <v>8</v>
      </c>
      <c r="F45" s="17"/>
      <c r="G45" s="17"/>
    </row>
    <row r="46" spans="1:7" ht="23.25" customHeight="1">
      <c r="A46" s="28" t="s">
        <v>74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28" t="s">
        <v>27</v>
      </c>
      <c r="B47" s="21">
        <f>B35</f>
        <v>61465201.55</v>
      </c>
      <c r="C47" s="21">
        <f>C35</f>
        <v>61313866.55</v>
      </c>
      <c r="D47" s="3">
        <f t="shared" si="0"/>
        <v>99.75378751523837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56274620.4</v>
      </c>
      <c r="C49" s="4">
        <f>C47-C50</f>
        <v>56123285.4</v>
      </c>
      <c r="D49" s="6">
        <f t="shared" si="0"/>
        <v>99.7310777062123</v>
      </c>
      <c r="E49" s="3"/>
      <c r="F49" s="17"/>
      <c r="G49" s="17"/>
    </row>
    <row r="50" spans="1:7" ht="12.75">
      <c r="A50" s="5" t="s">
        <v>54</v>
      </c>
      <c r="B50" s="4">
        <v>5190581.15</v>
      </c>
      <c r="C50" s="4">
        <v>5190581.15</v>
      </c>
      <c r="D50" s="6">
        <f t="shared" si="0"/>
        <v>100</v>
      </c>
      <c r="E50" s="3"/>
      <c r="F50" s="17"/>
      <c r="G50" s="17"/>
    </row>
    <row r="51" spans="1:7" ht="51">
      <c r="A51" s="5" t="s">
        <v>64</v>
      </c>
      <c r="B51" s="21">
        <f>B5-B35</f>
        <v>-2493327.079999998</v>
      </c>
      <c r="C51" s="21">
        <f>C5-C35</f>
        <v>-1981909.5799999982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29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0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0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0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29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29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29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29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29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29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46"/>
      <c r="B68" s="47"/>
      <c r="C68" s="48"/>
      <c r="D68" s="49"/>
      <c r="E68" s="49"/>
      <c r="F68" s="17"/>
      <c r="G68" s="17"/>
    </row>
    <row r="69" spans="1:7" ht="12.75">
      <c r="A69" s="45" t="s">
        <v>68</v>
      </c>
      <c r="B69" s="54" t="s">
        <v>81</v>
      </c>
      <c r="C69" s="54"/>
      <c r="D69" s="54"/>
      <c r="E69" s="34"/>
      <c r="F69" s="17"/>
      <c r="G69" s="17"/>
    </row>
    <row r="70" spans="1:7" ht="12.75">
      <c r="A70" s="35"/>
      <c r="B70" s="32"/>
      <c r="C70" s="33"/>
      <c r="D70" s="34"/>
      <c r="E70" s="34"/>
      <c r="F70" s="17"/>
      <c r="G70" s="17"/>
    </row>
    <row r="71" spans="1:7" ht="12.75">
      <c r="A71" s="45" t="s">
        <v>82</v>
      </c>
      <c r="B71" s="54" t="s">
        <v>70</v>
      </c>
      <c r="C71" s="54"/>
      <c r="D71" s="54"/>
      <c r="E71" s="34"/>
      <c r="F71" s="17"/>
      <c r="G71" s="17"/>
    </row>
    <row r="72" spans="1:7" ht="12.75">
      <c r="A72" s="35"/>
      <c r="B72" s="32"/>
      <c r="C72" s="33"/>
      <c r="D72" s="34"/>
      <c r="E72" s="34"/>
      <c r="F72" s="17"/>
      <c r="G72" s="17"/>
    </row>
    <row r="73" spans="1:7" ht="12.75">
      <c r="A73" s="31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6"/>
      <c r="B75" s="34"/>
      <c r="C75" s="34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7"/>
      <c r="C77" s="37"/>
      <c r="D77" s="34"/>
      <c r="E77" s="34"/>
      <c r="F77" s="17"/>
      <c r="G77" s="17"/>
    </row>
    <row r="78" spans="1:7" ht="12.75">
      <c r="A78" s="36"/>
      <c r="B78" s="37"/>
      <c r="C78" s="37"/>
      <c r="D78" s="37"/>
      <c r="E78" s="37"/>
      <c r="F78" s="17"/>
      <c r="G78" s="17"/>
    </row>
    <row r="79" spans="1:7" ht="12.75">
      <c r="A79" s="38"/>
      <c r="B79" s="39"/>
      <c r="C79" s="39"/>
      <c r="D79" s="39"/>
      <c r="E79" s="39"/>
      <c r="F79" s="17"/>
      <c r="G79" s="17"/>
    </row>
    <row r="80" spans="1:7" ht="12.75">
      <c r="A80" s="40"/>
      <c r="B80" s="17"/>
      <c r="C80" s="17"/>
      <c r="D80" s="17"/>
      <c r="E80" s="17"/>
      <c r="F80" s="17"/>
      <c r="G80" s="17"/>
    </row>
    <row r="81" spans="1:4" ht="12.75">
      <c r="A81" s="51"/>
      <c r="B81" s="52"/>
      <c r="C81" s="52"/>
      <c r="D81" s="52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zoomScalePageLayoutView="0" workbookViewId="0" topLeftCell="A1">
      <selection activeCell="C48" sqref="C4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B6+B25+B32</f>
        <v>3394927</v>
      </c>
      <c r="C5" s="4">
        <f>C6+C25+C32</f>
        <v>3430462.26</v>
      </c>
      <c r="D5" s="3">
        <f aca="true" t="shared" si="0" ref="D5:D47">C5/B5*100</f>
        <v>101.0467164684248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495000</v>
      </c>
      <c r="C6" s="21">
        <f>C8+C9+C12+C13+C17+C18+C14+C16+C19+C20+C24+C23+C15+C21+C22</f>
        <v>530535.26</v>
      </c>
      <c r="D6" s="3">
        <f t="shared" si="0"/>
        <v>107.1788404040404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18000</v>
      </c>
      <c r="C8" s="23">
        <v>22266.48</v>
      </c>
      <c r="D8" s="12">
        <f t="shared" si="0"/>
        <v>123.70266666666667</v>
      </c>
      <c r="E8" s="12"/>
      <c r="F8" s="25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17057.92</v>
      </c>
      <c r="D12" s="12">
        <f t="shared" si="0"/>
        <v>100.34070588235294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107479.94</v>
      </c>
      <c r="D13" s="12">
        <f t="shared" si="0"/>
        <v>106.41578217821784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198000</v>
      </c>
      <c r="C15" s="23">
        <v>214791.95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161000</v>
      </c>
      <c r="C17" s="23">
        <v>162904.11</v>
      </c>
      <c r="D17" s="12">
        <f t="shared" si="0"/>
        <v>101.18267701863353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80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4534.86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B27+B28+B30+B31+B29</f>
        <v>2899927</v>
      </c>
      <c r="C25" s="23">
        <f>C27+C28+C30+C31+C29</f>
        <v>2899927</v>
      </c>
      <c r="D25" s="12">
        <f t="shared" si="0"/>
        <v>100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1044000</v>
      </c>
      <c r="C27" s="23">
        <v>1044000</v>
      </c>
      <c r="D27" s="12">
        <f t="shared" si="0"/>
        <v>100</v>
      </c>
      <c r="E27" s="6"/>
      <c r="F27" s="17"/>
      <c r="G27" s="17"/>
    </row>
    <row r="28" spans="1:7" s="19" customFormat="1" ht="12.75">
      <c r="A28" s="22" t="s">
        <v>19</v>
      </c>
      <c r="B28" s="23">
        <v>1460426</v>
      </c>
      <c r="C28" s="23">
        <v>1460426</v>
      </c>
      <c r="D28" s="12">
        <f t="shared" si="0"/>
        <v>100</v>
      </c>
      <c r="E28" s="6"/>
      <c r="F28" s="17"/>
      <c r="G28" s="17"/>
    </row>
    <row r="29" spans="1:7" s="19" customFormat="1" ht="12.75">
      <c r="A29" s="22" t="s">
        <v>76</v>
      </c>
      <c r="B29" s="23">
        <v>332601</v>
      </c>
      <c r="C29" s="23">
        <v>332601</v>
      </c>
      <c r="D29" s="12">
        <f t="shared" si="0"/>
        <v>100</v>
      </c>
      <c r="E29" s="6"/>
      <c r="F29" s="17"/>
      <c r="G29" s="17"/>
    </row>
    <row r="30" spans="1:7" s="19" customFormat="1" ht="12.75">
      <c r="A30" s="22" t="s">
        <v>61</v>
      </c>
      <c r="B30" s="23">
        <v>62900</v>
      </c>
      <c r="C30" s="23">
        <v>62900</v>
      </c>
      <c r="D30" s="12">
        <f t="shared" si="0"/>
        <v>100</v>
      </c>
      <c r="E30" s="6"/>
      <c r="F30" s="17"/>
      <c r="G30" s="17"/>
    </row>
    <row r="31" spans="1:7" s="19" customFormat="1" ht="25.5">
      <c r="A31" s="22" t="s">
        <v>62</v>
      </c>
      <c r="B31" s="23">
        <v>0</v>
      </c>
      <c r="C31" s="23">
        <v>0</v>
      </c>
      <c r="D31" s="12" t="e">
        <f t="shared" si="0"/>
        <v>#DIV/0!</v>
      </c>
      <c r="E31" s="6"/>
      <c r="F31" s="17"/>
      <c r="G31" s="17"/>
    </row>
    <row r="32" spans="1:7" s="19" customFormat="1" ht="24" customHeight="1">
      <c r="A32" s="27" t="s">
        <v>1</v>
      </c>
      <c r="B32" s="21">
        <v>0</v>
      </c>
      <c r="C32" s="21">
        <v>0</v>
      </c>
      <c r="D32" s="3" t="e">
        <f t="shared" si="0"/>
        <v>#DIV/0!</v>
      </c>
      <c r="E32" s="6"/>
      <c r="F32" s="17"/>
      <c r="G32" s="17"/>
    </row>
    <row r="33" spans="1:7" ht="24" customHeight="1">
      <c r="A33" s="2" t="s">
        <v>20</v>
      </c>
      <c r="B33" s="4">
        <f>B35+B36+B37+B39+B40+B41+B43+B42+B38</f>
        <v>3797967.12</v>
      </c>
      <c r="C33" s="4">
        <f>C35+C36+C37+C39+C40+C41+C43+C42+C38</f>
        <v>3792967.12</v>
      </c>
      <c r="D33" s="3">
        <f t="shared" si="0"/>
        <v>99.86835062437297</v>
      </c>
      <c r="E33" s="6" t="s">
        <v>8</v>
      </c>
      <c r="F33" s="17"/>
      <c r="G33" s="17"/>
    </row>
    <row r="34" spans="1:7" ht="12.75">
      <c r="A34" s="5" t="s">
        <v>10</v>
      </c>
      <c r="B34" s="21"/>
      <c r="C34" s="21"/>
      <c r="D34" s="3"/>
      <c r="E34" s="6"/>
      <c r="F34" s="17"/>
      <c r="G34" s="17"/>
    </row>
    <row r="35" spans="1:7" ht="22.5" customHeight="1">
      <c r="A35" s="7" t="s">
        <v>21</v>
      </c>
      <c r="B35" s="21">
        <v>1197742.42</v>
      </c>
      <c r="C35" s="21">
        <v>1192742.42</v>
      </c>
      <c r="D35" s="3">
        <f t="shared" si="0"/>
        <v>99.58254797387906</v>
      </c>
      <c r="E35" s="6" t="s">
        <v>8</v>
      </c>
      <c r="F35" s="17"/>
      <c r="G35" s="17"/>
    </row>
    <row r="36" spans="1:7" ht="22.5" customHeight="1">
      <c r="A36" s="7" t="s">
        <v>22</v>
      </c>
      <c r="B36" s="21">
        <v>93370</v>
      </c>
      <c r="C36" s="21">
        <v>93370</v>
      </c>
      <c r="D36" s="3">
        <f t="shared" si="0"/>
        <v>100</v>
      </c>
      <c r="E36" s="6" t="s">
        <v>8</v>
      </c>
      <c r="F36" s="17"/>
      <c r="G36" s="17"/>
    </row>
    <row r="37" spans="1:7" ht="22.5" customHeight="1">
      <c r="A37" s="28" t="s">
        <v>23</v>
      </c>
      <c r="B37" s="21">
        <v>5601</v>
      </c>
      <c r="C37" s="21">
        <v>5601</v>
      </c>
      <c r="D37" s="3">
        <f t="shared" si="0"/>
        <v>100</v>
      </c>
      <c r="E37" s="6" t="s">
        <v>8</v>
      </c>
      <c r="F37" s="17"/>
      <c r="G37" s="17"/>
    </row>
    <row r="38" spans="1:7" ht="24.75" customHeight="1">
      <c r="A38" s="28" t="s">
        <v>51</v>
      </c>
      <c r="B38" s="21">
        <v>565864.39</v>
      </c>
      <c r="C38" s="21">
        <v>565864.39</v>
      </c>
      <c r="D38" s="3"/>
      <c r="E38" s="6" t="s">
        <v>8</v>
      </c>
      <c r="F38" s="17"/>
      <c r="G38" s="17"/>
    </row>
    <row r="39" spans="1:7" ht="24" customHeight="1">
      <c r="A39" s="28" t="s">
        <v>24</v>
      </c>
      <c r="B39" s="21">
        <v>1483703.58</v>
      </c>
      <c r="C39" s="21">
        <v>1483703.58</v>
      </c>
      <c r="D39" s="3">
        <f t="shared" si="0"/>
        <v>100</v>
      </c>
      <c r="E39" s="6" t="s">
        <v>8</v>
      </c>
      <c r="F39" s="17"/>
      <c r="G39" s="17"/>
    </row>
    <row r="40" spans="1:7" ht="12.75">
      <c r="A40" s="28" t="s">
        <v>25</v>
      </c>
      <c r="B40" s="21">
        <v>0</v>
      </c>
      <c r="C40" s="21">
        <v>0</v>
      </c>
      <c r="D40" s="3" t="e">
        <f t="shared" si="0"/>
        <v>#DIV/0!</v>
      </c>
      <c r="E40" s="24"/>
      <c r="F40" s="17"/>
      <c r="G40" s="17"/>
    </row>
    <row r="41" spans="1:7" ht="23.25" customHeight="1">
      <c r="A41" s="28" t="s">
        <v>58</v>
      </c>
      <c r="B41" s="21">
        <v>449585.73</v>
      </c>
      <c r="C41" s="21">
        <v>449585.73</v>
      </c>
      <c r="D41" s="3">
        <f t="shared" si="0"/>
        <v>100</v>
      </c>
      <c r="E41" s="6" t="s">
        <v>8</v>
      </c>
      <c r="F41" s="17"/>
      <c r="G41" s="17"/>
    </row>
    <row r="42" spans="1:7" ht="23.25" customHeight="1">
      <c r="A42" s="28" t="s">
        <v>26</v>
      </c>
      <c r="B42" s="21">
        <v>0</v>
      </c>
      <c r="C42" s="21">
        <v>0</v>
      </c>
      <c r="D42" s="3" t="e">
        <f>C42/B42*100</f>
        <v>#DIV/0!</v>
      </c>
      <c r="E42" s="6" t="s">
        <v>8</v>
      </c>
      <c r="F42" s="17"/>
      <c r="G42" s="17"/>
    </row>
    <row r="43" spans="1:7" ht="23.25" customHeight="1">
      <c r="A43" s="28" t="s">
        <v>59</v>
      </c>
      <c r="B43" s="21">
        <v>2100</v>
      </c>
      <c r="C43" s="21">
        <v>2100</v>
      </c>
      <c r="D43" s="3">
        <f t="shared" si="0"/>
        <v>100</v>
      </c>
      <c r="E43" s="6" t="s">
        <v>8</v>
      </c>
      <c r="F43" s="17"/>
      <c r="G43" s="17"/>
    </row>
    <row r="44" spans="1:7" ht="23.25" customHeight="1">
      <c r="A44" s="28" t="s">
        <v>27</v>
      </c>
      <c r="B44" s="21">
        <f>B33</f>
        <v>3797967.12</v>
      </c>
      <c r="C44" s="21">
        <f>C33</f>
        <v>3792967.12</v>
      </c>
      <c r="D44" s="3">
        <f t="shared" si="0"/>
        <v>99.86835062437297</v>
      </c>
      <c r="E44" s="6" t="s">
        <v>8</v>
      </c>
      <c r="F44" s="17"/>
      <c r="G44" s="17"/>
    </row>
    <row r="45" spans="1:7" ht="12.75">
      <c r="A45" s="22" t="s">
        <v>10</v>
      </c>
      <c r="B45" s="23"/>
      <c r="C45" s="23"/>
      <c r="D45" s="3"/>
      <c r="E45" s="24"/>
      <c r="F45" s="17"/>
      <c r="G45" s="17"/>
    </row>
    <row r="46" spans="1:7" ht="12.75">
      <c r="A46" s="5" t="s">
        <v>28</v>
      </c>
      <c r="B46" s="4">
        <f>B44-B47</f>
        <v>3708352.12</v>
      </c>
      <c r="C46" s="4">
        <f>C44-C47</f>
        <v>3703352.12</v>
      </c>
      <c r="D46" s="6">
        <f t="shared" si="0"/>
        <v>99.86516922238765</v>
      </c>
      <c r="E46" s="3"/>
      <c r="F46" s="17"/>
      <c r="G46" s="17"/>
    </row>
    <row r="47" spans="1:7" ht="12.75">
      <c r="A47" s="5" t="s">
        <v>54</v>
      </c>
      <c r="B47" s="4">
        <v>89615</v>
      </c>
      <c r="C47" s="4">
        <v>89615</v>
      </c>
      <c r="D47" s="6">
        <f t="shared" si="0"/>
        <v>100</v>
      </c>
      <c r="E47" s="3"/>
      <c r="F47" s="17"/>
      <c r="G47" s="17"/>
    </row>
    <row r="48" spans="1:7" ht="49.5" customHeight="1">
      <c r="A48" s="5" t="s">
        <v>64</v>
      </c>
      <c r="B48" s="21">
        <f>B5-B33</f>
        <v>-403040.1200000001</v>
      </c>
      <c r="C48" s="21">
        <f>C5-C33</f>
        <v>-362504.86000000034</v>
      </c>
      <c r="D48" s="3">
        <v>0</v>
      </c>
      <c r="E48" s="6" t="s">
        <v>36</v>
      </c>
      <c r="F48" s="17"/>
      <c r="G48" s="17"/>
    </row>
    <row r="49" spans="1:7" ht="12.75">
      <c r="A49" s="5" t="s">
        <v>29</v>
      </c>
      <c r="B49" s="21">
        <v>0</v>
      </c>
      <c r="C49" s="21">
        <v>0</v>
      </c>
      <c r="D49" s="6">
        <v>0</v>
      </c>
      <c r="E49" s="6"/>
      <c r="F49" s="17"/>
      <c r="G49" s="17"/>
    </row>
    <row r="50" spans="1:7" s="19" customFormat="1" ht="12.75">
      <c r="A50" s="5" t="s">
        <v>30</v>
      </c>
      <c r="B50" s="21">
        <v>0</v>
      </c>
      <c r="C50" s="21">
        <v>0</v>
      </c>
      <c r="D50" s="6">
        <v>0</v>
      </c>
      <c r="E50" s="3"/>
      <c r="F50" s="18"/>
      <c r="G50" s="18"/>
    </row>
    <row r="51" spans="1:7" ht="12.75">
      <c r="A51" s="22" t="s">
        <v>31</v>
      </c>
      <c r="B51" s="23">
        <v>0</v>
      </c>
      <c r="C51" s="23">
        <v>0</v>
      </c>
      <c r="D51" s="6">
        <v>0</v>
      </c>
      <c r="E51" s="12"/>
      <c r="F51" s="17"/>
      <c r="G51" s="17"/>
    </row>
    <row r="52" spans="1:7" ht="25.5">
      <c r="A52" s="22" t="s">
        <v>32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33</v>
      </c>
      <c r="B53" s="23">
        <v>0</v>
      </c>
      <c r="C53" s="29">
        <v>0</v>
      </c>
      <c r="D53" s="6">
        <v>0</v>
      </c>
      <c r="E53" s="24"/>
      <c r="F53" s="17"/>
      <c r="G53" s="17"/>
    </row>
    <row r="54" spans="1:7" ht="12.75">
      <c r="A54" s="22" t="s">
        <v>10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12.75">
      <c r="A55" s="22" t="s">
        <v>34</v>
      </c>
      <c r="B55" s="21">
        <v>0</v>
      </c>
      <c r="C55" s="30">
        <v>0</v>
      </c>
      <c r="D55" s="6">
        <v>0</v>
      </c>
      <c r="E55" s="24"/>
      <c r="F55" s="17"/>
      <c r="G55" s="17"/>
    </row>
    <row r="56" spans="1:7" ht="12.75">
      <c r="A56" s="22" t="s">
        <v>35</v>
      </c>
      <c r="B56" s="21">
        <v>0</v>
      </c>
      <c r="C56" s="30">
        <v>0</v>
      </c>
      <c r="D56" s="6">
        <v>0</v>
      </c>
      <c r="E56" s="12"/>
      <c r="F56" s="17"/>
      <c r="G56" s="17"/>
    </row>
    <row r="57" spans="1:7" ht="48" customHeight="1">
      <c r="A57" s="22" t="s">
        <v>37</v>
      </c>
      <c r="B57" s="23">
        <v>0</v>
      </c>
      <c r="C57" s="29">
        <v>0</v>
      </c>
      <c r="D57" s="6">
        <v>0</v>
      </c>
      <c r="E57" s="6" t="s">
        <v>36</v>
      </c>
      <c r="F57" s="17"/>
      <c r="G57" s="17"/>
    </row>
    <row r="58" spans="1:7" ht="25.5">
      <c r="A58" s="22" t="s">
        <v>38</v>
      </c>
      <c r="B58" s="23">
        <v>0</v>
      </c>
      <c r="C58" s="29">
        <v>0</v>
      </c>
      <c r="D58" s="6">
        <v>0</v>
      </c>
      <c r="E58" s="6" t="s">
        <v>39</v>
      </c>
      <c r="F58" s="17"/>
      <c r="G58" s="17"/>
    </row>
    <row r="59" spans="1:7" ht="38.25">
      <c r="A59" s="22" t="s">
        <v>40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49.5" customHeight="1">
      <c r="A60" s="22" t="s">
        <v>42</v>
      </c>
      <c r="B60" s="23">
        <v>0</v>
      </c>
      <c r="C60" s="29">
        <v>0</v>
      </c>
      <c r="D60" s="6">
        <v>0</v>
      </c>
      <c r="E60" s="6" t="s">
        <v>41</v>
      </c>
      <c r="F60" s="17"/>
      <c r="G60" s="17"/>
    </row>
    <row r="61" spans="1:7" ht="24.75" customHeight="1">
      <c r="A61" s="22" t="s">
        <v>43</v>
      </c>
      <c r="B61" s="23">
        <v>0</v>
      </c>
      <c r="C61" s="29">
        <v>0</v>
      </c>
      <c r="D61" s="6">
        <v>0</v>
      </c>
      <c r="E61" s="6" t="s">
        <v>44</v>
      </c>
      <c r="F61" s="17"/>
      <c r="G61" s="17"/>
    </row>
    <row r="62" spans="1:7" ht="33.75" customHeight="1">
      <c r="A62" s="22" t="s">
        <v>45</v>
      </c>
      <c r="B62" s="23">
        <v>0</v>
      </c>
      <c r="C62" s="29">
        <v>0</v>
      </c>
      <c r="D62" s="6">
        <v>0</v>
      </c>
      <c r="E62" s="6" t="s">
        <v>46</v>
      </c>
      <c r="F62" s="17"/>
      <c r="G62" s="17"/>
    </row>
    <row r="63" spans="1:7" ht="34.5" customHeight="1">
      <c r="A63" s="22" t="s">
        <v>47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22.5" customHeight="1">
      <c r="A64" s="22" t="s">
        <v>49</v>
      </c>
      <c r="B64" s="23">
        <v>0</v>
      </c>
      <c r="C64" s="29">
        <v>0</v>
      </c>
      <c r="D64" s="6">
        <v>0</v>
      </c>
      <c r="E64" s="6" t="s">
        <v>48</v>
      </c>
      <c r="F64" s="17"/>
      <c r="G64" s="17"/>
    </row>
    <row r="65" spans="1:7" ht="13.5" customHeight="1">
      <c r="A65" s="46"/>
      <c r="B65" s="47"/>
      <c r="C65" s="48"/>
      <c r="D65" s="49"/>
      <c r="E65" s="49"/>
      <c r="F65" s="17"/>
      <c r="G65" s="17"/>
    </row>
    <row r="66" spans="1:7" ht="12.75">
      <c r="A66" s="45" t="s">
        <v>68</v>
      </c>
      <c r="B66" s="54" t="s">
        <v>81</v>
      </c>
      <c r="C66" s="54"/>
      <c r="D66" s="54"/>
      <c r="E66" s="34"/>
      <c r="F66" s="17"/>
      <c r="G66" s="17"/>
    </row>
    <row r="67" spans="1:7" ht="12.75">
      <c r="A67" s="35"/>
      <c r="B67" s="32"/>
      <c r="C67" s="33"/>
      <c r="D67" s="34"/>
      <c r="E67" s="34"/>
      <c r="F67" s="17"/>
      <c r="G67" s="17"/>
    </row>
    <row r="68" spans="1:7" ht="12.75">
      <c r="A68" s="45" t="s">
        <v>82</v>
      </c>
      <c r="B68" s="54" t="s">
        <v>70</v>
      </c>
      <c r="C68" s="54"/>
      <c r="D68" s="54"/>
      <c r="E68" s="34"/>
      <c r="F68" s="17"/>
      <c r="G68" s="17"/>
    </row>
    <row r="69" spans="1:7" ht="12.75">
      <c r="A69" s="35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1"/>
      <c r="B71" s="32"/>
      <c r="C71" s="33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4"/>
      <c r="C73" s="34"/>
      <c r="D73" s="34"/>
      <c r="E73" s="34"/>
      <c r="F73" s="17"/>
      <c r="G73" s="17"/>
    </row>
    <row r="74" spans="1:7" ht="12.75">
      <c r="A74" s="36"/>
      <c r="B74" s="37"/>
      <c r="C74" s="37"/>
      <c r="D74" s="34"/>
      <c r="E74" s="34"/>
      <c r="F74" s="17"/>
      <c r="G74" s="17"/>
    </row>
    <row r="75" spans="1:7" ht="12.75">
      <c r="A75" s="36"/>
      <c r="B75" s="37"/>
      <c r="C75" s="37"/>
      <c r="D75" s="37"/>
      <c r="E75" s="37"/>
      <c r="F75" s="17"/>
      <c r="G75" s="17"/>
    </row>
    <row r="76" spans="1:7" ht="12.75">
      <c r="A76" s="38"/>
      <c r="B76" s="39"/>
      <c r="C76" s="39"/>
      <c r="D76" s="39"/>
      <c r="E76" s="39"/>
      <c r="F76" s="17"/>
      <c r="G76" s="17"/>
    </row>
    <row r="77" spans="1:7" ht="12.75">
      <c r="A77" s="40"/>
      <c r="B77" s="17"/>
      <c r="C77" s="17"/>
      <c r="D77" s="17"/>
      <c r="E77" s="17"/>
      <c r="F77" s="17"/>
      <c r="G77" s="17"/>
    </row>
    <row r="78" spans="1:4" ht="12.75">
      <c r="A78" s="51"/>
      <c r="B78" s="52"/>
      <c r="C78" s="52"/>
      <c r="D78" s="52"/>
    </row>
  </sheetData>
  <sheetProtection/>
  <mergeCells count="5">
    <mergeCell ref="A78:D78"/>
    <mergeCell ref="A2:E2"/>
    <mergeCell ref="A1:E1"/>
    <mergeCell ref="B66:D66"/>
    <mergeCell ref="B68:D68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2020-07-09T11:23:26Z</cp:lastPrinted>
  <dcterms:created xsi:type="dcterms:W3CDTF">2008-11-10T05:44:55Z</dcterms:created>
  <dcterms:modified xsi:type="dcterms:W3CDTF">2021-01-27T12:59:48Z</dcterms:modified>
  <cp:category/>
  <cp:version/>
  <cp:contentType/>
  <cp:contentStatus/>
</cp:coreProperties>
</file>