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11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'Анастасово'!$A$1:$E$66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'Напольное'!$A$1:$E$67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<sst xmlns="http://schemas.openxmlformats.org/spreadsheetml/2006/main" count="1071" uniqueCount="101">
  <si>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</si>
  <si>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</si>
  <si>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</si>
  <si>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</si>
  <si>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</si>
  <si>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</si>
  <si>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</si>
  <si>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</si>
  <si>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</si>
  <si>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</si>
  <si>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</si>
  <si>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</si>
  <si>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</si>
  <si>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</si>
  <si>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</si>
  <si>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</si>
  <si>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</si>
  <si>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</si>
  <si>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</si>
  <si>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</si>
  <si>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</si>
  <si>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</si>
  <si>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</si>
  <si>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</si>
  <si>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</si>
  <si>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</si>
  <si>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</si>
  <si>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</si>
  <si>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</si>
  <si>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</si>
  <si>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</si>
  <si>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</si>
  <si>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</si>
  <si>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</si>
  <si>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</si>
  <si>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</si>
  <si>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</si>
  <si>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</si>
  <si>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</si>
  <si>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</si>
  <si>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</si>
  <si>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</si>
  <si>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</si>
  <si>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</si>
  <si>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</si>
  <si>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</si>
  <si>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</si>
  <si>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</si>
  <si>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</si>
  <si>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</si>
  <si>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</si>
  <si>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</si>
  <si>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</si>
  <si>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</si>
  <si>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</si>
  <si>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</si>
  <si>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</si>
  <si>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</si>
  <si>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</si>
  <si>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</si>
  <si>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</si>
  <si>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</si>
  <si>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</si>
  <si>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</si>
  <si>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</si>
  <si>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</si>
  <si>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</si>
  <si>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</si>
  <si>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</si>
  <si>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</si>
  <si>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</si>
  <si>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</si>
  <si>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</si>
  <si>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</si>
  <si>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</si>
  <si>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</si>
  <si>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</si>
  <si>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</si>
  <si>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</si>
  <si>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</si>
  <si>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</si>
  <si>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</si>
  <si>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</si>
  <si>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</si>
  <si>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</si>
  <si>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</si>
  <si>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</si>
  <si>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</si>
  <si>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</si>
  <si>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аналитических индикаторов, характеризующих состояние бюджета Анастасовского сельского поселения за 1 квартал 2021 года</t>
  </si>
  <si>
    <t>аналитических индикаторов, характеризующих состояние бюджета Козловского сельского поселения за 1 квартал 2021 года</t>
  </si>
  <si>
    <t>аналитических индикаторов, характеризующих состояние бюджета Кудеихинского сельского поселения за 1 квартал 2021 год</t>
  </si>
  <si>
    <t>аналитических индикаторов, характеризующих состояние бюджета Мишуковского сельского поселения за 1 квартал 2021 год</t>
  </si>
  <si>
    <t>аналитических индикаторов, характеризующих состояние бюджета Наполновского сельского поселения за 1 квартал 2021 год</t>
  </si>
  <si>
    <t>аналитических индикаторов, характеризующих состояние бюджета Никулинского сельского поселения за 1 квартал  2021 год</t>
  </si>
  <si>
    <t>аналитических индикаторов, характеризующих состояние бюджета Октябрьского сельского поселения за 1 квартал  2021 год</t>
  </si>
  <si>
    <t>аналитических индикаторов, характеризующих состояние бюджета Порецкого сельского поселения за 1 квартал 2021 год</t>
  </si>
  <si>
    <t>аналитических индикаторов, характеризующих состояние бюджета Рындинского сельского поселения за 1 квартал 2021 год</t>
  </si>
  <si>
    <t>аналитических индикаторов, характеризующих состояние бюджета Семеновского сельского поселения за 1 квартал 2021 год</t>
  </si>
  <si>
    <t>аналитических индикаторов, характеризующих состояние бюджета Сиявского сельского поселения за 1 квартал 2021 год</t>
  </si>
  <si>
    <t>аналитических индикаторов, характеризующих состояние бюджета Сыресинского сельского поселения за 1 квартал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</si>
</sst>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89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B6+B24+B30</f>
        <v>4509944</v>
      </c>
      <c r="C5" s="4">
        <f>C6+C24+C30</f>
        <v>380224.41</v>
      </c>
      <c r="D5" s="8">
        <f>C5/B5*100</f>
        <v>8.430801136333399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916780</v>
      </c>
      <c r="C6" s="30">
        <f>C8+C9+C12+C13+C17+C18+C14+C16+C19+C20+C22+C21+C15+C23</f>
        <v>281007.93</v>
      </c>
      <c r="D6" s="8">
        <f aca="true" t="shared" si="0" ref="D6:D45">C6/B6*100</f>
        <v>30.65162089050808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54600</v>
      </c>
      <c r="C8" s="29">
        <v>12671.72</v>
      </c>
      <c r="D8" s="11">
        <f t="shared" si="0"/>
        <v>23.208278388278387</v>
      </c>
      <c r="E8" s="12"/>
      <c r="F8" s="25"/>
      <c r="G8" s="17"/>
    </row>
    <row r="9" spans="1:7" ht="12" customHeight="1">
      <c r="A9" s="22" t="s">
        <v>12</v>
      </c>
      <c r="B9" s="29">
        <f>B11</f>
        <v>26000</v>
      </c>
      <c r="C9" s="29">
        <f>C11</f>
        <v>11865.3</v>
      </c>
      <c r="D9" s="11">
        <f t="shared" si="0"/>
        <v>45.63576923076923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26000</v>
      </c>
      <c r="C11" s="29">
        <v>11865.3</v>
      </c>
      <c r="D11" s="11">
        <f t="shared" si="0"/>
        <v>45.63576923076923</v>
      </c>
      <c r="E11" s="3"/>
      <c r="F11" s="17"/>
      <c r="G11" s="17"/>
    </row>
    <row r="12" spans="1:7" ht="12" customHeight="1">
      <c r="A12" s="22" t="s">
        <v>14</v>
      </c>
      <c r="B12" s="41">
        <v>88000</v>
      </c>
      <c r="C12" s="29">
        <v>713.2</v>
      </c>
      <c r="D12" s="11">
        <f t="shared" si="0"/>
        <v>0.8104545454545454</v>
      </c>
      <c r="E12" s="3"/>
      <c r="F12" s="17"/>
      <c r="G12" s="17"/>
    </row>
    <row r="13" spans="1:7" ht="12" customHeight="1">
      <c r="A13" s="22" t="s">
        <v>0</v>
      </c>
      <c r="B13" s="41">
        <v>242000</v>
      </c>
      <c r="C13" s="29">
        <v>21948.82</v>
      </c>
      <c r="D13" s="11">
        <f t="shared" si="0"/>
        <v>9.069760330578513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500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230000</v>
      </c>
      <c r="C15" s="29">
        <v>59277.38</v>
      </c>
      <c r="D15" s="11">
        <f>C15/B15*100</f>
        <v>25.77277391304348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234000</v>
      </c>
      <c r="C17" s="29">
        <v>174031.51</v>
      </c>
      <c r="D17" s="11">
        <f t="shared" si="0"/>
        <v>74.37244017094018</v>
      </c>
      <c r="E17" s="6"/>
      <c r="F17" s="17"/>
      <c r="G17" s="17"/>
    </row>
    <row r="18" spans="1:7" s="19" customFormat="1" ht="12.75">
      <c r="A18" s="22" t="s">
        <v>53</v>
      </c>
      <c r="B18" s="41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0</v>
      </c>
      <c r="C21" s="29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1">
        <v>42180</v>
      </c>
      <c r="C22" s="29">
        <v>0</v>
      </c>
      <c r="D22" s="11">
        <f t="shared" si="0"/>
        <v>0</v>
      </c>
      <c r="E22" s="6"/>
      <c r="F22" s="17"/>
      <c r="G22" s="17"/>
    </row>
    <row r="23" spans="1:7" s="19" customFormat="1" ht="12.75">
      <c r="A23" s="22" t="s">
        <v>78</v>
      </c>
      <c r="B23" s="41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B26+B27+B28+B29</f>
        <v>3593164</v>
      </c>
      <c r="C24" s="41">
        <f>C26+C27+C28+C29</f>
        <v>99216.48</v>
      </c>
      <c r="D24" s="11">
        <f t="shared" si="0"/>
        <v>2.7612566529109164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2264400</v>
      </c>
      <c r="C26" s="29">
        <v>74800</v>
      </c>
      <c r="D26" s="11">
        <f t="shared" si="0"/>
        <v>3.303303303303303</v>
      </c>
      <c r="E26" s="6"/>
      <c r="F26" s="17"/>
      <c r="G26" s="17"/>
    </row>
    <row r="27" spans="1:7" s="19" customFormat="1" ht="12.75">
      <c r="A27" s="22" t="s">
        <v>19</v>
      </c>
      <c r="B27" s="41">
        <v>1328764</v>
      </c>
      <c r="C27" s="29">
        <v>24416.48</v>
      </c>
      <c r="D27" s="11">
        <f t="shared" si="0"/>
        <v>1.837533226366759</v>
      </c>
      <c r="E27" s="6"/>
      <c r="F27" s="17"/>
      <c r="G27" s="17"/>
    </row>
    <row r="28" spans="1:7" s="19" customFormat="1" ht="12.75">
      <c r="A28" s="22" t="s">
        <v>61</v>
      </c>
      <c r="B28" s="41"/>
      <c r="C28" s="29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41">
        <v>0</v>
      </c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43">
        <v>0</v>
      </c>
      <c r="C30" s="30">
        <v>0</v>
      </c>
      <c r="D30" s="8">
        <v>0</v>
      </c>
      <c r="E30" s="6"/>
      <c r="F30" s="17"/>
      <c r="G30" s="17"/>
    </row>
    <row r="31" spans="1:7" ht="25.5">
      <c r="A31" s="2" t="s">
        <v>20</v>
      </c>
      <c r="B31" s="44">
        <f>B33+B34+B35+B37+B38+B39+B41+B40+B36</f>
        <v>4542286</v>
      </c>
      <c r="C31" s="44">
        <f>C33+C34+C35+C37+C38+C39+C41+C40+C36</f>
        <v>376690.62</v>
      </c>
      <c r="D31" s="8">
        <f t="shared" si="0"/>
        <v>8.292974506669108</v>
      </c>
      <c r="E31" s="6" t="s">
        <v>8</v>
      </c>
      <c r="F31" s="17"/>
      <c r="G31" s="17"/>
    </row>
    <row r="32" spans="1:7" ht="11.25" customHeight="1">
      <c r="A32" s="5" t="s">
        <v>10</v>
      </c>
      <c r="B32" s="21"/>
      <c r="C32" s="21"/>
      <c r="D32" s="8"/>
      <c r="E32" s="6"/>
      <c r="F32" s="17"/>
      <c r="G32" s="17"/>
    </row>
    <row r="33" spans="1:7" ht="25.5">
      <c r="A33" s="7" t="s">
        <v>21</v>
      </c>
      <c r="B33" s="21">
        <v>1311439.7</v>
      </c>
      <c r="C33" s="21">
        <v>235414.97</v>
      </c>
      <c r="D33" s="8">
        <f t="shared" si="0"/>
        <v>17.950880242530403</v>
      </c>
      <c r="E33" s="6" t="s">
        <v>8</v>
      </c>
      <c r="F33" s="17"/>
      <c r="G33" s="17"/>
    </row>
    <row r="34" spans="1:7" ht="25.5">
      <c r="A34" s="7" t="s">
        <v>22</v>
      </c>
      <c r="B34" s="21">
        <v>102500</v>
      </c>
      <c r="C34" s="21">
        <v>24416.48</v>
      </c>
      <c r="D34" s="8">
        <f t="shared" si="0"/>
        <v>23.820956097560973</v>
      </c>
      <c r="E34" s="6" t="s">
        <v>8</v>
      </c>
      <c r="F34" s="17"/>
      <c r="G34" s="17"/>
    </row>
    <row r="35" spans="1:7" ht="25.5">
      <c r="A35" s="28" t="s">
        <v>23</v>
      </c>
      <c r="B35" s="21">
        <v>3000</v>
      </c>
      <c r="C35" s="21">
        <v>0</v>
      </c>
      <c r="D35" s="8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732950</v>
      </c>
      <c r="C36" s="21">
        <v>39048</v>
      </c>
      <c r="D36" s="8">
        <f>C36/B36*100</f>
        <v>5.327512108602224</v>
      </c>
      <c r="E36" s="6" t="s">
        <v>8</v>
      </c>
      <c r="F36" s="17"/>
      <c r="G36" s="17"/>
    </row>
    <row r="37" spans="1:7" ht="25.5">
      <c r="A37" s="28" t="s">
        <v>24</v>
      </c>
      <c r="B37" s="21">
        <v>2190396.3</v>
      </c>
      <c r="C37" s="21">
        <v>66060.36</v>
      </c>
      <c r="D37" s="8">
        <f t="shared" si="0"/>
        <v>3.01590903892597</v>
      </c>
      <c r="E37" s="6" t="s">
        <v>8</v>
      </c>
      <c r="F37" s="17"/>
      <c r="G37" s="17"/>
    </row>
    <row r="38" spans="1:7" ht="15" customHeight="1">
      <c r="A38" s="28" t="s">
        <v>25</v>
      </c>
      <c r="B38" s="21">
        <v>0</v>
      </c>
      <c r="C38" s="21"/>
      <c r="D38" s="8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182000</v>
      </c>
      <c r="C39" s="21">
        <v>1750.81</v>
      </c>
      <c r="D39" s="8">
        <f t="shared" si="0"/>
        <v>0.9619835164835164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8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10000</v>
      </c>
      <c r="D41" s="8">
        <f t="shared" si="0"/>
        <v>50</v>
      </c>
      <c r="E41" s="6" t="s">
        <v>8</v>
      </c>
      <c r="F41" s="17"/>
      <c r="G41" s="17"/>
    </row>
    <row r="42" spans="1:7" ht="25.5">
      <c r="A42" s="27" t="s">
        <v>27</v>
      </c>
      <c r="B42" s="4">
        <f>B31</f>
        <v>4542286</v>
      </c>
      <c r="C42" s="4">
        <f>C31</f>
        <v>376690.62</v>
      </c>
      <c r="D42" s="8">
        <f t="shared" si="0"/>
        <v>8.292974506669108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8"/>
      <c r="E43" s="24"/>
      <c r="F43" s="17"/>
      <c r="G43" s="17"/>
    </row>
    <row r="44" spans="1:7" ht="12.75">
      <c r="A44" s="5" t="s">
        <v>28</v>
      </c>
      <c r="B44" s="21">
        <f>B42-B45</f>
        <v>4520533.3</v>
      </c>
      <c r="C44" s="21">
        <f>C42-C45</f>
        <v>376690.62</v>
      </c>
      <c r="D44" s="9">
        <f t="shared" si="0"/>
        <v>8.332880105097335</v>
      </c>
      <c r="E44" s="3"/>
      <c r="F44" s="17"/>
      <c r="G44" s="17"/>
    </row>
    <row r="45" spans="1:7" ht="12.75">
      <c r="A45" s="5" t="s">
        <v>54</v>
      </c>
      <c r="B45" s="21">
        <v>21752.7</v>
      </c>
      <c r="C45" s="21">
        <v>0</v>
      </c>
      <c r="D45" s="9">
        <f t="shared" si="0"/>
        <v>0</v>
      </c>
      <c r="E45" s="3"/>
      <c r="F45" s="17"/>
      <c r="G45" s="17"/>
    </row>
    <row r="46" spans="1:7" ht="51">
      <c r="A46" s="5" t="s">
        <v>64</v>
      </c>
      <c r="B46" s="21">
        <f>B5-B31</f>
        <v>-32342</v>
      </c>
      <c r="C46" s="21">
        <f>C5-C31</f>
        <v>3533.789999999979</v>
      </c>
      <c r="D46" s="8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8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9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9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9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9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9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9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29">
        <v>0</v>
      </c>
      <c r="D55" s="9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29">
        <v>0</v>
      </c>
      <c r="D56" s="9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9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29">
        <v>0</v>
      </c>
      <c r="D59" s="9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29">
        <v>0</v>
      </c>
      <c r="D60" s="9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29">
        <v>0</v>
      </c>
      <c r="D61" s="9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D45" sqref="D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15018308.4</v>
      </c>
      <c r="C5" s="4">
        <f>C6+C24+C30</f>
        <v>233372.71</v>
      </c>
      <c r="D5" s="3">
        <f aca="true" t="shared" si="0" ref="D5:D45">C5/B5*100</f>
        <v>1.5539214123476115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1284772</v>
      </c>
      <c r="C6" s="21">
        <f>C8+C9+C12+C13+C17+C18+C14+C16+C20+C21+C23+C22+C15+C19</f>
        <v>111703.56</v>
      </c>
      <c r="D6" s="3">
        <f t="shared" si="0"/>
        <v>8.694426715401644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49800</v>
      </c>
      <c r="C8" s="23">
        <v>10861.19</v>
      </c>
      <c r="D8" s="12">
        <f t="shared" si="0"/>
        <v>21.809618473895583</v>
      </c>
      <c r="E8" s="12"/>
      <c r="F8" s="25"/>
      <c r="G8" s="17"/>
    </row>
    <row r="9" spans="1:7" ht="12.75">
      <c r="A9" s="22" t="s">
        <v>12</v>
      </c>
      <c r="B9" s="23">
        <f>B11</f>
        <v>25000</v>
      </c>
      <c r="C9" s="23">
        <f>C11</f>
        <v>2700</v>
      </c>
      <c r="D9" s="12">
        <f t="shared" si="0"/>
        <v>10.8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2700</v>
      </c>
      <c r="D11" s="12">
        <f t="shared" si="0"/>
        <v>10.8</v>
      </c>
      <c r="E11" s="3"/>
      <c r="F11" s="17"/>
      <c r="G11" s="17"/>
    </row>
    <row r="12" spans="1:7" ht="12.75">
      <c r="A12" s="22" t="s">
        <v>14</v>
      </c>
      <c r="B12" s="23">
        <v>33000</v>
      </c>
      <c r="C12" s="23">
        <v>1461.78</v>
      </c>
      <c r="D12" s="12">
        <f t="shared" si="0"/>
        <v>4.429636363636363</v>
      </c>
      <c r="E12" s="3"/>
      <c r="F12" s="17"/>
      <c r="G12" s="17"/>
    </row>
    <row r="13" spans="1:7" ht="12.75">
      <c r="A13" s="22" t="s">
        <v>0</v>
      </c>
      <c r="B13" s="23">
        <v>203000</v>
      </c>
      <c r="C13" s="23">
        <v>16892.19</v>
      </c>
      <c r="D13" s="12">
        <f t="shared" si="0"/>
        <v>8.321275862068966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300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270000</v>
      </c>
      <c r="C15" s="23">
        <v>70888.4</v>
      </c>
      <c r="D15" s="12">
        <f>C15/B15*100</f>
        <v>26.254962962962964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103000</v>
      </c>
      <c r="C17" s="23">
        <v>2000</v>
      </c>
      <c r="D17" s="12">
        <f t="shared" si="0"/>
        <v>1.9417475728155338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6600</v>
      </c>
      <c r="D18" s="12">
        <f t="shared" si="0"/>
        <v>13.200000000000001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550972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13733536.4</v>
      </c>
      <c r="C24" s="23">
        <f>C26+C27+C28+C29</f>
        <v>121669.15</v>
      </c>
      <c r="D24" s="12">
        <f t="shared" si="0"/>
        <v>0.8859273129388581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2432900</v>
      </c>
      <c r="C26" s="23">
        <v>42000</v>
      </c>
      <c r="D26" s="12">
        <f t="shared" si="0"/>
        <v>1.726334826749969</v>
      </c>
      <c r="E26" s="6"/>
      <c r="F26" s="17"/>
      <c r="G26" s="17"/>
    </row>
    <row r="27" spans="1:7" s="19" customFormat="1" ht="12.75">
      <c r="A27" s="22" t="s">
        <v>19</v>
      </c>
      <c r="B27" s="23">
        <v>11300636.4</v>
      </c>
      <c r="C27" s="23">
        <v>79669.15</v>
      </c>
      <c r="D27" s="12">
        <f t="shared" si="0"/>
        <v>0.704997021229707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15473888.4</v>
      </c>
      <c r="C31" s="4">
        <f>C33+C34+C35+C37+C38+C39+C41+C40+C36</f>
        <v>479230.04000000004</v>
      </c>
      <c r="D31" s="3">
        <f t="shared" si="0"/>
        <v>3.097024016277641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1468300</v>
      </c>
      <c r="C33" s="21">
        <v>282855</v>
      </c>
      <c r="D33" s="3">
        <f t="shared" si="0"/>
        <v>19.264114962882246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102500</v>
      </c>
      <c r="C34" s="21">
        <v>22324.15</v>
      </c>
      <c r="D34" s="3">
        <f t="shared" si="0"/>
        <v>21.779658536585366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810770</v>
      </c>
      <c r="C36" s="21">
        <v>73328</v>
      </c>
      <c r="D36" s="3"/>
      <c r="E36" s="6" t="s">
        <v>8</v>
      </c>
      <c r="F36" s="17"/>
      <c r="G36" s="17"/>
    </row>
    <row r="37" spans="1:7" ht="25.5">
      <c r="A37" s="28" t="s">
        <v>24</v>
      </c>
      <c r="B37" s="21">
        <v>11518206</v>
      </c>
      <c r="C37" s="21">
        <v>19202.5</v>
      </c>
      <c r="D37" s="3">
        <f t="shared" si="0"/>
        <v>0.16671433033929067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1551112.4</v>
      </c>
      <c r="C39" s="21">
        <v>81520.39</v>
      </c>
      <c r="D39" s="3">
        <f t="shared" si="0"/>
        <v>5.255608168692353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0</v>
      </c>
      <c r="D41" s="3">
        <f t="shared" si="0"/>
        <v>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15473888.4</v>
      </c>
      <c r="C42" s="21">
        <f>C31</f>
        <v>479230.04000000004</v>
      </c>
      <c r="D42" s="3">
        <f t="shared" si="0"/>
        <v>3.097024016277641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15473888.4</v>
      </c>
      <c r="C44" s="21">
        <f>C42-C45</f>
        <v>479230.04000000004</v>
      </c>
      <c r="D44" s="6">
        <f t="shared" si="0"/>
        <v>3.097024016277641</v>
      </c>
      <c r="E44" s="3"/>
      <c r="F44" s="17"/>
      <c r="G44" s="17"/>
    </row>
    <row r="45" spans="1:7" s="19" customFormat="1" ht="12.75">
      <c r="A45" s="2" t="s">
        <v>54</v>
      </c>
      <c r="B45" s="4">
        <v>0</v>
      </c>
      <c r="C45" s="4">
        <v>0</v>
      </c>
      <c r="D45" s="3" t="e">
        <f t="shared" si="0"/>
        <v>#DIV/0!</v>
      </c>
      <c r="E45" s="3"/>
      <c r="F45" s="18"/>
      <c r="G45" s="18"/>
    </row>
    <row r="46" spans="1:7" ht="49.5" customHeight="1">
      <c r="A46" s="5" t="s">
        <v>64</v>
      </c>
      <c r="B46" s="21">
        <f>B5-B31</f>
        <v>-455580</v>
      </c>
      <c r="C46" s="21">
        <f>C5-C31</f>
        <v>-245857.33000000005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61">
      <selection activeCell="D46" sqref="D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3940184</v>
      </c>
      <c r="C5" s="4">
        <f>C6+C25+C31</f>
        <v>559927.48</v>
      </c>
      <c r="D5" s="3">
        <f aca="true" t="shared" si="0" ref="D5:D46">C5/B5*100</f>
        <v>14.210693713796108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1383959</v>
      </c>
      <c r="C6" s="21">
        <f>C8+C9+C12+C13+C18+C19+C14+C16+C20+C21+C24+C22+C15+C23+C17</f>
        <v>292990.95999999996</v>
      </c>
      <c r="D6" s="3">
        <f t="shared" si="0"/>
        <v>21.17049421261757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10800</v>
      </c>
      <c r="C8" s="23">
        <v>3631.35</v>
      </c>
      <c r="D8" s="12">
        <f t="shared" si="0"/>
        <v>33.62361111111111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277.65</v>
      </c>
      <c r="D12" s="12">
        <f t="shared" si="0"/>
        <v>0.6456976744186046</v>
      </c>
      <c r="E12" s="3"/>
      <c r="F12" s="17"/>
      <c r="G12" s="17"/>
    </row>
    <row r="13" spans="1:7" ht="12.75">
      <c r="A13" s="22" t="s">
        <v>0</v>
      </c>
      <c r="B13" s="23">
        <v>142000</v>
      </c>
      <c r="C13" s="23">
        <v>6750.19</v>
      </c>
      <c r="D13" s="12">
        <f t="shared" si="0"/>
        <v>4.753654929577465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470000</v>
      </c>
      <c r="C15" s="23">
        <v>120999.16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77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665000</v>
      </c>
      <c r="C18" s="23">
        <v>161332.61</v>
      </c>
      <c r="D18" s="12">
        <f t="shared" si="0"/>
        <v>24.260542857142855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33159</v>
      </c>
      <c r="C24" s="23">
        <v>0</v>
      </c>
      <c r="D24" s="12">
        <f t="shared" si="0"/>
        <v>0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2556225</v>
      </c>
      <c r="C25" s="23">
        <f>C27+C28+C29+C30</f>
        <v>266936.52</v>
      </c>
      <c r="D25" s="12">
        <f t="shared" si="0"/>
        <v>10.442606578059443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1105900</v>
      </c>
      <c r="C27" s="23">
        <v>8700</v>
      </c>
      <c r="D27" s="12">
        <f t="shared" si="0"/>
        <v>0.786689574102541</v>
      </c>
      <c r="E27" s="6"/>
      <c r="F27" s="17"/>
      <c r="G27" s="17"/>
    </row>
    <row r="28" spans="1:7" s="19" customFormat="1" ht="12.75">
      <c r="A28" s="22" t="s">
        <v>19</v>
      </c>
      <c r="B28" s="23">
        <v>1450325</v>
      </c>
      <c r="C28" s="23">
        <v>258236.52</v>
      </c>
      <c r="D28" s="12">
        <f t="shared" si="0"/>
        <v>17.805424301449673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4408984</v>
      </c>
      <c r="C32" s="4">
        <f>C34+C35+C36+C38+C39+C40+C42+C41+C37</f>
        <v>571227.88</v>
      </c>
      <c r="D32" s="3">
        <f t="shared" si="0"/>
        <v>12.95599802584904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1334000</v>
      </c>
      <c r="C34" s="21">
        <v>228761.03</v>
      </c>
      <c r="D34" s="3">
        <f t="shared" si="0"/>
        <v>17.14850299850075</v>
      </c>
      <c r="E34" s="6" t="s">
        <v>8</v>
      </c>
      <c r="F34" s="17"/>
      <c r="G34" s="17"/>
    </row>
    <row r="35" spans="1:7" ht="25.5">
      <c r="A35" s="7" t="s">
        <v>22</v>
      </c>
      <c r="B35" s="21">
        <v>102500</v>
      </c>
      <c r="C35" s="21">
        <v>26817.52</v>
      </c>
      <c r="D35" s="3">
        <f t="shared" si="0"/>
        <v>26.163434146341462</v>
      </c>
      <c r="E35" s="6" t="s">
        <v>8</v>
      </c>
      <c r="F35" s="17"/>
      <c r="G35" s="17"/>
    </row>
    <row r="36" spans="1:7" ht="25.5">
      <c r="A36" s="28" t="s">
        <v>23</v>
      </c>
      <c r="B36" s="21">
        <v>20000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1384200</v>
      </c>
      <c r="C37" s="21">
        <v>273032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1218884</v>
      </c>
      <c r="C38" s="21">
        <v>4100</v>
      </c>
      <c r="D38" s="3">
        <f t="shared" si="0"/>
        <v>0.3363732726001818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329400</v>
      </c>
      <c r="C40" s="21">
        <v>38517.33</v>
      </c>
      <c r="D40" s="3">
        <f t="shared" si="0"/>
        <v>11.693178506375228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0</v>
      </c>
      <c r="D42" s="3">
        <f t="shared" si="0"/>
        <v>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4408984</v>
      </c>
      <c r="C43" s="21">
        <f>C32</f>
        <v>571227.88</v>
      </c>
      <c r="D43" s="3">
        <f t="shared" si="0"/>
        <v>12.95599802584904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4384284</v>
      </c>
      <c r="C45" s="4">
        <f>C43-C46</f>
        <v>571227.88</v>
      </c>
      <c r="D45" s="6">
        <f t="shared" si="0"/>
        <v>13.028988997975496</v>
      </c>
      <c r="E45" s="3"/>
      <c r="F45" s="17"/>
      <c r="G45" s="17"/>
    </row>
    <row r="46" spans="1:7" ht="12.75">
      <c r="A46" s="5" t="s">
        <v>54</v>
      </c>
      <c r="B46" s="4">
        <v>24700</v>
      </c>
      <c r="C46" s="4">
        <v>0</v>
      </c>
      <c r="D46" s="6">
        <f t="shared" si="0"/>
        <v>0</v>
      </c>
      <c r="E46" s="3"/>
      <c r="F46" s="17"/>
      <c r="G46" s="17"/>
    </row>
    <row r="47" spans="1:7" ht="51">
      <c r="A47" s="5" t="s">
        <v>64</v>
      </c>
      <c r="B47" s="21">
        <f>B5-B32</f>
        <v>-468800</v>
      </c>
      <c r="C47" s="21">
        <f>C5-C32</f>
        <v>-11300.400000000023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8" customHeight="1">
      <c r="A65" s="45" t="s">
        <v>68</v>
      </c>
      <c r="B65" s="54" t="s">
        <v>84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7.25" customHeight="1">
      <c r="A67" s="50" t="s">
        <v>85</v>
      </c>
      <c r="B67" s="54" t="s">
        <v>69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G56" sqref="G5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5242403.71</v>
      </c>
      <c r="C5" s="4">
        <f>C6+C24+C30</f>
        <v>510920.37</v>
      </c>
      <c r="D5" s="3">
        <f aca="true" t="shared" si="0" ref="D5:D45">C5/B5*100</f>
        <v>9.745918060934686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806475.71</v>
      </c>
      <c r="C6" s="21">
        <f>C8+C9+C12+C13+C17+C18+C14+C16+C19+C20+C23+C22+C15+C21</f>
        <v>175060.32</v>
      </c>
      <c r="D6" s="3">
        <f t="shared" si="0"/>
        <v>21.706831071204864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19500</v>
      </c>
      <c r="C8" s="23">
        <v>4784.28</v>
      </c>
      <c r="D8" s="12">
        <f t="shared" si="0"/>
        <v>24.53476923076923</v>
      </c>
      <c r="E8" s="12"/>
      <c r="F8" s="25"/>
      <c r="G8" s="17"/>
    </row>
    <row r="9" spans="1:7" ht="12" customHeight="1">
      <c r="A9" s="22" t="s">
        <v>12</v>
      </c>
      <c r="B9" s="23">
        <f>B11</f>
        <v>20000</v>
      </c>
      <c r="C9" s="23">
        <f>C11</f>
        <v>60099.6</v>
      </c>
      <c r="D9" s="12">
        <f t="shared" si="0"/>
        <v>300.498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20000</v>
      </c>
      <c r="C11" s="23">
        <v>60099.6</v>
      </c>
      <c r="D11" s="12">
        <f t="shared" si="0"/>
        <v>300.498</v>
      </c>
      <c r="E11" s="3"/>
      <c r="F11" s="17"/>
      <c r="G11" s="17"/>
    </row>
    <row r="12" spans="1:7" ht="12" customHeight="1">
      <c r="A12" s="22" t="s">
        <v>14</v>
      </c>
      <c r="B12" s="23">
        <v>10000</v>
      </c>
      <c r="C12" s="23">
        <v>1255.42</v>
      </c>
      <c r="D12" s="12">
        <f t="shared" si="0"/>
        <v>12.554200000000002</v>
      </c>
      <c r="E12" s="3"/>
      <c r="F12" s="17"/>
      <c r="G12" s="17"/>
    </row>
    <row r="13" spans="1:7" ht="12" customHeight="1">
      <c r="A13" s="22" t="s">
        <v>0</v>
      </c>
      <c r="B13" s="23">
        <v>171000</v>
      </c>
      <c r="C13" s="23">
        <v>8180.89</v>
      </c>
      <c r="D13" s="12">
        <f t="shared" si="0"/>
        <v>4.78414619883041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270000</v>
      </c>
      <c r="C15" s="23">
        <v>70277.3</v>
      </c>
      <c r="D15" s="12">
        <f>C15/B15*100</f>
        <v>26.02862962962963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159000</v>
      </c>
      <c r="C17" s="23">
        <v>30062.83</v>
      </c>
      <c r="D17" s="12">
        <f t="shared" si="0"/>
        <v>18.90744025157233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86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156975.71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4435928</v>
      </c>
      <c r="C24" s="23">
        <f>C26+C27+C28+C29</f>
        <v>335860.05</v>
      </c>
      <c r="D24" s="12">
        <f t="shared" si="0"/>
        <v>7.571359363812938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1275800</v>
      </c>
      <c r="C26" s="23">
        <v>231200</v>
      </c>
      <c r="D26" s="12">
        <f t="shared" si="0"/>
        <v>18.121962690076813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3160128</v>
      </c>
      <c r="C27" s="23">
        <v>104660.05</v>
      </c>
      <c r="D27" s="12">
        <f t="shared" si="0"/>
        <v>3.311892746116613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5258807</v>
      </c>
      <c r="C31" s="4">
        <f>C33+C34+C35+C37+C38+C39+C41+C40+C36</f>
        <v>273629.15</v>
      </c>
      <c r="D31" s="3">
        <f t="shared" si="0"/>
        <v>5.203255224996848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992203</v>
      </c>
      <c r="C33" s="21">
        <v>132575.56</v>
      </c>
      <c r="D33" s="3">
        <f t="shared" si="0"/>
        <v>13.361737467030435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102500</v>
      </c>
      <c r="C34" s="21">
        <v>16360.05</v>
      </c>
      <c r="D34" s="3">
        <f t="shared" si="0"/>
        <v>15.961024390243903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2367809</v>
      </c>
      <c r="C36" s="21">
        <v>106929</v>
      </c>
      <c r="D36" s="3"/>
      <c r="E36" s="6" t="s">
        <v>8</v>
      </c>
      <c r="F36" s="17"/>
      <c r="G36" s="17"/>
    </row>
    <row r="37" spans="1:7" ht="25.5">
      <c r="A37" s="28" t="s">
        <v>24</v>
      </c>
      <c r="B37" s="21">
        <v>1679395</v>
      </c>
      <c r="C37" s="21">
        <v>17764.54</v>
      </c>
      <c r="D37" s="3">
        <f t="shared" si="0"/>
        <v>1.0577940270156814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66900</v>
      </c>
      <c r="C39" s="21">
        <v>0</v>
      </c>
      <c r="D39" s="3">
        <f t="shared" si="0"/>
        <v>0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0</v>
      </c>
      <c r="D41" s="3">
        <f t="shared" si="0"/>
        <v>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5258807</v>
      </c>
      <c r="C42" s="21">
        <f>C31</f>
        <v>273629.15</v>
      </c>
      <c r="D42" s="3">
        <f t="shared" si="0"/>
        <v>5.203255224996848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5226707</v>
      </c>
      <c r="C44" s="4">
        <f>C42-C45</f>
        <v>273629.15</v>
      </c>
      <c r="D44" s="6">
        <f t="shared" si="0"/>
        <v>5.235211195117691</v>
      </c>
      <c r="E44" s="3"/>
      <c r="F44" s="17"/>
      <c r="G44" s="17"/>
    </row>
    <row r="45" spans="1:7" ht="12.75">
      <c r="A45" s="5" t="s">
        <v>54</v>
      </c>
      <c r="B45" s="4">
        <v>32100</v>
      </c>
      <c r="C45" s="4">
        <v>0</v>
      </c>
      <c r="D45" s="6">
        <f t="shared" si="0"/>
        <v>0</v>
      </c>
      <c r="E45" s="3"/>
      <c r="F45" s="17"/>
      <c r="G45" s="17"/>
    </row>
    <row r="46" spans="1:7" ht="51">
      <c r="A46" s="5" t="s">
        <v>64</v>
      </c>
      <c r="B46" s="21">
        <f>B5-B31</f>
        <v>-16403.290000000037</v>
      </c>
      <c r="C46" s="21">
        <f>C5-C31</f>
        <v>237291.21999999997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46"/>
      <c r="B63" s="47"/>
      <c r="C63" s="48"/>
      <c r="D63" s="49"/>
      <c r="E63" s="49"/>
      <c r="F63" s="17"/>
      <c r="G63" s="17"/>
    </row>
    <row r="64" spans="1:7" ht="27.75" customHeight="1">
      <c r="A64" s="56" t="s">
        <v>87</v>
      </c>
      <c r="B64" s="56"/>
      <c r="C64" s="56"/>
      <c r="D64" s="56"/>
      <c r="E64" s="56"/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21.75" customHeight="1">
      <c r="A66" s="56" t="s">
        <v>88</v>
      </c>
      <c r="B66" s="56"/>
      <c r="C66" s="56"/>
      <c r="D66" s="56"/>
      <c r="E66" s="56"/>
      <c r="F66" s="17"/>
      <c r="G66" s="17"/>
    </row>
    <row r="67" spans="1:7" ht="12.75">
      <c r="A67" s="36"/>
      <c r="B67" s="34"/>
      <c r="C67" s="34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7"/>
      <c r="C69" s="37"/>
      <c r="D69" s="34"/>
      <c r="E69" s="34"/>
      <c r="F69" s="17"/>
      <c r="G69" s="17"/>
    </row>
    <row r="70" spans="1:7" ht="12.75">
      <c r="A70" s="36"/>
      <c r="B70" s="37"/>
      <c r="C70" s="37"/>
      <c r="D70" s="37"/>
      <c r="E70" s="37"/>
      <c r="F70" s="17"/>
      <c r="G70" s="17"/>
    </row>
    <row r="71" spans="1:7" ht="12.75">
      <c r="A71" s="38"/>
      <c r="B71" s="39"/>
      <c r="C71" s="39"/>
      <c r="D71" s="39"/>
      <c r="E71" s="39"/>
      <c r="F71" s="17"/>
      <c r="G71" s="17"/>
    </row>
    <row r="72" spans="1:7" ht="12.75">
      <c r="A72" s="40"/>
      <c r="B72" s="17"/>
      <c r="C72" s="17"/>
      <c r="D72" s="17"/>
      <c r="E72" s="17"/>
      <c r="F72" s="17"/>
      <c r="G72" s="17"/>
    </row>
    <row r="73" spans="1:4" ht="12.75">
      <c r="A73" s="51"/>
      <c r="B73" s="52"/>
      <c r="C73" s="52"/>
      <c r="D73" s="52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7338611</v>
      </c>
      <c r="C5" s="4">
        <f>C6+C23+C29</f>
        <v>792468.99</v>
      </c>
      <c r="D5" s="3">
        <f aca="true" t="shared" si="0" ref="D5:D44">C5/B5*100</f>
        <v>10.798623745011147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1108023</v>
      </c>
      <c r="C6" s="21">
        <f>C8+C9+C12+C13+C17+C18+C14+C16+C19+C20+C22+C21+C15</f>
        <v>152714.12</v>
      </c>
      <c r="D6" s="3">
        <f t="shared" si="0"/>
        <v>13.782576715465291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21600</v>
      </c>
      <c r="C8" s="23">
        <v>5692.48</v>
      </c>
      <c r="D8" s="12">
        <f t="shared" si="0"/>
        <v>26.354074074074074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16218.3</v>
      </c>
      <c r="D9" s="12">
        <f t="shared" si="0"/>
        <v>32.4366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16218.3</v>
      </c>
      <c r="D11" s="12">
        <f t="shared" si="0"/>
        <v>32.4366</v>
      </c>
      <c r="E11" s="3"/>
      <c r="F11" s="17"/>
      <c r="G11" s="17"/>
    </row>
    <row r="12" spans="1:7" ht="12.75">
      <c r="A12" s="22" t="s">
        <v>14</v>
      </c>
      <c r="B12" s="23">
        <v>14000</v>
      </c>
      <c r="C12" s="23">
        <v>1625.96</v>
      </c>
      <c r="D12" s="12">
        <f t="shared" si="0"/>
        <v>11.614</v>
      </c>
      <c r="E12" s="3"/>
      <c r="F12" s="17"/>
      <c r="G12" s="17"/>
    </row>
    <row r="13" spans="1:7" ht="12.75">
      <c r="A13" s="22" t="s">
        <v>0</v>
      </c>
      <c r="B13" s="23">
        <v>189000</v>
      </c>
      <c r="C13" s="23">
        <v>4723.27</v>
      </c>
      <c r="D13" s="12">
        <f t="shared" si="0"/>
        <v>2.4990846560846562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440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430000</v>
      </c>
      <c r="C15" s="23">
        <v>111832.6</v>
      </c>
      <c r="D15" s="12">
        <f>C15/B15*100</f>
        <v>26.00758139534884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9039.7</v>
      </c>
      <c r="D17" s="12">
        <f t="shared" si="0"/>
        <v>5.165542857142857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3141.81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228423</v>
      </c>
      <c r="C22" s="23">
        <v>0</v>
      </c>
      <c r="D22" s="12">
        <f t="shared" si="0"/>
        <v>0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6230588</v>
      </c>
      <c r="C23" s="23">
        <f>C25+C26+C27+C28</f>
        <v>639754.87</v>
      </c>
      <c r="D23" s="12">
        <f t="shared" si="0"/>
        <v>10.267969411554736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2982918</v>
      </c>
      <c r="C25" s="23">
        <v>617300</v>
      </c>
      <c r="D25" s="12">
        <f t="shared" si="0"/>
        <v>20.694501156250354</v>
      </c>
      <c r="E25" s="6"/>
      <c r="F25" s="17"/>
      <c r="G25" s="17"/>
    </row>
    <row r="26" spans="1:7" s="19" customFormat="1" ht="12.75">
      <c r="A26" s="22" t="s">
        <v>19</v>
      </c>
      <c r="B26" s="23">
        <v>3247670</v>
      </c>
      <c r="C26" s="23">
        <v>22454.87</v>
      </c>
      <c r="D26" s="12">
        <f t="shared" si="0"/>
        <v>0.6914147681260718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7338611</v>
      </c>
      <c r="C30" s="4">
        <f>C32+C33+C34+C36+C37+C38+C40+C39+C35</f>
        <v>513933.29000000004</v>
      </c>
      <c r="D30" s="3">
        <f t="shared" si="0"/>
        <v>7.0031411938853285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1507800</v>
      </c>
      <c r="C32" s="21">
        <v>215015.14</v>
      </c>
      <c r="D32" s="3">
        <f t="shared" si="0"/>
        <v>14.260189680328958</v>
      </c>
      <c r="E32" s="6" t="s">
        <v>8</v>
      </c>
      <c r="F32" s="17"/>
      <c r="G32" s="17"/>
    </row>
    <row r="33" spans="1:7" ht="25.5">
      <c r="A33" s="7" t="s">
        <v>22</v>
      </c>
      <c r="B33" s="21">
        <v>102500</v>
      </c>
      <c r="C33" s="21">
        <v>22454.87</v>
      </c>
      <c r="D33" s="3">
        <f t="shared" si="0"/>
        <v>21.907190243902438</v>
      </c>
      <c r="E33" s="6" t="s">
        <v>8</v>
      </c>
      <c r="F33" s="17"/>
      <c r="G33" s="17"/>
    </row>
    <row r="34" spans="1:7" ht="25.5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28" t="s">
        <v>51</v>
      </c>
      <c r="B35" s="21">
        <v>1406731</v>
      </c>
      <c r="C35" s="21">
        <v>29000</v>
      </c>
      <c r="D35" s="3">
        <f t="shared" si="0"/>
        <v>2.0615170917538608</v>
      </c>
      <c r="E35" s="6" t="s">
        <v>8</v>
      </c>
      <c r="F35" s="17"/>
      <c r="G35" s="17"/>
    </row>
    <row r="36" spans="1:7" ht="25.5">
      <c r="A36" s="28" t="s">
        <v>24</v>
      </c>
      <c r="B36" s="21">
        <v>1273033.1</v>
      </c>
      <c r="C36" s="21">
        <v>97319.89</v>
      </c>
      <c r="D36" s="3">
        <f t="shared" si="0"/>
        <v>7.644725812706676</v>
      </c>
      <c r="E36" s="6" t="s">
        <v>8</v>
      </c>
      <c r="F36" s="17"/>
      <c r="G36" s="17"/>
    </row>
    <row r="37" spans="1:7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28" t="s">
        <v>58</v>
      </c>
      <c r="B38" s="21">
        <v>3025546.9</v>
      </c>
      <c r="C38" s="21">
        <v>146243.39</v>
      </c>
      <c r="D38" s="3">
        <f t="shared" si="0"/>
        <v>4.83361834516596</v>
      </c>
      <c r="E38" s="6" t="s">
        <v>8</v>
      </c>
      <c r="F38" s="17"/>
      <c r="G38" s="17"/>
    </row>
    <row r="39" spans="1:7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28" t="s">
        <v>59</v>
      </c>
      <c r="B40" s="21">
        <v>20000</v>
      </c>
      <c r="C40" s="21">
        <v>3900</v>
      </c>
      <c r="D40" s="3">
        <f t="shared" si="0"/>
        <v>19.5</v>
      </c>
      <c r="E40" s="6" t="s">
        <v>8</v>
      </c>
      <c r="F40" s="17"/>
      <c r="G40" s="17"/>
    </row>
    <row r="41" spans="1:7" ht="25.5">
      <c r="A41" s="28" t="s">
        <v>27</v>
      </c>
      <c r="B41" s="21">
        <f>B30</f>
        <v>7338611</v>
      </c>
      <c r="C41" s="21">
        <f>C30</f>
        <v>513933.29000000004</v>
      </c>
      <c r="D41" s="3">
        <f t="shared" si="0"/>
        <v>7.0031411938853285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7328611</v>
      </c>
      <c r="C43" s="4">
        <f>C41-C44</f>
        <v>513933.29000000004</v>
      </c>
      <c r="D43" s="6">
        <f t="shared" si="0"/>
        <v>7.01269708543679</v>
      </c>
      <c r="E43" s="3"/>
      <c r="F43" s="17"/>
      <c r="G43" s="17"/>
    </row>
    <row r="44" spans="1:7" ht="12.75">
      <c r="A44" s="5" t="s">
        <v>54</v>
      </c>
      <c r="B44" s="21">
        <v>10000</v>
      </c>
      <c r="C44" s="21">
        <v>0</v>
      </c>
      <c r="D44" s="6">
        <f t="shared" si="0"/>
        <v>0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278535.69999999995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0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0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0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0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0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0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B44" sqref="B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4575798</v>
      </c>
      <c r="C5" s="4">
        <f>C6+C23+C29</f>
        <v>600358.23</v>
      </c>
      <c r="D5" s="3">
        <f aca="true" t="shared" si="0" ref="D5:D44">C5/B5*100</f>
        <v>13.120295738579369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1939818</v>
      </c>
      <c r="C6" s="21">
        <f>C8+C9+C12+C13+C17+C18+C14+C16+C19+C20+C22+C21+C15</f>
        <v>330421.07999999996</v>
      </c>
      <c r="D6" s="3">
        <f t="shared" si="0"/>
        <v>17.033612431681732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75000</v>
      </c>
      <c r="C8" s="23">
        <v>13379.16</v>
      </c>
      <c r="D8" s="12">
        <f t="shared" si="0"/>
        <v>17.83888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42538.5</v>
      </c>
      <c r="D9" s="12">
        <f t="shared" si="0"/>
        <v>106.34625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42538.5</v>
      </c>
      <c r="D11" s="12">
        <f t="shared" si="0"/>
        <v>106.34625</v>
      </c>
      <c r="E11" s="3"/>
      <c r="F11" s="17"/>
    </row>
    <row r="12" spans="1:6" ht="12.75">
      <c r="A12" s="22" t="s">
        <v>14</v>
      </c>
      <c r="B12" s="23">
        <v>244000</v>
      </c>
      <c r="C12" s="23">
        <v>20258.23</v>
      </c>
      <c r="D12" s="12">
        <f t="shared" si="0"/>
        <v>8.302553278688524</v>
      </c>
      <c r="E12" s="3"/>
      <c r="F12" s="17"/>
    </row>
    <row r="13" spans="1:6" ht="12.75">
      <c r="A13" s="22" t="s">
        <v>0</v>
      </c>
      <c r="B13" s="23">
        <v>327000</v>
      </c>
      <c r="C13" s="23">
        <v>19811.09</v>
      </c>
      <c r="D13" s="12">
        <f t="shared" si="0"/>
        <v>6.058437308868501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100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250000</v>
      </c>
      <c r="C15" s="23">
        <v>64777.34</v>
      </c>
      <c r="D15" s="12">
        <f>C15/B15*100</f>
        <v>25.910936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690000</v>
      </c>
      <c r="C17" s="23">
        <v>169556.76</v>
      </c>
      <c r="D17" s="12">
        <f t="shared" si="0"/>
        <v>24.57344347826087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313818</v>
      </c>
      <c r="C22" s="23">
        <v>0</v>
      </c>
      <c r="D22" s="12">
        <f t="shared" si="0"/>
        <v>0</v>
      </c>
      <c r="E22" s="6"/>
      <c r="F22" s="17"/>
    </row>
    <row r="23" spans="1:6" s="19" customFormat="1" ht="12.75">
      <c r="A23" s="20" t="s">
        <v>17</v>
      </c>
      <c r="B23" s="23">
        <f>B25+B26+B27+B28</f>
        <v>2635980</v>
      </c>
      <c r="C23" s="23">
        <f>C25+C26+C27+C28</f>
        <v>269937.15</v>
      </c>
      <c r="D23" s="12">
        <f t="shared" si="0"/>
        <v>10.240485512029682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769300</v>
      </c>
      <c r="C25" s="23">
        <v>207600</v>
      </c>
      <c r="D25" s="12">
        <f t="shared" si="0"/>
        <v>26.985571298583128</v>
      </c>
      <c r="E25" s="6"/>
      <c r="F25" s="17"/>
    </row>
    <row r="26" spans="1:6" s="19" customFormat="1" ht="12.75">
      <c r="A26" s="22" t="s">
        <v>19</v>
      </c>
      <c r="B26" s="23">
        <v>1866680</v>
      </c>
      <c r="C26" s="23">
        <v>62337.15</v>
      </c>
      <c r="D26" s="12">
        <f t="shared" si="0"/>
        <v>3.339466325240534</v>
      </c>
      <c r="E26" s="6"/>
      <c r="F26" s="17"/>
    </row>
    <row r="27" spans="1:6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4639798</v>
      </c>
      <c r="C30" s="4">
        <f>C32+C33+C34+C36+C37+C38+C40+C39+C35</f>
        <v>344888.62</v>
      </c>
      <c r="D30" s="3">
        <f t="shared" si="0"/>
        <v>7.433268000029311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1151135</v>
      </c>
      <c r="C32" s="21">
        <v>229403.97</v>
      </c>
      <c r="D32" s="3">
        <f t="shared" si="0"/>
        <v>19.928502738601466</v>
      </c>
      <c r="E32" s="6" t="s">
        <v>8</v>
      </c>
      <c r="F32" s="17"/>
    </row>
    <row r="33" spans="1:6" ht="25.5">
      <c r="A33" s="7" t="s">
        <v>22</v>
      </c>
      <c r="B33" s="21">
        <v>102500</v>
      </c>
      <c r="C33" s="21">
        <v>22324.15</v>
      </c>
      <c r="D33" s="3">
        <f t="shared" si="0"/>
        <v>21.779658536585366</v>
      </c>
      <c r="E33" s="6" t="s">
        <v>8</v>
      </c>
      <c r="F33" s="17"/>
    </row>
    <row r="34" spans="1:6" ht="25.5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28" t="s">
        <v>51</v>
      </c>
      <c r="B35" s="21">
        <v>1139475</v>
      </c>
      <c r="C35" s="21">
        <v>74013</v>
      </c>
      <c r="D35" s="3"/>
      <c r="E35" s="6" t="s">
        <v>8</v>
      </c>
      <c r="F35" s="17"/>
    </row>
    <row r="36" spans="1:6" ht="25.5">
      <c r="A36" s="28" t="s">
        <v>24</v>
      </c>
      <c r="B36" s="21">
        <v>1961688</v>
      </c>
      <c r="C36" s="21">
        <v>19147.5</v>
      </c>
      <c r="D36" s="3">
        <f t="shared" si="0"/>
        <v>0.9760726476381565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262000</v>
      </c>
      <c r="C38" s="21">
        <v>0</v>
      </c>
      <c r="D38" s="3">
        <f t="shared" si="0"/>
        <v>0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20000</v>
      </c>
      <c r="C40" s="21">
        <v>0</v>
      </c>
      <c r="D40" s="3">
        <f t="shared" si="0"/>
        <v>0</v>
      </c>
      <c r="E40" s="6" t="s">
        <v>8</v>
      </c>
      <c r="F40" s="17"/>
    </row>
    <row r="41" spans="1:6" ht="25.5">
      <c r="A41" s="28" t="s">
        <v>27</v>
      </c>
      <c r="B41" s="21">
        <f>B30</f>
        <v>4639798</v>
      </c>
      <c r="C41" s="21">
        <f>C30</f>
        <v>344888.62</v>
      </c>
      <c r="D41" s="3">
        <f t="shared" si="0"/>
        <v>7.433268000029311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4639798</v>
      </c>
      <c r="C43" s="4">
        <f>C41-C44</f>
        <v>344888.62</v>
      </c>
      <c r="D43" s="6">
        <f t="shared" si="0"/>
        <v>7.433268000029311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-64000</v>
      </c>
      <c r="C45" s="21">
        <f>C5-C30</f>
        <v>255469.61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68</v>
      </c>
      <c r="B63" s="54" t="s">
        <v>81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82</v>
      </c>
      <c r="B65" s="54" t="s">
        <v>70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5">
      <selection activeCell="C54" sqref="C5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4246051.59</v>
      </c>
      <c r="C5" s="4">
        <f>C6+C23+C29</f>
        <v>605388.48</v>
      </c>
      <c r="D5" s="3">
        <f aca="true" t="shared" si="0" ref="D5:D44">C5/B5*100</f>
        <v>14.257680745701915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746741.59</v>
      </c>
      <c r="C6" s="21">
        <f>C8+C9+C12+C13+C17+C18+C14+C16+C19+C20+C22+C21+C15</f>
        <v>226559.29</v>
      </c>
      <c r="D6" s="3">
        <f t="shared" si="0"/>
        <v>30.339717652528236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4800</v>
      </c>
      <c r="C8" s="23">
        <v>1488.62</v>
      </c>
      <c r="D8" s="12">
        <f t="shared" si="0"/>
        <v>31.012916666666662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11160</v>
      </c>
      <c r="D9" s="12">
        <f t="shared" si="0"/>
        <v>55.800000000000004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11160</v>
      </c>
      <c r="D11" s="12">
        <f t="shared" si="0"/>
        <v>55.800000000000004</v>
      </c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28.85</v>
      </c>
      <c r="D12" s="12">
        <f t="shared" si="0"/>
        <v>0.06709302325581395</v>
      </c>
      <c r="E12" s="3"/>
      <c r="F12" s="17"/>
      <c r="G12" s="17"/>
    </row>
    <row r="13" spans="1:7" ht="12.75">
      <c r="A13" s="22" t="s">
        <v>0</v>
      </c>
      <c r="B13" s="23">
        <v>107000</v>
      </c>
      <c r="C13" s="23">
        <v>2012.8</v>
      </c>
      <c r="D13" s="12">
        <f t="shared" si="0"/>
        <v>1.8811214953271027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110000</v>
      </c>
      <c r="C15" s="23">
        <v>29333.13</v>
      </c>
      <c r="D15" s="12">
        <f>C15/B15*100</f>
        <v>26.66648181818182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372000</v>
      </c>
      <c r="C17" s="23">
        <v>178735.89</v>
      </c>
      <c r="D17" s="12">
        <f t="shared" si="0"/>
        <v>48.04728225806452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86941.59</v>
      </c>
      <c r="C22" s="23">
        <v>0</v>
      </c>
      <c r="D22" s="12">
        <f t="shared" si="0"/>
        <v>0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3499310</v>
      </c>
      <c r="C23" s="23">
        <f>C25+C26+C27+C28</f>
        <v>378829.19</v>
      </c>
      <c r="D23" s="12">
        <f t="shared" si="0"/>
        <v>10.825825377002896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1707800</v>
      </c>
      <c r="C25" s="23">
        <v>303500</v>
      </c>
      <c r="D25" s="12">
        <f t="shared" si="0"/>
        <v>17.77140180348987</v>
      </c>
      <c r="E25" s="6"/>
      <c r="F25" s="17"/>
      <c r="G25" s="17"/>
    </row>
    <row r="26" spans="1:7" s="19" customFormat="1" ht="12.75">
      <c r="A26" s="22" t="s">
        <v>19</v>
      </c>
      <c r="B26" s="23">
        <v>1791510</v>
      </c>
      <c r="C26" s="23">
        <v>75329.19</v>
      </c>
      <c r="D26" s="12">
        <f t="shared" si="0"/>
        <v>4.204787581425725</v>
      </c>
      <c r="E26" s="6"/>
      <c r="F26" s="17"/>
      <c r="G26" s="17"/>
    </row>
    <row r="27" spans="1:7" s="19" customFormat="1" ht="12.75">
      <c r="A27" s="22" t="s">
        <v>61</v>
      </c>
      <c r="B27" s="23"/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4336051.59</v>
      </c>
      <c r="C30" s="4">
        <f>C32+C33+C34+C36+C37+C38+C40+C39+C35</f>
        <v>543314.81</v>
      </c>
      <c r="D30" s="3">
        <f t="shared" si="0"/>
        <v>12.530174024059527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1252600</v>
      </c>
      <c r="C32" s="21">
        <v>220440.41</v>
      </c>
      <c r="D32" s="3">
        <f t="shared" si="0"/>
        <v>17.598627654478687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102500</v>
      </c>
      <c r="C33" s="21">
        <v>22324.19</v>
      </c>
      <c r="D33" s="3">
        <f t="shared" si="0"/>
        <v>21.77969756097561</v>
      </c>
      <c r="E33" s="6" t="s">
        <v>8</v>
      </c>
      <c r="F33" s="17"/>
      <c r="G33" s="17"/>
    </row>
    <row r="34" spans="1:7" ht="22.5" customHeight="1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28" t="s">
        <v>51</v>
      </c>
      <c r="B35" s="21">
        <v>349390</v>
      </c>
      <c r="C35" s="21">
        <v>68960</v>
      </c>
      <c r="D35" s="3"/>
      <c r="E35" s="6" t="s">
        <v>8</v>
      </c>
      <c r="F35" s="17"/>
      <c r="G35" s="17"/>
    </row>
    <row r="36" spans="1:7" ht="22.5" customHeight="1">
      <c r="A36" s="28" t="s">
        <v>24</v>
      </c>
      <c r="B36" s="21">
        <v>2008365.59</v>
      </c>
      <c r="C36" s="21">
        <v>23311.37</v>
      </c>
      <c r="D36" s="3">
        <f t="shared" si="0"/>
        <v>1.1607134734866673</v>
      </c>
      <c r="E36" s="6" t="s">
        <v>8</v>
      </c>
      <c r="F36" s="17"/>
      <c r="G36" s="17"/>
    </row>
    <row r="37" spans="1:7" ht="22.5" customHeight="1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28" t="s">
        <v>58</v>
      </c>
      <c r="B38" s="21">
        <v>600196</v>
      </c>
      <c r="C38" s="21">
        <v>208278.84</v>
      </c>
      <c r="D38" s="3">
        <f t="shared" si="0"/>
        <v>34.701804077334735</v>
      </c>
      <c r="E38" s="6" t="s">
        <v>8</v>
      </c>
      <c r="F38" s="17"/>
      <c r="G38" s="17"/>
    </row>
    <row r="39" spans="1:7" ht="22.5" customHeight="1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28" t="s">
        <v>59</v>
      </c>
      <c r="B40" s="21">
        <v>20000</v>
      </c>
      <c r="C40" s="21">
        <v>0</v>
      </c>
      <c r="D40" s="3">
        <f t="shared" si="0"/>
        <v>0</v>
      </c>
      <c r="E40" s="6" t="s">
        <v>8</v>
      </c>
      <c r="F40" s="17"/>
      <c r="G40" s="17"/>
    </row>
    <row r="41" spans="1:7" ht="22.5" customHeight="1">
      <c r="A41" s="28" t="s">
        <v>27</v>
      </c>
      <c r="B41" s="21">
        <f>B30</f>
        <v>4336051.59</v>
      </c>
      <c r="C41" s="21">
        <f>C30</f>
        <v>543314.81</v>
      </c>
      <c r="D41" s="3">
        <f t="shared" si="0"/>
        <v>12.530174024059527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4336051.59</v>
      </c>
      <c r="C43" s="4">
        <f>C41-C44</f>
        <v>543314.81</v>
      </c>
      <c r="D43" s="6">
        <f t="shared" si="0"/>
        <v>12.530174024059527</v>
      </c>
      <c r="E43" s="3"/>
      <c r="F43" s="17"/>
      <c r="G43" s="17"/>
    </row>
    <row r="44" spans="1:7" ht="12.75">
      <c r="A44" s="5" t="s">
        <v>54</v>
      </c>
      <c r="B44" s="4"/>
      <c r="C44" s="4"/>
      <c r="D44" s="6" t="e">
        <f t="shared" si="0"/>
        <v>#DIV/0!</v>
      </c>
      <c r="E44" s="3"/>
      <c r="F44" s="17"/>
      <c r="G44" s="17"/>
    </row>
    <row r="45" spans="1:7" ht="48" customHeight="1">
      <c r="A45" s="5" t="s">
        <v>64</v>
      </c>
      <c r="B45" s="21">
        <f>B5-B30</f>
        <v>-90000</v>
      </c>
      <c r="C45" s="21">
        <f>C5-C30</f>
        <v>62073.669999999925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0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29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29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29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29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29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29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8375170.4</v>
      </c>
      <c r="C5" s="4">
        <f>C6+C24+C31</f>
        <v>885646.72</v>
      </c>
      <c r="D5" s="3">
        <f aca="true" t="shared" si="0" ref="D5:D46">C5/B5*100</f>
        <v>10.574671053857005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1116306</v>
      </c>
      <c r="C6" s="21">
        <f>C8+C9+C12+C13+C17+C18+C14+C16+C19+C20+C23+C22+C15+C21</f>
        <v>159149.53999999998</v>
      </c>
      <c r="D6" s="3">
        <f t="shared" si="0"/>
        <v>14.25680234631006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40500</v>
      </c>
      <c r="C8" s="23">
        <v>11457.14</v>
      </c>
      <c r="D8" s="12">
        <f t="shared" si="0"/>
        <v>28.289234567901232</v>
      </c>
      <c r="E8" s="12"/>
      <c r="F8" s="25"/>
      <c r="G8" s="17"/>
    </row>
    <row r="9" spans="1:7" ht="12.75">
      <c r="A9" s="22" t="s">
        <v>12</v>
      </c>
      <c r="B9" s="23">
        <f>B11</f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124000</v>
      </c>
      <c r="C12" s="23">
        <v>1316.36</v>
      </c>
      <c r="D12" s="12">
        <f t="shared" si="0"/>
        <v>1.0615806451612901</v>
      </c>
      <c r="E12" s="3"/>
      <c r="F12" s="17"/>
      <c r="G12" s="17"/>
    </row>
    <row r="13" spans="1:7" ht="12.75">
      <c r="A13" s="22" t="s">
        <v>0</v>
      </c>
      <c r="B13" s="23">
        <v>219000</v>
      </c>
      <c r="C13" s="23">
        <v>4161.47</v>
      </c>
      <c r="D13" s="12">
        <f t="shared" si="0"/>
        <v>1.9002146118721461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310000</v>
      </c>
      <c r="C15" s="23">
        <v>81277.22</v>
      </c>
      <c r="D15" s="12">
        <f>C15/B15*100</f>
        <v>26.21845806451613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262000</v>
      </c>
      <c r="C17" s="23">
        <v>55166.93</v>
      </c>
      <c r="D17" s="12">
        <f t="shared" si="0"/>
        <v>21.056080152671754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3201</v>
      </c>
      <c r="D18" s="12">
        <f t="shared" si="0"/>
        <v>40.0125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79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152806</v>
      </c>
      <c r="C23" s="23">
        <v>2469.42</v>
      </c>
      <c r="D23" s="12">
        <f t="shared" si="0"/>
        <v>1.616049108019319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7258864.4</v>
      </c>
      <c r="C24" s="23">
        <f>C26+C27+C29+C30</f>
        <v>726497.1799999999</v>
      </c>
      <c r="D24" s="12">
        <f t="shared" si="0"/>
        <v>10.0084137127565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2265400</v>
      </c>
      <c r="C26" s="23">
        <v>563400</v>
      </c>
      <c r="D26" s="12">
        <f t="shared" si="0"/>
        <v>24.869780171272183</v>
      </c>
      <c r="E26" s="6"/>
      <c r="F26" s="17"/>
      <c r="G26" s="17"/>
    </row>
    <row r="27" spans="1:7" s="19" customFormat="1" ht="12.75">
      <c r="A27" s="22" t="s">
        <v>19</v>
      </c>
      <c r="B27" s="23">
        <v>4993464.4</v>
      </c>
      <c r="C27" s="23">
        <v>163097.18</v>
      </c>
      <c r="D27" s="12">
        <f t="shared" si="0"/>
        <v>3.266212932248</v>
      </c>
      <c r="E27" s="6"/>
      <c r="F27" s="17"/>
      <c r="G27" s="17"/>
    </row>
    <row r="28" spans="1:7" s="19" customFormat="1" ht="12.75">
      <c r="A28" s="22" t="s">
        <v>83</v>
      </c>
      <c r="B28" s="23"/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61</v>
      </c>
      <c r="B29" s="23"/>
      <c r="C29" s="23"/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8375170.4</v>
      </c>
      <c r="C32" s="4">
        <f>C34+C35+C36+C38+C39+C40+C42+C41+C37</f>
        <v>745237.39</v>
      </c>
      <c r="D32" s="3">
        <f t="shared" si="0"/>
        <v>8.898175850845972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1928500</v>
      </c>
      <c r="C34" s="21">
        <v>311727.32</v>
      </c>
      <c r="D34" s="3">
        <f t="shared" si="0"/>
        <v>16.16423749027742</v>
      </c>
      <c r="E34" s="6" t="s">
        <v>8</v>
      </c>
      <c r="F34" s="17"/>
      <c r="G34" s="17"/>
    </row>
    <row r="35" spans="1:7" ht="25.5">
      <c r="A35" s="7" t="s">
        <v>22</v>
      </c>
      <c r="B35" s="21">
        <v>102500</v>
      </c>
      <c r="C35" s="21">
        <v>22324.18</v>
      </c>
      <c r="D35" s="3">
        <f t="shared" si="0"/>
        <v>21.779687804878048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1016702</v>
      </c>
      <c r="C37" s="21">
        <v>225590</v>
      </c>
      <c r="D37" s="3">
        <f t="shared" si="0"/>
        <v>22.188409189713408</v>
      </c>
      <c r="E37" s="6" t="s">
        <v>8</v>
      </c>
      <c r="F37" s="17"/>
      <c r="G37" s="17"/>
    </row>
    <row r="38" spans="1:7" ht="25.5">
      <c r="A38" s="28" t="s">
        <v>24</v>
      </c>
      <c r="B38" s="21">
        <v>5069468.4</v>
      </c>
      <c r="C38" s="21">
        <v>98477.78</v>
      </c>
      <c r="D38" s="3">
        <f t="shared" si="0"/>
        <v>1.9425662067446756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235000</v>
      </c>
      <c r="C40" s="21">
        <v>77618.11</v>
      </c>
      <c r="D40" s="3">
        <f t="shared" si="0"/>
        <v>33.028982978723405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9500</v>
      </c>
      <c r="D42" s="3">
        <f t="shared" si="0"/>
        <v>47.5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8375170.4</v>
      </c>
      <c r="C43" s="21">
        <f>C32</f>
        <v>745237.39</v>
      </c>
      <c r="D43" s="3">
        <f t="shared" si="0"/>
        <v>8.898175850845972</v>
      </c>
      <c r="E43" s="6" t="s">
        <v>8</v>
      </c>
      <c r="F43" s="17"/>
      <c r="G43" s="17"/>
    </row>
    <row r="44" spans="1:7" ht="12.75">
      <c r="A44" s="22" t="s">
        <v>10</v>
      </c>
      <c r="B44" s="23" t="s">
        <v>50</v>
      </c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8375170.4</v>
      </c>
      <c r="C45" s="4">
        <f>C43-C46</f>
        <v>745237.39</v>
      </c>
      <c r="D45" s="6">
        <f t="shared" si="0"/>
        <v>8.898175850845972</v>
      </c>
      <c r="E45" s="3"/>
      <c r="F45" s="17"/>
      <c r="G45" s="17"/>
    </row>
    <row r="46" spans="1:7" ht="12.75">
      <c r="A46" s="5" t="s">
        <v>54</v>
      </c>
      <c r="B46" s="4"/>
      <c r="C46" s="4"/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140409.32999999996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3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9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8.25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9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6433932</v>
      </c>
      <c r="C5" s="4">
        <f>C6+C23+C29</f>
        <v>211100.68</v>
      </c>
      <c r="D5" s="3">
        <f aca="true" t="shared" si="0" ref="D5:D44">C5/B5*100</f>
        <v>3.2810523953315016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1027298</v>
      </c>
      <c r="C6" s="21">
        <f>C8+C9+C12+C13+C17+C18+C14+C16+C19+C20+C22+C21+C15</f>
        <v>125998</v>
      </c>
      <c r="D6" s="3">
        <f t="shared" si="0"/>
        <v>12.264990294929028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37500</v>
      </c>
      <c r="C8" s="23">
        <v>8822.22</v>
      </c>
      <c r="D8" s="12">
        <f t="shared" si="0"/>
        <v>23.525919999999996</v>
      </c>
      <c r="E8" s="12"/>
      <c r="F8" s="25"/>
      <c r="G8" s="17"/>
    </row>
    <row r="9" spans="1:7" ht="12.75" customHeight="1">
      <c r="A9" s="22" t="s">
        <v>12</v>
      </c>
      <c r="B9" s="23">
        <f>B11</f>
        <v>30000</v>
      </c>
      <c r="C9" s="23">
        <f>C11</f>
        <v>61172.1</v>
      </c>
      <c r="D9" s="12">
        <f t="shared" si="0"/>
        <v>203.907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30000</v>
      </c>
      <c r="C11" s="23">
        <v>61172.1</v>
      </c>
      <c r="D11" s="12">
        <f t="shared" si="0"/>
        <v>203.907</v>
      </c>
      <c r="E11" s="3"/>
      <c r="F11" s="17"/>
      <c r="G11" s="17"/>
    </row>
    <row r="12" spans="1:7" ht="12.75" customHeight="1">
      <c r="A12" s="22" t="s">
        <v>14</v>
      </c>
      <c r="B12" s="23">
        <v>38000</v>
      </c>
      <c r="C12" s="23">
        <v>664.68</v>
      </c>
      <c r="D12" s="12">
        <f t="shared" si="0"/>
        <v>1.749157894736842</v>
      </c>
      <c r="E12" s="3"/>
      <c r="F12" s="17"/>
      <c r="G12" s="17"/>
    </row>
    <row r="13" spans="1:7" ht="12.75" customHeight="1">
      <c r="A13" s="22" t="s">
        <v>0</v>
      </c>
      <c r="B13" s="23">
        <v>132000</v>
      </c>
      <c r="C13" s="23">
        <v>573.35</v>
      </c>
      <c r="D13" s="12">
        <f t="shared" si="0"/>
        <v>0.4343560606060606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110000</v>
      </c>
      <c r="C15" s="23">
        <v>28722.02</v>
      </c>
      <c r="D15" s="12">
        <f>C15/B15*100</f>
        <v>26.110927272727274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20803.63</v>
      </c>
      <c r="D17" s="12">
        <f t="shared" si="0"/>
        <v>37.14933928571429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5040</v>
      </c>
      <c r="D18" s="12">
        <f t="shared" si="0"/>
        <v>25.2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603798</v>
      </c>
      <c r="C22" s="23">
        <v>0</v>
      </c>
      <c r="D22" s="12">
        <f t="shared" si="0"/>
        <v>0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5406634</v>
      </c>
      <c r="C23" s="23">
        <f>C25+C26+C27+C28</f>
        <v>85102.68</v>
      </c>
      <c r="D23" s="12">
        <f t="shared" si="0"/>
        <v>1.574041816035633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1421900</v>
      </c>
      <c r="C25" s="23">
        <v>30000</v>
      </c>
      <c r="D25" s="12">
        <f t="shared" si="0"/>
        <v>2.1098530135733875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3984734</v>
      </c>
      <c r="C26" s="23">
        <v>55102.68</v>
      </c>
      <c r="D26" s="12">
        <f t="shared" si="0"/>
        <v>1.3828446265171026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30" customHeight="1">
      <c r="A30" s="2" t="s">
        <v>20</v>
      </c>
      <c r="B30" s="4">
        <f>B32+B33+B34+B36+B37+B38+B40+B39+B35</f>
        <v>6804232</v>
      </c>
      <c r="C30" s="4">
        <f>C32+C33+C34+C36+C37+C38+C40+C39+C35</f>
        <v>391712.93999999994</v>
      </c>
      <c r="D30" s="3">
        <f t="shared" si="0"/>
        <v>5.756901587129891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986836</v>
      </c>
      <c r="C32" s="21">
        <v>192613.33</v>
      </c>
      <c r="D32" s="3">
        <f t="shared" si="0"/>
        <v>19.518271526373177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102500</v>
      </c>
      <c r="C33" s="21">
        <v>29747.68</v>
      </c>
      <c r="D33" s="3">
        <f t="shared" si="0"/>
        <v>29.02212682926829</v>
      </c>
      <c r="E33" s="6" t="s">
        <v>8</v>
      </c>
      <c r="F33" s="17"/>
      <c r="G33" s="17"/>
    </row>
    <row r="34" spans="1:7" ht="23.25" customHeight="1">
      <c r="A34" s="28" t="s">
        <v>23</v>
      </c>
      <c r="B34" s="21">
        <v>3000</v>
      </c>
      <c r="C34" s="21">
        <v>3000</v>
      </c>
      <c r="D34" s="3">
        <f t="shared" si="0"/>
        <v>100</v>
      </c>
      <c r="E34" s="6" t="s">
        <v>8</v>
      </c>
      <c r="F34" s="17"/>
      <c r="G34" s="17"/>
    </row>
    <row r="35" spans="1:7" ht="24" customHeight="1">
      <c r="A35" s="28" t="s">
        <v>51</v>
      </c>
      <c r="B35" s="21">
        <v>4011930</v>
      </c>
      <c r="C35" s="21">
        <v>45851</v>
      </c>
      <c r="D35" s="3">
        <f t="shared" si="0"/>
        <v>1.1428664009591394</v>
      </c>
      <c r="E35" s="6" t="s">
        <v>8</v>
      </c>
      <c r="F35" s="17"/>
      <c r="G35" s="17"/>
    </row>
    <row r="36" spans="1:7" ht="23.25" customHeight="1">
      <c r="A36" s="28" t="s">
        <v>24</v>
      </c>
      <c r="B36" s="21">
        <v>1078066</v>
      </c>
      <c r="C36" s="21">
        <v>11775</v>
      </c>
      <c r="D36" s="3">
        <f t="shared" si="0"/>
        <v>1.0922336851361605</v>
      </c>
      <c r="E36" s="6" t="s">
        <v>8</v>
      </c>
      <c r="F36" s="17"/>
      <c r="G36" s="17"/>
    </row>
    <row r="37" spans="1:7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28" t="s">
        <v>58</v>
      </c>
      <c r="B38" s="21">
        <v>601900</v>
      </c>
      <c r="C38" s="21">
        <v>103725.93</v>
      </c>
      <c r="D38" s="3">
        <f t="shared" si="0"/>
        <v>17.23308356869912</v>
      </c>
      <c r="E38" s="6" t="s">
        <v>8</v>
      </c>
      <c r="F38" s="17"/>
      <c r="G38" s="17"/>
    </row>
    <row r="39" spans="1:7" ht="23.25" customHeight="1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28" t="s">
        <v>59</v>
      </c>
      <c r="B40" s="21">
        <v>20000</v>
      </c>
      <c r="C40" s="21">
        <v>5000</v>
      </c>
      <c r="D40" s="3">
        <f t="shared" si="0"/>
        <v>25</v>
      </c>
      <c r="E40" s="6" t="s">
        <v>8</v>
      </c>
      <c r="F40" s="17"/>
      <c r="G40" s="17"/>
    </row>
    <row r="41" spans="1:7" ht="23.25" customHeight="1">
      <c r="A41" s="28" t="s">
        <v>27</v>
      </c>
      <c r="B41" s="21">
        <f>B30</f>
        <v>6804232</v>
      </c>
      <c r="C41" s="21">
        <f>C30</f>
        <v>391712.93999999994</v>
      </c>
      <c r="D41" s="3">
        <f t="shared" si="0"/>
        <v>5.756901587129891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6804232</v>
      </c>
      <c r="C43" s="4">
        <f>C41-C44</f>
        <v>391712.93999999994</v>
      </c>
      <c r="D43" s="6">
        <f t="shared" si="0"/>
        <v>5.756901587129891</v>
      </c>
      <c r="E43" s="3"/>
      <c r="F43" s="17"/>
      <c r="G43" s="17"/>
    </row>
    <row r="44" spans="1:7" ht="12" customHeight="1">
      <c r="A44" s="5" t="s">
        <v>54</v>
      </c>
      <c r="B44" s="4"/>
      <c r="C44" s="4">
        <v>0</v>
      </c>
      <c r="D44" s="6" t="e">
        <f t="shared" si="0"/>
        <v>#DIV/0!</v>
      </c>
      <c r="E44" s="3"/>
      <c r="F44" s="17"/>
      <c r="G44" s="17"/>
    </row>
    <row r="45" spans="1:7" ht="50.25" customHeight="1">
      <c r="A45" s="5" t="s">
        <v>64</v>
      </c>
      <c r="B45" s="21">
        <f>B5-B30</f>
        <v>-370300</v>
      </c>
      <c r="C45" s="21">
        <f>C5-C30</f>
        <v>-180612.25999999995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0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0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0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0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0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0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3700699.35</v>
      </c>
      <c r="C5" s="4">
        <f>C6+C24+C7+C30</f>
        <v>203761.89</v>
      </c>
      <c r="D5" s="3">
        <f aca="true" t="shared" si="0" ref="D5:D45">C5/B5*100</f>
        <v>5.5060373926349895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686387.35</v>
      </c>
      <c r="C6" s="21">
        <f>C8+C9+C11+C12+C13+C14+C15+C16+C17+C18+C19+C20+C22+C23+C21</f>
        <v>81069.98000000001</v>
      </c>
      <c r="D6" s="3">
        <f t="shared" si="0"/>
        <v>11.811112194885295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97500</v>
      </c>
      <c r="C8" s="23">
        <v>30394.11</v>
      </c>
      <c r="D8" s="12">
        <f t="shared" si="0"/>
        <v>31.173446153846157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10000</v>
      </c>
      <c r="C12" s="23">
        <v>191.4</v>
      </c>
      <c r="D12" s="12">
        <f t="shared" si="0"/>
        <v>1.9140000000000001</v>
      </c>
      <c r="E12" s="3"/>
      <c r="F12" s="17"/>
      <c r="G12" s="17"/>
    </row>
    <row r="13" spans="1:7" ht="12.75">
      <c r="A13" s="22" t="s">
        <v>0</v>
      </c>
      <c r="B13" s="23">
        <v>163000</v>
      </c>
      <c r="C13" s="23">
        <v>3940.35</v>
      </c>
      <c r="D13" s="12">
        <f t="shared" si="0"/>
        <v>2.4173926380368096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180000</v>
      </c>
      <c r="C15" s="23">
        <v>46444.12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62000</v>
      </c>
      <c r="C17" s="23">
        <v>0</v>
      </c>
      <c r="D17" s="12">
        <f t="shared" si="0"/>
        <v>0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78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123887.35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3014312</v>
      </c>
      <c r="C24" s="23">
        <f>C26+C27+C28+C29</f>
        <v>122691.91</v>
      </c>
      <c r="D24" s="12">
        <f t="shared" si="0"/>
        <v>4.070312230452588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1142200</v>
      </c>
      <c r="C26" s="23">
        <v>49800</v>
      </c>
      <c r="D26" s="12">
        <f t="shared" si="0"/>
        <v>4.360007004027316</v>
      </c>
      <c r="E26" s="6"/>
      <c r="F26" s="17"/>
      <c r="G26" s="17"/>
    </row>
    <row r="27" spans="1:7" s="19" customFormat="1" ht="12.75">
      <c r="A27" s="22" t="s">
        <v>19</v>
      </c>
      <c r="B27" s="23">
        <v>1872112</v>
      </c>
      <c r="C27" s="23">
        <v>72891.91</v>
      </c>
      <c r="D27" s="12">
        <f t="shared" si="0"/>
        <v>3.893565662738127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4465191</v>
      </c>
      <c r="C31" s="4">
        <f>C33+C34+C35+C37+C38+C39+C41+C40+C36</f>
        <v>304874.26</v>
      </c>
      <c r="D31" s="3">
        <f t="shared" si="0"/>
        <v>6.827798855636859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1278586.65</v>
      </c>
      <c r="C33" s="21">
        <v>167150.79</v>
      </c>
      <c r="D33" s="3">
        <f t="shared" si="0"/>
        <v>13.07309050974371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102500</v>
      </c>
      <c r="C34" s="21">
        <v>25047.91</v>
      </c>
      <c r="D34" s="3">
        <f t="shared" si="0"/>
        <v>24.43698536585366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610</v>
      </c>
      <c r="D35" s="3">
        <f t="shared" si="0"/>
        <v>20.333333333333332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600174</v>
      </c>
      <c r="C36" s="21">
        <v>69650.66</v>
      </c>
      <c r="D36" s="3"/>
      <c r="E36" s="6" t="s">
        <v>8</v>
      </c>
      <c r="F36" s="17"/>
      <c r="G36" s="17"/>
    </row>
    <row r="37" spans="1:7" ht="24" customHeight="1">
      <c r="A37" s="28" t="s">
        <v>24</v>
      </c>
      <c r="B37" s="21">
        <v>2358816.35</v>
      </c>
      <c r="C37" s="21">
        <v>23476.19</v>
      </c>
      <c r="D37" s="3">
        <f t="shared" si="0"/>
        <v>0.9952529793173596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102114</v>
      </c>
      <c r="C39" s="21">
        <v>12500</v>
      </c>
      <c r="D39" s="3">
        <f t="shared" si="0"/>
        <v>12.241220596588127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28" t="s">
        <v>59</v>
      </c>
      <c r="B41" s="21">
        <v>20000</v>
      </c>
      <c r="C41" s="21">
        <v>6438.71</v>
      </c>
      <c r="D41" s="3">
        <f t="shared" si="0"/>
        <v>32.19355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4465191</v>
      </c>
      <c r="C42" s="21">
        <f>C31</f>
        <v>304874.26</v>
      </c>
      <c r="D42" s="3">
        <f t="shared" si="0"/>
        <v>6.827798855636859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4457491</v>
      </c>
      <c r="C44" s="4">
        <f>C42-C45</f>
        <v>304874.26</v>
      </c>
      <c r="D44" s="6">
        <f t="shared" si="0"/>
        <v>6.839593394580046</v>
      </c>
      <c r="E44" s="3"/>
      <c r="F44" s="17"/>
      <c r="G44" s="17"/>
    </row>
    <row r="45" spans="1:7" ht="12.75">
      <c r="A45" s="5" t="s">
        <v>54</v>
      </c>
      <c r="B45" s="4">
        <v>7700</v>
      </c>
      <c r="C45" s="4"/>
      <c r="D45" s="6">
        <f t="shared" si="0"/>
        <v>0</v>
      </c>
      <c r="E45" s="3"/>
      <c r="F45" s="17"/>
      <c r="G45" s="17"/>
    </row>
    <row r="46" spans="1:7" ht="48.75" customHeight="1">
      <c r="A46" s="5" t="s">
        <v>64</v>
      </c>
      <c r="B46" s="21">
        <f>B5-B31</f>
        <v>-764491.6499999999</v>
      </c>
      <c r="C46" s="21">
        <f>C5-C31</f>
        <v>-101112.37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E40" sqref="E4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49386404.23</v>
      </c>
      <c r="C5" s="4">
        <f>C6+C27+C34</f>
        <v>4825243.29</v>
      </c>
      <c r="D5" s="3">
        <f aca="true" t="shared" si="0" ref="D5:D50">C5/B5*100</f>
        <v>9.770387954401597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5898995</v>
      </c>
      <c r="C6" s="21">
        <f>C8+C9+C12+C13+C17+C18+C15+C16+C19+C20+C26+C25+C14+C21+C22+C24</f>
        <v>1253817.93</v>
      </c>
      <c r="D6" s="3">
        <f t="shared" si="0"/>
        <v>21.25477187215788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1617000</v>
      </c>
      <c r="C8" s="23">
        <v>310447.17</v>
      </c>
      <c r="D8" s="12">
        <f t="shared" si="0"/>
        <v>19.19895918367347</v>
      </c>
      <c r="E8" s="12"/>
      <c r="F8" s="25"/>
      <c r="G8" s="17"/>
    </row>
    <row r="9" spans="1:7" ht="12.75">
      <c r="A9" s="22" t="s">
        <v>12</v>
      </c>
      <c r="B9" s="23">
        <f>B11</f>
        <v>3000</v>
      </c>
      <c r="C9" s="23">
        <f>C11</f>
        <v>1765.2</v>
      </c>
      <c r="D9" s="12">
        <f t="shared" si="0"/>
        <v>58.84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1765.2</v>
      </c>
      <c r="D11" s="12">
        <f t="shared" si="0"/>
        <v>58.84</v>
      </c>
      <c r="E11" s="3"/>
      <c r="F11" s="17"/>
      <c r="G11" s="17"/>
    </row>
    <row r="12" spans="1:7" ht="12.75">
      <c r="A12" s="22" t="s">
        <v>14</v>
      </c>
      <c r="B12" s="23">
        <v>1314000</v>
      </c>
      <c r="C12" s="23">
        <v>26745.95</v>
      </c>
      <c r="D12" s="12">
        <f t="shared" si="0"/>
        <v>2.035460426179604</v>
      </c>
      <c r="E12" s="3"/>
      <c r="F12" s="17"/>
      <c r="G12" s="17"/>
    </row>
    <row r="13" spans="1:7" ht="12.75">
      <c r="A13" s="22" t="s">
        <v>0</v>
      </c>
      <c r="B13" s="23">
        <v>682000</v>
      </c>
      <c r="C13" s="23">
        <v>107387.1</v>
      </c>
      <c r="D13" s="12">
        <f t="shared" si="0"/>
        <v>15.745909090909091</v>
      </c>
      <c r="E13" s="3"/>
      <c r="F13" s="17"/>
      <c r="G13" s="17"/>
    </row>
    <row r="14" spans="1:7" ht="12.75">
      <c r="A14" s="22" t="s">
        <v>65</v>
      </c>
      <c r="B14" s="23">
        <v>740000</v>
      </c>
      <c r="C14" s="23">
        <v>191276.48</v>
      </c>
      <c r="D14" s="12">
        <f t="shared" si="0"/>
        <v>25.84817297297298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560000</v>
      </c>
      <c r="C17" s="23">
        <v>302836.75</v>
      </c>
      <c r="D17" s="12">
        <f t="shared" si="0"/>
        <v>54.07799107142856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23697.47</v>
      </c>
      <c r="D18" s="12">
        <f t="shared" si="0"/>
        <v>7.181051515151515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300000</v>
      </c>
      <c r="C22" s="23">
        <v>215422.25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0</v>
      </c>
      <c r="C25" s="23">
        <v>74239.56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352995</v>
      </c>
      <c r="C26" s="23">
        <v>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43487409.23</v>
      </c>
      <c r="C27" s="23">
        <f>C29+C30+C32+C33</f>
        <v>3571425.36</v>
      </c>
      <c r="D27" s="12">
        <f t="shared" si="0"/>
        <v>8.212550306483273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8935000</v>
      </c>
      <c r="C29" s="23">
        <v>3268745</v>
      </c>
      <c r="D29" s="12">
        <f t="shared" si="0"/>
        <v>36.58360380526021</v>
      </c>
      <c r="E29" s="6"/>
      <c r="F29" s="17"/>
      <c r="G29" s="17"/>
    </row>
    <row r="30" spans="1:7" s="19" customFormat="1" ht="12.75">
      <c r="A30" s="22" t="s">
        <v>19</v>
      </c>
      <c r="B30" s="23">
        <v>34552409.23</v>
      </c>
      <c r="C30" s="23">
        <v>302680.36</v>
      </c>
      <c r="D30" s="12">
        <f t="shared" si="0"/>
        <v>0.8760036325837417</v>
      </c>
      <c r="E30" s="6"/>
      <c r="F30" s="17"/>
      <c r="G30" s="17"/>
    </row>
    <row r="31" spans="1:7" s="19" customFormat="1" ht="12.75">
      <c r="A31" s="22" t="s">
        <v>76</v>
      </c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/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/>
      <c r="C33" s="23"/>
      <c r="D33" s="12" t="e">
        <f t="shared" si="0"/>
        <v>#DIV/0!</v>
      </c>
      <c r="E33" s="6"/>
      <c r="F33" s="17"/>
      <c r="G33" s="17"/>
    </row>
    <row r="34" spans="1:7" s="19" customFormat="1" ht="25.5">
      <c r="A34" s="27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49457778.23</v>
      </c>
      <c r="C35" s="4">
        <f>C37+C38+C39+C41+C42+C43+C45+C44+C40+C46</f>
        <v>1502118.36</v>
      </c>
      <c r="D35" s="3">
        <f t="shared" si="0"/>
        <v>3.037173148002124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3845550</v>
      </c>
      <c r="C37" s="21">
        <v>698236.4</v>
      </c>
      <c r="D37" s="3">
        <f t="shared" si="0"/>
        <v>18.15699704853662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220400</v>
      </c>
      <c r="C38" s="21">
        <v>47310.36</v>
      </c>
      <c r="D38" s="3">
        <f t="shared" si="0"/>
        <v>21.46568058076225</v>
      </c>
      <c r="E38" s="6" t="s">
        <v>8</v>
      </c>
      <c r="F38" s="17"/>
      <c r="G38" s="17"/>
    </row>
    <row r="39" spans="1:7" ht="24" customHeight="1">
      <c r="A39" s="28" t="s">
        <v>23</v>
      </c>
      <c r="B39" s="21">
        <v>325800</v>
      </c>
      <c r="C39" s="21">
        <v>25971.43</v>
      </c>
      <c r="D39" s="3">
        <f t="shared" si="0"/>
        <v>7.9715868631062</v>
      </c>
      <c r="E39" s="6" t="s">
        <v>8</v>
      </c>
      <c r="F39" s="17"/>
      <c r="G39" s="17"/>
    </row>
    <row r="40" spans="1:7" ht="24" customHeight="1">
      <c r="A40" s="28" t="s">
        <v>51</v>
      </c>
      <c r="B40" s="21">
        <v>7555803</v>
      </c>
      <c r="C40" s="21">
        <v>358478.45</v>
      </c>
      <c r="D40" s="3">
        <f t="shared" si="0"/>
        <v>4.7444123410840655</v>
      </c>
      <c r="E40" s="6" t="s">
        <v>8</v>
      </c>
      <c r="F40" s="17"/>
      <c r="G40" s="17"/>
    </row>
    <row r="41" spans="1:7" ht="24" customHeight="1">
      <c r="A41" s="28" t="s">
        <v>24</v>
      </c>
      <c r="B41" s="21">
        <v>34990225.23</v>
      </c>
      <c r="C41" s="21">
        <v>357272.72</v>
      </c>
      <c r="D41" s="3">
        <f t="shared" si="0"/>
        <v>1.0210643619798156</v>
      </c>
      <c r="E41" s="6" t="s">
        <v>8</v>
      </c>
      <c r="F41" s="17"/>
      <c r="G41" s="17"/>
    </row>
    <row r="42" spans="1:7" ht="12.75">
      <c r="A42" s="28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7.75" customHeight="1">
      <c r="A43" s="28" t="s">
        <v>58</v>
      </c>
      <c r="B43" s="21">
        <v>2500000</v>
      </c>
      <c r="C43" s="21">
        <v>0</v>
      </c>
      <c r="D43" s="3">
        <f t="shared" si="0"/>
        <v>0</v>
      </c>
      <c r="E43" s="6" t="s">
        <v>8</v>
      </c>
      <c r="F43" s="17"/>
      <c r="G43" s="17"/>
    </row>
    <row r="44" spans="1:7" ht="26.25" customHeight="1">
      <c r="A44" s="28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7" customHeight="1">
      <c r="A45" s="28" t="s">
        <v>59</v>
      </c>
      <c r="B45" s="21">
        <v>20000</v>
      </c>
      <c r="C45" s="21">
        <v>14849</v>
      </c>
      <c r="D45" s="3">
        <f t="shared" si="0"/>
        <v>74.245</v>
      </c>
      <c r="E45" s="6" t="s">
        <v>8</v>
      </c>
      <c r="F45" s="17"/>
      <c r="G45" s="17"/>
    </row>
    <row r="46" spans="1:7" ht="23.25" customHeight="1">
      <c r="A46" s="28" t="s">
        <v>74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6.25" customHeight="1">
      <c r="A47" s="28" t="s">
        <v>27</v>
      </c>
      <c r="B47" s="21">
        <f>B35</f>
        <v>49457778.23</v>
      </c>
      <c r="C47" s="21">
        <f>C35</f>
        <v>1502118.36</v>
      </c>
      <c r="D47" s="3">
        <f t="shared" si="0"/>
        <v>3.037173148002124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28325778.229999997</v>
      </c>
      <c r="C49" s="4">
        <f>C47-C50</f>
        <v>1391408.36</v>
      </c>
      <c r="D49" s="6">
        <f t="shared" si="0"/>
        <v>4.912162866990011</v>
      </c>
      <c r="E49" s="3"/>
      <c r="F49" s="17"/>
      <c r="G49" s="17"/>
    </row>
    <row r="50" spans="1:7" ht="12.75">
      <c r="A50" s="5" t="s">
        <v>54</v>
      </c>
      <c r="B50" s="4">
        <v>21132000</v>
      </c>
      <c r="C50" s="4">
        <v>110710</v>
      </c>
      <c r="D50" s="6">
        <f t="shared" si="0"/>
        <v>0.5238974067764528</v>
      </c>
      <c r="E50" s="3"/>
      <c r="F50" s="17"/>
      <c r="G50" s="17"/>
    </row>
    <row r="51" spans="1:7" ht="51">
      <c r="A51" s="5" t="s">
        <v>64</v>
      </c>
      <c r="B51" s="21">
        <f>B5-B35</f>
        <v>-71374</v>
      </c>
      <c r="C51" s="21">
        <f>C5-C35</f>
        <v>3323124.9299999997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29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0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0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0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29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29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29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29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29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29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46"/>
      <c r="B68" s="47"/>
      <c r="C68" s="48"/>
      <c r="D68" s="49"/>
      <c r="E68" s="49"/>
      <c r="F68" s="17"/>
      <c r="G68" s="17"/>
    </row>
    <row r="69" spans="1:7" ht="12.75">
      <c r="A69" s="45" t="s">
        <v>68</v>
      </c>
      <c r="B69" s="54" t="s">
        <v>81</v>
      </c>
      <c r="C69" s="54"/>
      <c r="D69" s="54"/>
      <c r="E69" s="34"/>
      <c r="F69" s="17"/>
      <c r="G69" s="17"/>
    </row>
    <row r="70" spans="1:7" ht="12.75">
      <c r="A70" s="35"/>
      <c r="B70" s="32"/>
      <c r="C70" s="33"/>
      <c r="D70" s="34"/>
      <c r="E70" s="34"/>
      <c r="F70" s="17"/>
      <c r="G70" s="17"/>
    </row>
    <row r="71" spans="1:7" ht="12.75">
      <c r="A71" s="45" t="s">
        <v>82</v>
      </c>
      <c r="B71" s="54" t="s">
        <v>70</v>
      </c>
      <c r="C71" s="54"/>
      <c r="D71" s="54"/>
      <c r="E71" s="34"/>
      <c r="F71" s="17"/>
      <c r="G71" s="17"/>
    </row>
    <row r="72" spans="1:7" ht="12.75">
      <c r="A72" s="35"/>
      <c r="B72" s="32"/>
      <c r="C72" s="33"/>
      <c r="D72" s="34"/>
      <c r="E72" s="34"/>
      <c r="F72" s="17"/>
      <c r="G72" s="17"/>
    </row>
    <row r="73" spans="1:7" ht="12.75">
      <c r="A73" s="31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6"/>
      <c r="B75" s="34"/>
      <c r="C75" s="34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7"/>
      <c r="C77" s="37"/>
      <c r="D77" s="34"/>
      <c r="E77" s="34"/>
      <c r="F77" s="17"/>
      <c r="G77" s="17"/>
    </row>
    <row r="78" spans="1:7" ht="12.75">
      <c r="A78" s="36"/>
      <c r="B78" s="37"/>
      <c r="C78" s="37"/>
      <c r="D78" s="37"/>
      <c r="E78" s="37"/>
      <c r="F78" s="17"/>
      <c r="G78" s="17"/>
    </row>
    <row r="79" spans="1:7" ht="12.75">
      <c r="A79" s="38"/>
      <c r="B79" s="39"/>
      <c r="C79" s="39"/>
      <c r="D79" s="39"/>
      <c r="E79" s="39"/>
      <c r="F79" s="17"/>
      <c r="G79" s="17"/>
    </row>
    <row r="80" spans="1:7" ht="12.75">
      <c r="A80" s="40"/>
      <c r="B80" s="17"/>
      <c r="C80" s="17"/>
      <c r="D80" s="17"/>
      <c r="E80" s="17"/>
      <c r="F80" s="17"/>
      <c r="G80" s="17"/>
    </row>
    <row r="81" spans="1:4" ht="12.75">
      <c r="A81" s="51"/>
      <c r="B81" s="52"/>
      <c r="C81" s="52"/>
      <c r="D81" s="52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2813087</v>
      </c>
      <c r="C5" s="4">
        <f>C6+C25+C31</f>
        <v>352714.51</v>
      </c>
      <c r="D5" s="3">
        <f aca="true" t="shared" si="0" ref="D5:D46">C5/B5*100</f>
        <v>12.5383434639597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581600</v>
      </c>
      <c r="C6" s="21">
        <f>C8+C9+C12+C13+C17+C18+C14+C16+C19+C20+C24+C23+C15+C21+C22</f>
        <v>138525.69</v>
      </c>
      <c r="D6" s="3">
        <f t="shared" si="0"/>
        <v>23.818034731774414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6481.09</v>
      </c>
      <c r="D8" s="12">
        <f t="shared" si="0"/>
        <v>40.76157232704403</v>
      </c>
      <c r="E8" s="12"/>
      <c r="F8" s="25"/>
      <c r="G8" s="17"/>
    </row>
    <row r="9" spans="1:7" ht="12.75">
      <c r="A9" s="22" t="s">
        <v>12</v>
      </c>
      <c r="B9" s="23">
        <v>0</v>
      </c>
      <c r="C9" s="23">
        <f>C11</f>
        <v>1800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1800</v>
      </c>
      <c r="D11" s="12"/>
      <c r="E11" s="3"/>
      <c r="F11" s="17"/>
      <c r="G11" s="17"/>
    </row>
    <row r="12" spans="1:7" ht="12.75">
      <c r="A12" s="22" t="s">
        <v>14</v>
      </c>
      <c r="B12" s="23">
        <v>16000</v>
      </c>
      <c r="C12" s="23">
        <v>367.17</v>
      </c>
      <c r="D12" s="12">
        <f t="shared" si="0"/>
        <v>2.2948125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1967.8</v>
      </c>
      <c r="D13" s="12">
        <f t="shared" si="0"/>
        <v>1.948316831683168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210000</v>
      </c>
      <c r="C15" s="23">
        <v>54388.54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207000</v>
      </c>
      <c r="C17" s="23">
        <v>73521.09</v>
      </c>
      <c r="D17" s="12">
        <f t="shared" si="0"/>
        <v>35.51743478260869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80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31700</v>
      </c>
      <c r="C24" s="23">
        <v>0</v>
      </c>
      <c r="D24" s="12">
        <f t="shared" si="0"/>
        <v>0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2231487</v>
      </c>
      <c r="C25" s="23">
        <f>C27+C28+C29+C30</f>
        <v>214188.82</v>
      </c>
      <c r="D25" s="12">
        <f t="shared" si="0"/>
        <v>9.598479399611112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1255600</v>
      </c>
      <c r="C27" s="23">
        <v>123000</v>
      </c>
      <c r="D27" s="12">
        <f t="shared" si="0"/>
        <v>9.796113411914623</v>
      </c>
      <c r="E27" s="6"/>
      <c r="F27" s="17"/>
      <c r="G27" s="17"/>
    </row>
    <row r="28" spans="1:7" s="19" customFormat="1" ht="12.75">
      <c r="A28" s="22" t="s">
        <v>19</v>
      </c>
      <c r="B28" s="23">
        <v>975887</v>
      </c>
      <c r="C28" s="23">
        <v>91188.82</v>
      </c>
      <c r="D28" s="12">
        <f t="shared" si="0"/>
        <v>9.344198662345129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2813087</v>
      </c>
      <c r="C32" s="4">
        <f>C34+C35+C36+C38+C39+C40+C42+C41+C37</f>
        <v>292730.48</v>
      </c>
      <c r="D32" s="3">
        <f t="shared" si="0"/>
        <v>10.406022991823573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1143900</v>
      </c>
      <c r="C34" s="21">
        <v>129890.73</v>
      </c>
      <c r="D34" s="3">
        <f t="shared" si="0"/>
        <v>11.355077366902702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102500</v>
      </c>
      <c r="C35" s="21">
        <v>23429.82</v>
      </c>
      <c r="D35" s="3">
        <f t="shared" si="0"/>
        <v>22.858360975609756</v>
      </c>
      <c r="E35" s="6" t="s">
        <v>8</v>
      </c>
      <c r="F35" s="17"/>
      <c r="G35" s="17"/>
    </row>
    <row r="36" spans="1:7" ht="22.5" customHeight="1">
      <c r="A36" s="28" t="s">
        <v>23</v>
      </c>
      <c r="B36" s="21">
        <v>20000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.75" customHeight="1">
      <c r="A37" s="28" t="s">
        <v>51</v>
      </c>
      <c r="B37" s="21">
        <v>658320</v>
      </c>
      <c r="C37" s="21">
        <v>101859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748367</v>
      </c>
      <c r="C38" s="21">
        <v>16784.32</v>
      </c>
      <c r="D38" s="3">
        <f t="shared" si="0"/>
        <v>2.242792640509269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120000</v>
      </c>
      <c r="C40" s="21">
        <v>17266.61</v>
      </c>
      <c r="D40" s="3">
        <f t="shared" si="0"/>
        <v>14.388841666666668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28" t="s">
        <v>59</v>
      </c>
      <c r="B42" s="21">
        <v>20000</v>
      </c>
      <c r="C42" s="21">
        <v>3500</v>
      </c>
      <c r="D42" s="3">
        <f t="shared" si="0"/>
        <v>17.5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2813087</v>
      </c>
      <c r="C43" s="21">
        <f>C32</f>
        <v>292730.48</v>
      </c>
      <c r="D43" s="3">
        <f t="shared" si="0"/>
        <v>10.406022991823573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2793087</v>
      </c>
      <c r="C45" s="4">
        <f>C43-C46</f>
        <v>292730.48</v>
      </c>
      <c r="D45" s="6">
        <f t="shared" si="0"/>
        <v>10.480535694018839</v>
      </c>
      <c r="E45" s="3"/>
      <c r="F45" s="17"/>
      <c r="G45" s="17"/>
    </row>
    <row r="46" spans="1:7" ht="12.75">
      <c r="A46" s="5" t="s">
        <v>54</v>
      </c>
      <c r="B46" s="4">
        <v>20000</v>
      </c>
      <c r="C46" s="4">
        <v>0</v>
      </c>
      <c r="D46" s="6">
        <f t="shared" si="0"/>
        <v>0</v>
      </c>
      <c r="E46" s="3"/>
      <c r="F46" s="17"/>
      <c r="G46" s="17"/>
    </row>
    <row r="47" spans="1:7" ht="49.5" customHeight="1">
      <c r="A47" s="5" t="s">
        <v>64</v>
      </c>
      <c r="B47" s="21">
        <f>B5-B32</f>
        <v>0</v>
      </c>
      <c r="C47" s="21">
        <f>C5-C32</f>
        <v>59984.03000000003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46"/>
      <c r="B64" s="47"/>
      <c r="C64" s="48"/>
      <c r="D64" s="49"/>
      <c r="E64" s="49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5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2020-04-09T12:20:56Z</cp:lastPrinted>
  <dcterms:created xsi:type="dcterms:W3CDTF">2008-11-10T05:44:55Z</dcterms:created>
  <dcterms:modified xsi:type="dcterms:W3CDTF">2021-04-19T07:45:08Z</dcterms:modified>
  <cp:category/>
  <cp:version/>
  <cp:contentType/>
  <cp:contentStatus/>
</cp:coreProperties>
</file>