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9035" windowHeight="12270" activeTab="0"/>
  </bookViews>
  <sheets>
    <sheet name="1" sheetId="1" r:id="rId1"/>
  </sheets>
  <definedNames>
    <definedName name="_xlnm._FilterDatabase" localSheetId="0" hidden="1">'1'!$A$6:$E$79</definedName>
    <definedName name="_xlnm.Print_Area" localSheetId="0">'1'!$A$1:$E$87</definedName>
  </definedNames>
  <calcPr fullCalcOnLoad="1"/>
</workbook>
</file>

<file path=xl/sharedStrings.xml><?xml version="1.0" encoding="utf-8"?>
<sst xmlns="http://schemas.openxmlformats.org/spreadsheetml/2006/main" count="177" uniqueCount="95">
  <si>
    <t>ПЕРЕЧЕНЬ</t>
  </si>
  <si>
    <t>аналитических индикаторов, характеризующие состояние бюджета</t>
  </si>
  <si>
    <t>Индикаторы</t>
  </si>
  <si>
    <t>% исполнения за отчетный период</t>
  </si>
  <si>
    <t>Предельно допустимые значения</t>
  </si>
  <si>
    <t>отклонения фактического параметра от запланированного не более 10%**</t>
  </si>
  <si>
    <t>Доходы</t>
  </si>
  <si>
    <t>Х</t>
  </si>
  <si>
    <t>в том числе:</t>
  </si>
  <si>
    <t xml:space="preserve">налоги на совокупный доход </t>
  </si>
  <si>
    <t>В том числе</t>
  </si>
  <si>
    <t>Единый сельскохозяйственный налог</t>
  </si>
  <si>
    <t>Налог на добычу общераспространенных полезных ископаемых</t>
  </si>
  <si>
    <t>Государственная пошлина</t>
  </si>
  <si>
    <t>Платежи при пользовании природными ресурсами</t>
  </si>
  <si>
    <t>В том числе:</t>
  </si>
  <si>
    <t>Плата за негативное воздействие на окружающую среду</t>
  </si>
  <si>
    <t xml:space="preserve">Штрафы, санкции, возмещение ущерба </t>
  </si>
  <si>
    <t>Прочие неналоговые доходы</t>
  </si>
  <si>
    <t>Безвозмездные поступления</t>
  </si>
  <si>
    <t xml:space="preserve">Субвенции от других бюджетов бюджетной системы Российской Федерации </t>
  </si>
  <si>
    <t>Субсидии от других бюджетов бюджетной системы Российской Федерации</t>
  </si>
  <si>
    <t>Доходы от предпринимательской и иной приносящей доход деятельности</t>
  </si>
  <si>
    <t>Расходы бюджета – всего</t>
  </si>
  <si>
    <t>отклонение фактического параметра от запланированного не более 10%**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</si>
  <si>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</si>
  <si>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</si>
  <si>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</si>
  <si>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-</t>
  </si>
  <si>
    <t>Жилищно-коммунальное хозяйство</t>
  </si>
  <si>
    <t>Образование</t>
  </si>
  <si>
    <t>Социальная политика</t>
  </si>
  <si>
    <t>Межбюджетные трансферты</t>
  </si>
  <si>
    <t>Районный фонд сбалансированности бюджетов сельских поселений</t>
  </si>
  <si>
    <t>Всего расходов</t>
  </si>
  <si>
    <t>отклонение фактического параметра от запланированного не более 10%</t>
  </si>
  <si>
    <t>Текущие расходы*)</t>
  </si>
  <si>
    <t>Не превышающие доходов  бюджета Порецкого района</t>
  </si>
  <si>
    <t>Капитальные расходы*)</t>
  </si>
  <si>
    <t>Дефицит бюджета*)</t>
  </si>
  <si>
    <t xml:space="preserve">Не превышающий 15% доходов бюджета Порецкого района без учета финансовой помощи из республиканского бюджета </t>
  </si>
  <si>
    <t>Источники покрытия дефицита:</t>
  </si>
  <si>
    <t>Изменение остатков средств на счетах в банках</t>
  </si>
  <si>
    <t>Муниципальные ценные бумаги</t>
  </si>
  <si>
    <t>Поступления от продажи муниципального имущества</t>
  </si>
  <si>
    <t>Кредиторская задолженность бюджета</t>
  </si>
  <si>
    <t>По оплате труда</t>
  </si>
  <si>
    <t>По трансфертам населению</t>
  </si>
  <si>
    <t>Муниципальный долг, всего*)</t>
  </si>
  <si>
    <t xml:space="preserve">Не превышающий объема доходов бюджета Порецкого района без учета финансовой помощи из республиканского бюджета </t>
  </si>
  <si>
    <t>Отношение текущей недоимки по местным налогам к начисленной сумме местных налогов</t>
  </si>
  <si>
    <t>Менее 20 процентов</t>
  </si>
  <si>
    <t>Отношение объема краткосрочных долговых обязательств к долгосрочным долговым обязательствам*)</t>
  </si>
  <si>
    <t>Не более 30 процентов</t>
  </si>
  <si>
    <t>Отношение суммы привлеченных за год заемных средств к доходам бюджета (без учета финансовой помощи из республиканского бюджета)*)</t>
  </si>
  <si>
    <t>Отношение суммы выданных за год поручительств (гарантий) к расходам бюджета)*)</t>
  </si>
  <si>
    <t xml:space="preserve">не более 5 процентов </t>
  </si>
  <si>
    <t>Доля расходов на обслуживание внутренних долговых обязательств в общей сумме расходов бюджета</t>
  </si>
  <si>
    <t xml:space="preserve">не более 15 процентов </t>
  </si>
  <si>
    <t>Доля фактически понесенных за год расходов по исполнению гарантийных случаев по условным обязательствам в объеме расходов бюджета*)</t>
  </si>
  <si>
    <t>не более 3 процентов</t>
  </si>
  <si>
    <t>Доля суммы выданных за год бюджетных кредитов в общем объеме расходов бюджета*)</t>
  </si>
  <si>
    <t>Задолженность и перерасчеты по отмененным налогам, сборам и иным обязательным платежам</t>
  </si>
  <si>
    <t>Доходы от продажи материальных и нематериальных активов</t>
  </si>
  <si>
    <t>Дотации от других бюджетов бюджетной системы Российской Федерации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</si>
  <si>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</si>
  <si>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  прошлых лет</t>
  </si>
  <si>
    <t>Национальная оборона</t>
  </si>
  <si>
    <t>Физическая культура и спорт</t>
  </si>
  <si>
    <t>Обслуживание государственного и муниципального долга</t>
  </si>
  <si>
    <t>Другие вопросы в области национальной экономики</t>
  </si>
  <si>
    <t>Налог на доходы физических лиц</t>
  </si>
  <si>
    <t>Предусмотрено за отчетный период</t>
  </si>
  <si>
    <t>Исполнено за отчетный период</t>
  </si>
  <si>
    <t>(рублей)</t>
  </si>
  <si>
    <t>Прочие безвозмездные поступления</t>
  </si>
  <si>
    <t>Сельское хозяйство и рыболовство</t>
  </si>
  <si>
    <t>Дорожное хозяйство (дорожные фонды)</t>
  </si>
  <si>
    <t>Доходы бюджета – всего</t>
  </si>
  <si>
    <t>Единый налог на вмененный доход для отдельных видов деятельности</t>
  </si>
  <si>
    <t>Доходы от использования имущества, находящегося в государственной и муниципальной собственности</t>
  </si>
  <si>
    <t>Культура, кинематография</t>
  </si>
  <si>
    <t>Транспортный налог</t>
  </si>
  <si>
    <t>акцизы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</si>
  <si>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назаначение, прошлых лет</t>
  </si>
  <si>
    <t>х</t>
  </si>
  <si>
    <t>Начальник финансового отдела</t>
  </si>
  <si>
    <t>Исполнитель заместитель начальника финансового отдела</t>
  </si>
  <si>
    <t>Е.Ю.Мельникова</t>
  </si>
  <si>
    <t>Налог, взимаемый в связи с применением панентной системы</t>
  </si>
  <si>
    <t>Доходы от оказания платных услуг и компенсации затрат государства</t>
  </si>
  <si>
    <t>Налог, взимаемый в связи с применением упрощенной  системы налогообложения</t>
  </si>
  <si>
    <t>общеэкономические вопросы</t>
  </si>
  <si>
    <t>Т.И.Галахова</t>
  </si>
  <si>
    <t>Порецкого района  за 1 квартал 2021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</si>
</sst>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2" fontId="5" fillId="0" borderId="0" xfId="0" applyNumberFormat="1" applyFont="1" applyFill="1" applyBorder="1" applyAlignment="1">
      <alignment/>
    </xf>
    <xf numFmtId="4" fontId="5" fillId="0" borderId="10" xfId="53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justify"/>
    </xf>
    <xf numFmtId="2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justify"/>
    </xf>
    <xf numFmtId="0" fontId="4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tabSelected="1" view="pageBreakPreview" zoomScaleSheetLayoutView="100" zoomScalePageLayoutView="0" workbookViewId="0" topLeftCell="A1">
      <selection activeCell="C63" sqref="C63"/>
    </sheetView>
  </sheetViews>
  <sheetFormatPr defaultColWidth="9.00390625" defaultRowHeight="12.75"/>
  <cols>
    <col min="1" max="1" width="34.00390625" style="4" customWidth="1"/>
    <col min="2" max="2" width="16.125" style="14" bestFit="1" customWidth="1"/>
    <col min="3" max="3" width="15.25390625" style="14" bestFit="1" customWidth="1"/>
    <col min="4" max="4" width="12.25390625" style="4" bestFit="1" customWidth="1"/>
    <col min="5" max="5" width="38.75390625" style="4" customWidth="1"/>
    <col min="6" max="16384" width="9.125" style="4" customWidth="1"/>
  </cols>
  <sheetData>
    <row r="1" spans="1:5" ht="12.75">
      <c r="A1" s="23" t="s">
        <v>0</v>
      </c>
      <c r="B1" s="23"/>
      <c r="C1" s="23"/>
      <c r="D1" s="23"/>
      <c r="E1" s="23"/>
    </row>
    <row r="2" spans="1:5" ht="12.75">
      <c r="A2" s="23" t="s">
        <v>1</v>
      </c>
      <c r="B2" s="23"/>
      <c r="C2" s="23"/>
      <c r="D2" s="23"/>
      <c r="E2" s="23"/>
    </row>
    <row r="3" spans="1:5" ht="12.75">
      <c r="A3" s="23" t="s">
        <v>94</v>
      </c>
      <c r="B3" s="23"/>
      <c r="C3" s="23"/>
      <c r="D3" s="23"/>
      <c r="E3" s="23"/>
    </row>
    <row r="4" spans="1:5" ht="12.75">
      <c r="A4" s="24" t="s">
        <v>74</v>
      </c>
      <c r="B4" s="24"/>
      <c r="C4" s="24"/>
      <c r="D4" s="24"/>
      <c r="E4" s="24"/>
    </row>
    <row r="5" spans="1:5" ht="38.25">
      <c r="A5" s="3" t="s">
        <v>2</v>
      </c>
      <c r="B5" s="20" t="s">
        <v>72</v>
      </c>
      <c r="C5" s="20" t="s">
        <v>73</v>
      </c>
      <c r="D5" s="20" t="s">
        <v>3</v>
      </c>
      <c r="E5" s="20" t="s">
        <v>4</v>
      </c>
    </row>
    <row r="6" spans="1:5" ht="12.75">
      <c r="A6" s="5">
        <v>1</v>
      </c>
      <c r="B6" s="5">
        <v>2</v>
      </c>
      <c r="C6" s="5">
        <v>3</v>
      </c>
      <c r="D6" s="5">
        <v>4</v>
      </c>
      <c r="E6" s="5">
        <v>5</v>
      </c>
    </row>
    <row r="7" spans="1:5" ht="25.5">
      <c r="A7" s="6" t="s">
        <v>78</v>
      </c>
      <c r="B7" s="7">
        <f>B8+B30+B39</f>
        <v>368865350.59</v>
      </c>
      <c r="C7" s="7">
        <f>C8+C30+C39</f>
        <v>66372400.5</v>
      </c>
      <c r="D7" s="7">
        <f>C7/B7*100</f>
        <v>17.993666359238507</v>
      </c>
      <c r="E7" s="8" t="s">
        <v>5</v>
      </c>
    </row>
    <row r="8" spans="1:5" ht="29.25" customHeight="1">
      <c r="A8" s="9" t="s">
        <v>6</v>
      </c>
      <c r="B8" s="7">
        <f>B10+B12+B18+B20+B21+B22+B25+B27+B28+B11+B19+B29+B26</f>
        <v>74842020</v>
      </c>
      <c r="C8" s="7">
        <f>C10+C12+C18+C20+C21+C22+C25+C27+C28+C11+C19+C29+C26+C17</f>
        <v>17512270.73</v>
      </c>
      <c r="D8" s="7">
        <f aca="true" t="shared" si="0" ref="D8:D59">C8/B8*100</f>
        <v>23.398981922187563</v>
      </c>
      <c r="E8" s="10" t="s">
        <v>7</v>
      </c>
    </row>
    <row r="9" spans="1:5" ht="12.75">
      <c r="A9" s="11" t="s">
        <v>8</v>
      </c>
      <c r="B9" s="7"/>
      <c r="C9" s="7"/>
      <c r="D9" s="7"/>
      <c r="E9" s="10"/>
    </row>
    <row r="10" spans="1:6" ht="12.75">
      <c r="A10" s="21" t="s">
        <v>71</v>
      </c>
      <c r="B10" s="2">
        <v>42716420</v>
      </c>
      <c r="C10" s="2">
        <v>8777509.09</v>
      </c>
      <c r="D10" s="7">
        <f t="shared" si="0"/>
        <v>20.548325655567577</v>
      </c>
      <c r="E10" s="10" t="s">
        <v>7</v>
      </c>
      <c r="F10" s="1"/>
    </row>
    <row r="11" spans="1:6" ht="12.75">
      <c r="A11" s="21" t="s">
        <v>83</v>
      </c>
      <c r="B11" s="2">
        <v>1950000</v>
      </c>
      <c r="C11" s="2">
        <v>501107.74</v>
      </c>
      <c r="D11" s="7">
        <f t="shared" si="0"/>
        <v>25.697832820512822</v>
      </c>
      <c r="E11" s="10"/>
      <c r="F11" s="1"/>
    </row>
    <row r="12" spans="1:6" ht="12.75">
      <c r="A12" s="11" t="s">
        <v>9</v>
      </c>
      <c r="B12" s="7">
        <f>B14+B16+B15</f>
        <v>3662600</v>
      </c>
      <c r="C12" s="7">
        <f>C14+C16+C15</f>
        <v>2344780.4699999997</v>
      </c>
      <c r="D12" s="7">
        <f t="shared" si="0"/>
        <v>64.01956178670889</v>
      </c>
      <c r="E12" s="10" t="s">
        <v>7</v>
      </c>
      <c r="F12" s="12"/>
    </row>
    <row r="13" spans="1:6" ht="12.75">
      <c r="A13" s="11" t="s">
        <v>8</v>
      </c>
      <c r="B13" s="7"/>
      <c r="C13" s="7"/>
      <c r="D13" s="7"/>
      <c r="E13" s="10"/>
      <c r="F13" s="12"/>
    </row>
    <row r="14" spans="1:6" ht="25.5">
      <c r="A14" s="11" t="s">
        <v>79</v>
      </c>
      <c r="B14" s="2">
        <v>0</v>
      </c>
      <c r="C14" s="2">
        <v>666888.53</v>
      </c>
      <c r="D14" s="7" t="e">
        <f t="shared" si="0"/>
        <v>#DIV/0!</v>
      </c>
      <c r="E14" s="10"/>
      <c r="F14" s="1"/>
    </row>
    <row r="15" spans="1:6" ht="38.25">
      <c r="A15" s="11" t="s">
        <v>91</v>
      </c>
      <c r="B15" s="2">
        <v>3000000</v>
      </c>
      <c r="C15" s="2">
        <v>1189480.94</v>
      </c>
      <c r="D15" s="7">
        <f t="shared" si="0"/>
        <v>39.64936466666666</v>
      </c>
      <c r="E15" s="10"/>
      <c r="F15" s="1"/>
    </row>
    <row r="16" spans="1:6" ht="12.75">
      <c r="A16" s="11" t="s">
        <v>11</v>
      </c>
      <c r="B16" s="2">
        <v>662600</v>
      </c>
      <c r="C16" s="2">
        <v>488411</v>
      </c>
      <c r="D16" s="7">
        <f t="shared" si="0"/>
        <v>73.71128886205855</v>
      </c>
      <c r="E16" s="10"/>
      <c r="F16" s="1"/>
    </row>
    <row r="17" spans="1:6" ht="25.5">
      <c r="A17" s="11" t="s">
        <v>89</v>
      </c>
      <c r="B17" s="2">
        <v>0</v>
      </c>
      <c r="C17" s="2">
        <v>374312</v>
      </c>
      <c r="D17" s="7" t="e">
        <f t="shared" si="0"/>
        <v>#DIV/0!</v>
      </c>
      <c r="E17" s="10"/>
      <c r="F17" s="1"/>
    </row>
    <row r="18" spans="1:6" ht="38.25">
      <c r="A18" s="11" t="s">
        <v>12</v>
      </c>
      <c r="B18" s="2">
        <v>17000000</v>
      </c>
      <c r="C18" s="2">
        <v>3451279</v>
      </c>
      <c r="D18" s="7">
        <f t="shared" si="0"/>
        <v>20.30164117647059</v>
      </c>
      <c r="E18" s="10"/>
      <c r="F18" s="1"/>
    </row>
    <row r="19" spans="1:6" ht="12.75">
      <c r="A19" s="11" t="s">
        <v>82</v>
      </c>
      <c r="B19" s="2">
        <v>1120000</v>
      </c>
      <c r="C19" s="2">
        <v>52426.6</v>
      </c>
      <c r="D19" s="7">
        <f t="shared" si="0"/>
        <v>4.680946428571429</v>
      </c>
      <c r="E19" s="10"/>
      <c r="F19" s="1"/>
    </row>
    <row r="20" spans="1:6" ht="12.75">
      <c r="A20" s="11" t="s">
        <v>13</v>
      </c>
      <c r="B20" s="2">
        <v>1000000</v>
      </c>
      <c r="C20" s="2">
        <v>151550.01</v>
      </c>
      <c r="D20" s="7">
        <f t="shared" si="0"/>
        <v>15.155001000000002</v>
      </c>
      <c r="E20" s="10" t="s">
        <v>7</v>
      </c>
      <c r="F20" s="1"/>
    </row>
    <row r="21" spans="1:6" ht="38.25">
      <c r="A21" s="11" t="s">
        <v>62</v>
      </c>
      <c r="B21" s="13">
        <v>0</v>
      </c>
      <c r="C21" s="13">
        <v>0</v>
      </c>
      <c r="D21" s="7" t="e">
        <f t="shared" si="0"/>
        <v>#DIV/0!</v>
      </c>
      <c r="E21" s="10"/>
      <c r="F21" s="1"/>
    </row>
    <row r="22" spans="1:6" ht="51">
      <c r="A22" s="11" t="s">
        <v>80</v>
      </c>
      <c r="B22" s="2">
        <v>4728000</v>
      </c>
      <c r="C22" s="2">
        <v>1260168.47</v>
      </c>
      <c r="D22" s="7">
        <f>C22/B22*100</f>
        <v>26.65330943316413</v>
      </c>
      <c r="E22" s="10"/>
      <c r="F22" s="12"/>
    </row>
    <row r="23" spans="1:6" ht="25.5">
      <c r="A23" s="11" t="s">
        <v>14</v>
      </c>
      <c r="B23" s="7">
        <f>B25</f>
        <v>150000</v>
      </c>
      <c r="C23" s="7">
        <f>C25</f>
        <v>108631.95</v>
      </c>
      <c r="D23" s="7">
        <f>C23/B23*100</f>
        <v>72.4213</v>
      </c>
      <c r="E23" s="10" t="s">
        <v>7</v>
      </c>
      <c r="F23" s="1"/>
    </row>
    <row r="24" spans="1:6" ht="12.75">
      <c r="A24" s="11" t="s">
        <v>15</v>
      </c>
      <c r="B24" s="7"/>
      <c r="C24" s="7"/>
      <c r="D24" s="7"/>
      <c r="E24" s="10"/>
      <c r="F24" s="1"/>
    </row>
    <row r="25" spans="1:6" ht="25.5">
      <c r="A25" s="11" t="s">
        <v>16</v>
      </c>
      <c r="B25" s="2">
        <v>150000</v>
      </c>
      <c r="C25" s="2">
        <v>108631.95</v>
      </c>
      <c r="D25" s="7">
        <f t="shared" si="0"/>
        <v>72.4213</v>
      </c>
      <c r="E25" s="10" t="s">
        <v>7</v>
      </c>
      <c r="F25" s="1"/>
    </row>
    <row r="26" spans="1:6" ht="25.5">
      <c r="A26" s="11" t="s">
        <v>90</v>
      </c>
      <c r="B26" s="2">
        <v>900000</v>
      </c>
      <c r="C26" s="2">
        <v>218630.16</v>
      </c>
      <c r="D26" s="7">
        <f t="shared" si="0"/>
        <v>24.29224</v>
      </c>
      <c r="E26" s="10" t="s">
        <v>85</v>
      </c>
      <c r="F26" s="1"/>
    </row>
    <row r="27" spans="1:6" ht="25.5">
      <c r="A27" s="11" t="s">
        <v>63</v>
      </c>
      <c r="B27" s="2">
        <v>815000</v>
      </c>
      <c r="C27" s="2">
        <v>51569.06</v>
      </c>
      <c r="D27" s="7">
        <f t="shared" si="0"/>
        <v>6.327492024539877</v>
      </c>
      <c r="E27" s="10" t="s">
        <v>7</v>
      </c>
      <c r="F27" s="12"/>
    </row>
    <row r="28" spans="1:6" ht="25.5">
      <c r="A28" s="11" t="s">
        <v>17</v>
      </c>
      <c r="B28" s="2">
        <v>800000</v>
      </c>
      <c r="C28" s="2">
        <v>220306.18</v>
      </c>
      <c r="D28" s="7">
        <f t="shared" si="0"/>
        <v>27.538272499999998</v>
      </c>
      <c r="E28" s="10" t="s">
        <v>7</v>
      </c>
      <c r="F28" s="12"/>
    </row>
    <row r="29" spans="1:6" ht="12.75">
      <c r="A29" s="11" t="s">
        <v>18</v>
      </c>
      <c r="B29" s="7">
        <v>0</v>
      </c>
      <c r="C29" s="7">
        <v>0</v>
      </c>
      <c r="D29" s="7" t="e">
        <f t="shared" si="0"/>
        <v>#DIV/0!</v>
      </c>
      <c r="E29" s="10" t="s">
        <v>7</v>
      </c>
      <c r="F29" s="12"/>
    </row>
    <row r="30" spans="1:6" ht="32.25" customHeight="1">
      <c r="A30" s="9" t="s">
        <v>19</v>
      </c>
      <c r="B30" s="2">
        <f>B32+B34+B33+B35+B38+B36+B37</f>
        <v>294023330.59</v>
      </c>
      <c r="C30" s="2">
        <f>C32+C34+C33+C35+C38+C36+C37</f>
        <v>48860129.769999996</v>
      </c>
      <c r="D30" s="7">
        <f t="shared" si="0"/>
        <v>16.61777304268853</v>
      </c>
      <c r="E30" s="10" t="s">
        <v>7</v>
      </c>
      <c r="F30" s="12"/>
    </row>
    <row r="31" spans="1:6" ht="12.75">
      <c r="A31" s="11" t="s">
        <v>10</v>
      </c>
      <c r="B31" s="7"/>
      <c r="C31" s="7"/>
      <c r="D31" s="7"/>
      <c r="E31" s="10" t="s">
        <v>7</v>
      </c>
      <c r="F31" s="12"/>
    </row>
    <row r="32" spans="1:6" ht="38.25">
      <c r="A32" s="11" t="s">
        <v>64</v>
      </c>
      <c r="B32" s="2">
        <v>21596000</v>
      </c>
      <c r="C32" s="2">
        <v>5399100</v>
      </c>
      <c r="D32" s="7">
        <f t="shared" si="0"/>
        <v>25.000463048712724</v>
      </c>
      <c r="E32" s="10" t="s">
        <v>7</v>
      </c>
      <c r="F32" s="12"/>
    </row>
    <row r="33" spans="1:6" ht="38.25">
      <c r="A33" s="11" t="s">
        <v>20</v>
      </c>
      <c r="B33" s="2">
        <v>110080760</v>
      </c>
      <c r="C33" s="2">
        <v>27353880.11</v>
      </c>
      <c r="D33" s="7">
        <f t="shared" si="0"/>
        <v>24.848920111016675</v>
      </c>
      <c r="E33" s="10" t="s">
        <v>7</v>
      </c>
      <c r="F33" s="12"/>
    </row>
    <row r="34" spans="1:6" ht="38.25">
      <c r="A34" s="11" t="s">
        <v>21</v>
      </c>
      <c r="B34" s="2">
        <v>153881892.49</v>
      </c>
      <c r="C34" s="2">
        <v>14769422.61</v>
      </c>
      <c r="D34" s="7">
        <f t="shared" si="0"/>
        <v>9.597895094096135</v>
      </c>
      <c r="E34" s="10" t="s">
        <v>7</v>
      </c>
      <c r="F34" s="12"/>
    </row>
    <row r="35" spans="1:6" ht="12.75">
      <c r="A35" s="11" t="s">
        <v>65</v>
      </c>
      <c r="B35" s="2">
        <v>8495900</v>
      </c>
      <c r="C35" s="2">
        <v>1368948.95</v>
      </c>
      <c r="D35" s="7">
        <f t="shared" si="0"/>
        <v>16.113053943666944</v>
      </c>
      <c r="E35" s="10" t="s">
        <v>7</v>
      </c>
      <c r="F35" s="12"/>
    </row>
    <row r="36" spans="1:6" ht="12.75">
      <c r="A36" s="11" t="s">
        <v>75</v>
      </c>
      <c r="B36" s="2">
        <v>0</v>
      </c>
      <c r="C36" s="2">
        <v>0</v>
      </c>
      <c r="D36" s="7" t="e">
        <f t="shared" si="0"/>
        <v>#DIV/0!</v>
      </c>
      <c r="E36" s="10" t="s">
        <v>7</v>
      </c>
      <c r="F36" s="12"/>
    </row>
    <row r="37" spans="1:6" ht="89.25">
      <c r="A37" s="11" t="s">
        <v>84</v>
      </c>
      <c r="B37" s="2">
        <v>9312720.84</v>
      </c>
      <c r="C37" s="2">
        <v>9312720.84</v>
      </c>
      <c r="D37" s="7">
        <f t="shared" si="0"/>
        <v>100</v>
      </c>
      <c r="E37" s="10" t="s">
        <v>85</v>
      </c>
      <c r="F37" s="12"/>
    </row>
    <row r="38" spans="1:5" ht="51">
      <c r="A38" s="11" t="s">
        <v>66</v>
      </c>
      <c r="B38" s="2">
        <v>-9343942.74</v>
      </c>
      <c r="C38" s="2">
        <v>-9343942.74</v>
      </c>
      <c r="D38" s="7">
        <f t="shared" si="0"/>
        <v>100</v>
      </c>
      <c r="E38" s="10" t="s">
        <v>7</v>
      </c>
    </row>
    <row r="39" spans="1:5" ht="38.25" hidden="1">
      <c r="A39" s="9" t="s">
        <v>22</v>
      </c>
      <c r="B39" s="7">
        <v>0</v>
      </c>
      <c r="C39" s="7">
        <v>0</v>
      </c>
      <c r="D39" s="7"/>
      <c r="E39" s="10" t="s">
        <v>7</v>
      </c>
    </row>
    <row r="40" spans="1:5" ht="25.5">
      <c r="A40" s="6" t="s">
        <v>23</v>
      </c>
      <c r="B40" s="7">
        <f>B41+B42+B43+B44+B50+B51+B52+B53++B54+B55+B56</f>
        <v>384145748.37999994</v>
      </c>
      <c r="C40" s="7">
        <f>C41+C42+C43+C44+C50+C51+C52+C53++C54+C55+C56</f>
        <v>70665003.93</v>
      </c>
      <c r="D40" s="7">
        <f t="shared" si="0"/>
        <v>18.39536275697568</v>
      </c>
      <c r="E40" s="15" t="s">
        <v>24</v>
      </c>
    </row>
    <row r="41" spans="1:5" ht="25.5">
      <c r="A41" s="8" t="s">
        <v>25</v>
      </c>
      <c r="B41" s="7">
        <v>37205537.6</v>
      </c>
      <c r="C41" s="7">
        <v>6431604.35</v>
      </c>
      <c r="D41" s="7">
        <f t="shared" si="0"/>
        <v>17.286685705624635</v>
      </c>
      <c r="E41" s="8" t="s">
        <v>24</v>
      </c>
    </row>
    <row r="42" spans="1:5" ht="12.75">
      <c r="A42" s="8" t="s">
        <v>67</v>
      </c>
      <c r="B42" s="7">
        <v>1347900</v>
      </c>
      <c r="C42" s="7">
        <v>304881.36</v>
      </c>
      <c r="D42" s="7">
        <f t="shared" si="0"/>
        <v>22.61898953928333</v>
      </c>
      <c r="E42" s="10"/>
    </row>
    <row r="43" spans="1:5" ht="25.5">
      <c r="A43" s="8" t="s">
        <v>26</v>
      </c>
      <c r="B43" s="7">
        <v>2163200</v>
      </c>
      <c r="C43" s="7">
        <v>399625.48</v>
      </c>
      <c r="D43" s="7">
        <f t="shared" si="0"/>
        <v>18.473811020710055</v>
      </c>
      <c r="E43" s="8" t="s">
        <v>24</v>
      </c>
    </row>
    <row r="44" spans="1:5" ht="25.5">
      <c r="A44" s="8" t="s">
        <v>27</v>
      </c>
      <c r="B44" s="7">
        <f>B46+B48+B49+B47</f>
        <v>30081412</v>
      </c>
      <c r="C44" s="7">
        <f>C46+C48+C49+C47</f>
        <v>4558005</v>
      </c>
      <c r="D44" s="7">
        <f t="shared" si="0"/>
        <v>15.152230885970381</v>
      </c>
      <c r="E44" s="8" t="s">
        <v>24</v>
      </c>
    </row>
    <row r="45" spans="1:5" ht="12.75">
      <c r="A45" s="8" t="s">
        <v>15</v>
      </c>
      <c r="B45" s="7"/>
      <c r="C45" s="7"/>
      <c r="D45" s="7"/>
      <c r="E45" s="8"/>
    </row>
    <row r="46" spans="1:5" ht="12.75">
      <c r="A46" s="8" t="s">
        <v>76</v>
      </c>
      <c r="B46" s="7">
        <v>100000</v>
      </c>
      <c r="C46" s="7">
        <v>0</v>
      </c>
      <c r="D46" s="7">
        <f t="shared" si="0"/>
        <v>0</v>
      </c>
      <c r="E46" s="10" t="s">
        <v>7</v>
      </c>
    </row>
    <row r="47" spans="1:5" ht="12.75">
      <c r="A47" s="8" t="s">
        <v>92</v>
      </c>
      <c r="B47" s="7">
        <v>40000</v>
      </c>
      <c r="C47" s="7">
        <v>0</v>
      </c>
      <c r="D47" s="7"/>
      <c r="E47" s="10"/>
    </row>
    <row r="48" spans="1:5" ht="15.75" customHeight="1">
      <c r="A48" s="8" t="s">
        <v>77</v>
      </c>
      <c r="B48" s="7">
        <v>29831800</v>
      </c>
      <c r="C48" s="7">
        <v>4533005</v>
      </c>
      <c r="D48" s="7">
        <f t="shared" si="0"/>
        <v>15.195211150517233</v>
      </c>
      <c r="E48" s="10" t="s">
        <v>7</v>
      </c>
    </row>
    <row r="49" spans="1:5" ht="25.5">
      <c r="A49" s="8" t="s">
        <v>70</v>
      </c>
      <c r="B49" s="7">
        <v>109612</v>
      </c>
      <c r="C49" s="7">
        <v>25000</v>
      </c>
      <c r="D49" s="7">
        <f t="shared" si="0"/>
        <v>22.80772178228661</v>
      </c>
      <c r="E49" s="10" t="s">
        <v>7</v>
      </c>
    </row>
    <row r="50" spans="1:5" ht="24.75" customHeight="1">
      <c r="A50" s="8" t="s">
        <v>29</v>
      </c>
      <c r="B50" s="7">
        <v>37343917.98</v>
      </c>
      <c r="C50" s="7">
        <v>23461.67</v>
      </c>
      <c r="D50" s="7">
        <f t="shared" si="0"/>
        <v>0.06282594668445124</v>
      </c>
      <c r="E50" s="8" t="s">
        <v>24</v>
      </c>
    </row>
    <row r="51" spans="1:5" ht="25.5">
      <c r="A51" s="8" t="s">
        <v>30</v>
      </c>
      <c r="B51" s="7">
        <v>174227211.5</v>
      </c>
      <c r="C51" s="7">
        <v>41526877.88</v>
      </c>
      <c r="D51" s="7">
        <f t="shared" si="0"/>
        <v>23.834897845449362</v>
      </c>
      <c r="E51" s="8" t="s">
        <v>24</v>
      </c>
    </row>
    <row r="52" spans="1:5" ht="25.5">
      <c r="A52" s="8" t="s">
        <v>81</v>
      </c>
      <c r="B52" s="7">
        <v>22986770.4</v>
      </c>
      <c r="C52" s="7">
        <v>5021500</v>
      </c>
      <c r="D52" s="7">
        <f t="shared" si="0"/>
        <v>21.845174039759847</v>
      </c>
      <c r="E52" s="8" t="s">
        <v>24</v>
      </c>
    </row>
    <row r="53" spans="1:5" ht="25.5">
      <c r="A53" s="8" t="s">
        <v>31</v>
      </c>
      <c r="B53" s="7">
        <v>15534335.9</v>
      </c>
      <c r="C53" s="7">
        <v>6879003.19</v>
      </c>
      <c r="D53" s="7">
        <f t="shared" si="0"/>
        <v>44.282570135489344</v>
      </c>
      <c r="E53" s="8" t="s">
        <v>24</v>
      </c>
    </row>
    <row r="54" spans="1:5" ht="12.75">
      <c r="A54" s="8" t="s">
        <v>68</v>
      </c>
      <c r="B54" s="7">
        <v>14840315</v>
      </c>
      <c r="C54" s="7">
        <v>0</v>
      </c>
      <c r="D54" s="7">
        <f t="shared" si="0"/>
        <v>0</v>
      </c>
      <c r="E54" s="8"/>
    </row>
    <row r="55" spans="1:5" ht="25.5">
      <c r="A55" s="8" t="s">
        <v>69</v>
      </c>
      <c r="B55" s="7">
        <v>0</v>
      </c>
      <c r="C55" s="7">
        <v>0</v>
      </c>
      <c r="D55" s="7" t="e">
        <f t="shared" si="0"/>
        <v>#DIV/0!</v>
      </c>
      <c r="E55" s="8"/>
    </row>
    <row r="56" spans="1:5" ht="25.5">
      <c r="A56" s="8" t="s">
        <v>32</v>
      </c>
      <c r="B56" s="7">
        <v>48415148</v>
      </c>
      <c r="C56" s="7">
        <v>5520045</v>
      </c>
      <c r="D56" s="7">
        <f t="shared" si="0"/>
        <v>11.401483271310045</v>
      </c>
      <c r="E56" s="8" t="s">
        <v>24</v>
      </c>
    </row>
    <row r="57" spans="1:5" ht="12.75">
      <c r="A57" s="8" t="s">
        <v>10</v>
      </c>
      <c r="B57" s="7"/>
      <c r="C57" s="7"/>
      <c r="D57" s="7"/>
      <c r="E57" s="8"/>
    </row>
    <row r="58" spans="1:5" ht="25.5">
      <c r="A58" s="8" t="s">
        <v>33</v>
      </c>
      <c r="B58" s="7">
        <v>7826118</v>
      </c>
      <c r="C58" s="7">
        <v>600000</v>
      </c>
      <c r="D58" s="7">
        <f t="shared" si="0"/>
        <v>7.6666362556761865</v>
      </c>
      <c r="E58" s="10" t="s">
        <v>7</v>
      </c>
    </row>
    <row r="59" spans="1:5" ht="25.5">
      <c r="A59" s="8" t="s">
        <v>34</v>
      </c>
      <c r="B59" s="7">
        <f>B40</f>
        <v>384145748.37999994</v>
      </c>
      <c r="C59" s="7">
        <f>C40</f>
        <v>70665003.93</v>
      </c>
      <c r="D59" s="7">
        <f t="shared" si="0"/>
        <v>18.39536275697568</v>
      </c>
      <c r="E59" s="8" t="s">
        <v>35</v>
      </c>
    </row>
    <row r="60" spans="1:5" ht="12.75">
      <c r="A60" s="8" t="s">
        <v>8</v>
      </c>
      <c r="B60" s="7"/>
      <c r="C60" s="7"/>
      <c r="D60" s="7"/>
      <c r="E60" s="8"/>
    </row>
    <row r="61" spans="1:5" ht="25.5">
      <c r="A61" s="8" t="s">
        <v>36</v>
      </c>
      <c r="B61" s="7">
        <f>B59-B62</f>
        <v>358887660.60999995</v>
      </c>
      <c r="C61" s="7">
        <f>C59-C62</f>
        <v>64118178.79000001</v>
      </c>
      <c r="D61" s="7" t="s">
        <v>7</v>
      </c>
      <c r="E61" s="15" t="s">
        <v>37</v>
      </c>
    </row>
    <row r="62" spans="1:5" ht="12.75">
      <c r="A62" s="8" t="s">
        <v>38</v>
      </c>
      <c r="B62" s="7">
        <v>25258087.77</v>
      </c>
      <c r="C62" s="7">
        <v>6546825.14</v>
      </c>
      <c r="D62" s="7">
        <f>C62/B62*100</f>
        <v>25.919718070565562</v>
      </c>
      <c r="E62" s="10" t="s">
        <v>7</v>
      </c>
    </row>
    <row r="63" spans="1:5" ht="38.25">
      <c r="A63" s="8" t="s">
        <v>39</v>
      </c>
      <c r="B63" s="7">
        <f>B7-B59</f>
        <v>-15280397.789999962</v>
      </c>
      <c r="C63" s="7">
        <f>C7-C59</f>
        <v>-4292603.430000007</v>
      </c>
      <c r="D63" s="7">
        <f>C63/B63*100</f>
        <v>28.09222304938449</v>
      </c>
      <c r="E63" s="8" t="s">
        <v>40</v>
      </c>
    </row>
    <row r="64" spans="1:5" ht="12.75">
      <c r="A64" s="8" t="s">
        <v>41</v>
      </c>
      <c r="B64" s="7" t="s">
        <v>7</v>
      </c>
      <c r="C64" s="7" t="s">
        <v>7</v>
      </c>
      <c r="D64" s="7" t="s">
        <v>7</v>
      </c>
      <c r="E64" s="10" t="s">
        <v>7</v>
      </c>
    </row>
    <row r="65" spans="1:5" ht="25.5">
      <c r="A65" s="8" t="s">
        <v>42</v>
      </c>
      <c r="B65" s="7">
        <f>-B63</f>
        <v>15280397.789999962</v>
      </c>
      <c r="C65" s="7">
        <f>-C63</f>
        <v>4292603.430000007</v>
      </c>
      <c r="D65" s="7">
        <f>C65/B65*100</f>
        <v>28.09222304938449</v>
      </c>
      <c r="E65" s="10" t="s">
        <v>7</v>
      </c>
    </row>
    <row r="66" spans="1:5" ht="12.75">
      <c r="A66" s="8" t="s">
        <v>43</v>
      </c>
      <c r="B66" s="7" t="s">
        <v>28</v>
      </c>
      <c r="C66" s="7" t="s">
        <v>28</v>
      </c>
      <c r="D66" s="7" t="s">
        <v>28</v>
      </c>
      <c r="E66" s="10" t="s">
        <v>7</v>
      </c>
    </row>
    <row r="67" spans="1:5" ht="25.5">
      <c r="A67" s="8" t="s">
        <v>44</v>
      </c>
      <c r="B67" s="7"/>
      <c r="C67" s="7"/>
      <c r="D67" s="7"/>
      <c r="E67" s="10" t="s">
        <v>7</v>
      </c>
    </row>
    <row r="68" spans="1:5" ht="12.75">
      <c r="A68" s="8" t="s">
        <v>45</v>
      </c>
      <c r="B68" s="7" t="s">
        <v>28</v>
      </c>
      <c r="C68" s="7" t="s">
        <v>28</v>
      </c>
      <c r="D68" s="7" t="s">
        <v>28</v>
      </c>
      <c r="E68" s="10" t="s">
        <v>7</v>
      </c>
    </row>
    <row r="69" spans="1:5" ht="12.75">
      <c r="A69" s="10" t="s">
        <v>8</v>
      </c>
      <c r="B69" s="7"/>
      <c r="C69" s="7"/>
      <c r="D69" s="7"/>
      <c r="E69" s="8"/>
    </row>
    <row r="70" spans="1:5" ht="12.75">
      <c r="A70" s="8" t="s">
        <v>46</v>
      </c>
      <c r="B70" s="7" t="s">
        <v>28</v>
      </c>
      <c r="C70" s="7" t="s">
        <v>28</v>
      </c>
      <c r="D70" s="7" t="s">
        <v>28</v>
      </c>
      <c r="E70" s="10" t="s">
        <v>7</v>
      </c>
    </row>
    <row r="71" spans="1:5" ht="12.75">
      <c r="A71" s="8" t="s">
        <v>47</v>
      </c>
      <c r="B71" s="7" t="s">
        <v>28</v>
      </c>
      <c r="C71" s="7" t="s">
        <v>28</v>
      </c>
      <c r="D71" s="7" t="s">
        <v>28</v>
      </c>
      <c r="E71" s="10" t="s">
        <v>7</v>
      </c>
    </row>
    <row r="72" spans="1:5" ht="38.25">
      <c r="A72" s="8" t="s">
        <v>48</v>
      </c>
      <c r="B72" s="7">
        <v>0</v>
      </c>
      <c r="C72" s="7">
        <v>0</v>
      </c>
      <c r="D72" s="7" t="s">
        <v>7</v>
      </c>
      <c r="E72" s="8" t="s">
        <v>49</v>
      </c>
    </row>
    <row r="73" spans="1:5" ht="38.25">
      <c r="A73" s="8" t="s">
        <v>50</v>
      </c>
      <c r="B73" s="7" t="s">
        <v>28</v>
      </c>
      <c r="C73" s="7" t="s">
        <v>28</v>
      </c>
      <c r="D73" s="7" t="s">
        <v>7</v>
      </c>
      <c r="E73" s="8" t="s">
        <v>51</v>
      </c>
    </row>
    <row r="74" spans="1:5" ht="51">
      <c r="A74" s="8" t="s">
        <v>52</v>
      </c>
      <c r="B74" s="7" t="s">
        <v>28</v>
      </c>
      <c r="C74" s="7" t="s">
        <v>28</v>
      </c>
      <c r="D74" s="7" t="s">
        <v>7</v>
      </c>
      <c r="E74" s="8" t="s">
        <v>53</v>
      </c>
    </row>
    <row r="75" spans="1:5" ht="63.75">
      <c r="A75" s="8" t="s">
        <v>54</v>
      </c>
      <c r="B75" s="7" t="s">
        <v>28</v>
      </c>
      <c r="C75" s="7" t="s">
        <v>28</v>
      </c>
      <c r="D75" s="7" t="s">
        <v>7</v>
      </c>
      <c r="E75" s="8" t="s">
        <v>53</v>
      </c>
    </row>
    <row r="76" spans="1:5" ht="38.25">
      <c r="A76" s="8" t="s">
        <v>55</v>
      </c>
      <c r="B76" s="7" t="s">
        <v>28</v>
      </c>
      <c r="C76" s="7" t="s">
        <v>28</v>
      </c>
      <c r="D76" s="7" t="s">
        <v>7</v>
      </c>
      <c r="E76" s="8" t="s">
        <v>56</v>
      </c>
    </row>
    <row r="77" spans="1:5" ht="38.25">
      <c r="A77" s="8" t="s">
        <v>57</v>
      </c>
      <c r="B77" s="7" t="s">
        <v>28</v>
      </c>
      <c r="C77" s="7" t="s">
        <v>28</v>
      </c>
      <c r="D77" s="7" t="s">
        <v>7</v>
      </c>
      <c r="E77" s="8" t="s">
        <v>58</v>
      </c>
    </row>
    <row r="78" spans="1:5" ht="51">
      <c r="A78" s="8" t="s">
        <v>59</v>
      </c>
      <c r="B78" s="7" t="s">
        <v>7</v>
      </c>
      <c r="C78" s="7" t="s">
        <v>28</v>
      </c>
      <c r="D78" s="7" t="s">
        <v>7</v>
      </c>
      <c r="E78" s="8" t="s">
        <v>60</v>
      </c>
    </row>
    <row r="79" spans="1:5" ht="38.25">
      <c r="A79" s="8" t="s">
        <v>61</v>
      </c>
      <c r="B79" s="7" t="s">
        <v>28</v>
      </c>
      <c r="C79" s="7" t="s">
        <v>28</v>
      </c>
      <c r="D79" s="7" t="s">
        <v>7</v>
      </c>
      <c r="E79" s="8" t="s">
        <v>60</v>
      </c>
    </row>
    <row r="80" spans="1:5" ht="12.75">
      <c r="A80" s="16"/>
      <c r="B80" s="17"/>
      <c r="C80" s="17"/>
      <c r="D80" s="18"/>
      <c r="E80" s="18"/>
    </row>
    <row r="81" ht="12.75">
      <c r="A81" s="19"/>
    </row>
    <row r="82" spans="1:5" ht="12.75">
      <c r="A82" s="22" t="s">
        <v>86</v>
      </c>
      <c r="E82" s="4" t="s">
        <v>93</v>
      </c>
    </row>
    <row r="83" ht="12.75">
      <c r="A83" s="12"/>
    </row>
    <row r="85" spans="1:5" ht="12.75">
      <c r="A85" s="4" t="s">
        <v>87</v>
      </c>
      <c r="E85" s="4" t="s">
        <v>88</v>
      </c>
    </row>
  </sheetData>
  <sheetProtection/>
  <autoFilter ref="A6:E79"/>
  <mergeCells count="4">
    <mergeCell ref="A1:E1"/>
    <mergeCell ref="A3:E3"/>
    <mergeCell ref="A4:E4"/>
    <mergeCell ref="A2:E2"/>
  </mergeCells>
  <printOptions/>
  <pageMargins left="0.61" right="0.16" top="0.22" bottom="0.21" header="0.16" footer="0.17"/>
  <pageSetup fitToHeight="2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ASFRT</dc:creator>
  <cp:keywords/>
  <dc:description/>
  <cp:lastModifiedBy>User</cp:lastModifiedBy>
  <cp:lastPrinted>2021-04-09T10:44:08Z</cp:lastPrinted>
  <dcterms:created xsi:type="dcterms:W3CDTF">2011-05-20T07:41:01Z</dcterms:created>
  <dcterms:modified xsi:type="dcterms:W3CDTF">2021-04-09T10:44:31Z</dcterms:modified>
  <cp:category/>
  <cp:version/>
  <cp:contentType/>
  <cp:contentStatus/>
</cp:coreProperties>
</file>