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'SVODKA12'!$A$1:$AG$41</definedName>
    <definedName name="_xlnm.Print_Area" localSheetId="0">'SVODKA12'!$A$1:$F$36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<sst xmlns="http://schemas.openxmlformats.org/spreadsheetml/2006/main" count="38" uniqueCount="37">
  <si>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</si>
  <si>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</si>
  <si>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</si>
  <si>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</si>
  <si>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</si>
  <si>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</si>
  <si>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</si>
  <si>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</si>
  <si>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</si>
  <si>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</si>
  <si>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</si>
  <si>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</si>
  <si>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</si>
  <si>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</si>
  <si>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</si>
  <si>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</si>
  <si>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</si>
  <si>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</si>
  <si>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</si>
  <si>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</si>
  <si>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</si>
  <si>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</si>
  <si>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</si>
  <si>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</si>
  <si>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</si>
  <si>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</si>
  <si>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</si>
  <si>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</si>
  <si>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</si>
  <si>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БЮДЖЕТА ШУМЕРЛИНСКОГО РАЙОНА на 01.02.2020г.</t>
  </si>
  <si>
    <t>Утверждено на 2020 год</t>
  </si>
  <si>
    <t>Исполнено на 01.02.2020г.</t>
  </si>
  <si>
    <t>Исполнено на 01.02.2019г.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</si>
  <si>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</si>
  <si>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</si>
  <si>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</si>
  <si>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% исполн. на 01.02.2020г./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01.02.2019г.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</si>
</sst>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3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168" fontId="9" fillId="33" borderId="12" xfId="0" applyNumberFormat="1" applyFont="1" applyFill="1" applyBorder="1" applyAlignment="1" applyProtection="1">
      <alignment horizontal="right" wrapText="1"/>
      <protection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400" workbookViewId="0" topLeftCell="A1">
      <selection activeCell="A13" sqref="A13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40" t="s">
        <v>17</v>
      </c>
      <c r="B1" s="40"/>
      <c r="C1" s="40"/>
      <c r="D1" s="40"/>
      <c r="E1" s="40"/>
      <c r="F1" s="40"/>
      <c r="G1" s="6"/>
      <c r="H1" s="6"/>
      <c r="I1" s="6"/>
      <c r="J1" s="6"/>
      <c r="K1" s="6"/>
      <c r="L1" s="6"/>
    </row>
    <row r="2" spans="1:12" ht="15.75">
      <c r="A2" s="40" t="s">
        <v>29</v>
      </c>
      <c r="B2" s="40"/>
      <c r="C2" s="40"/>
      <c r="D2" s="40"/>
      <c r="E2" s="40"/>
      <c r="F2" s="40"/>
      <c r="G2" s="6"/>
      <c r="H2" s="6"/>
      <c r="I2" s="6"/>
      <c r="J2" s="6"/>
      <c r="K2" s="6"/>
      <c r="L2" s="6"/>
    </row>
    <row r="3" spans="1:12" ht="15.75">
      <c r="A3" s="32"/>
      <c r="B3" s="32"/>
      <c r="C3" s="32"/>
      <c r="D3" s="32"/>
      <c r="E3" s="32"/>
      <c r="F3" s="32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1" t="s">
        <v>34</v>
      </c>
      <c r="B5" s="36" t="s">
        <v>30</v>
      </c>
      <c r="C5" s="36" t="s">
        <v>31</v>
      </c>
      <c r="D5" s="36" t="s">
        <v>35</v>
      </c>
      <c r="E5" s="36" t="s">
        <v>32</v>
      </c>
      <c r="F5" s="38" t="s">
        <v>36</v>
      </c>
      <c r="G5" s="6"/>
      <c r="H5" s="6"/>
      <c r="I5" s="6"/>
      <c r="J5" s="6"/>
      <c r="K5" s="6"/>
      <c r="Q5" s="8"/>
    </row>
    <row r="6" spans="1:17" ht="29.25" customHeight="1" thickBot="1">
      <c r="A6" s="42"/>
      <c r="B6" s="37"/>
      <c r="C6" s="37"/>
      <c r="D6" s="37"/>
      <c r="E6" s="37"/>
      <c r="F6" s="39"/>
      <c r="G6" s="6"/>
      <c r="H6" s="6"/>
      <c r="I6" s="6"/>
      <c r="J6" s="6"/>
      <c r="K6" s="6"/>
      <c r="Q6" s="8"/>
    </row>
    <row r="7" spans="1:12" ht="25.5" customHeight="1">
      <c r="A7" s="33" t="s">
        <v>4</v>
      </c>
      <c r="B7" s="34">
        <f>B9+B30+B22</f>
        <v>241415.5</v>
      </c>
      <c r="C7" s="34">
        <f>C9+C30+C22</f>
        <v>-3645.2000000000007</v>
      </c>
      <c r="D7" s="35"/>
      <c r="E7" s="34">
        <f>E9+E30+E22</f>
        <v>120.89999999999928</v>
      </c>
      <c r="F7" s="34"/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24">
        <f>B9+B22</f>
        <v>36089.5</v>
      </c>
      <c r="C8" s="24">
        <f>C9+C22</f>
        <v>1866.8999999999996</v>
      </c>
      <c r="D8" s="22">
        <f>(C8/B8)*100</f>
        <v>5.172972748306293</v>
      </c>
      <c r="E8" s="24">
        <f>E9+E22</f>
        <v>1583.1</v>
      </c>
      <c r="F8" s="21">
        <f>C8/E8*100</f>
        <v>117.9268523782452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5">
        <f>SUM(B11:B21)</f>
        <v>28905.8</v>
      </c>
      <c r="C9" s="25">
        <f>SUM(C11:C21)</f>
        <v>1607.5999999999997</v>
      </c>
      <c r="D9" s="22">
        <f>(C9/B9)*100</f>
        <v>5.561513606265869</v>
      </c>
      <c r="E9" s="25">
        <f>E11+E12+E14+E15+E17+E18+E19+E20+E21+E16</f>
        <v>1456</v>
      </c>
      <c r="F9" s="21">
        <f>C9/E9*100</f>
        <v>110.4120879120879</v>
      </c>
      <c r="G9" s="6"/>
      <c r="H9" s="6"/>
      <c r="I9" s="6"/>
      <c r="J9" s="6"/>
      <c r="P9" s="8"/>
      <c r="Q9" s="8"/>
    </row>
    <row r="10" spans="1:17" ht="15.75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14225.6</v>
      </c>
      <c r="C11" s="22">
        <v>344.4</v>
      </c>
      <c r="D11" s="22">
        <f aca="true" t="shared" si="0" ref="D11:D20">(C11/B11)*100</f>
        <v>2.4209875154650766</v>
      </c>
      <c r="E11" s="22">
        <v>400</v>
      </c>
      <c r="F11" s="23">
        <f>C11/E11*100</f>
        <v>86.1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8143.4</v>
      </c>
      <c r="C12" s="22">
        <v>606.4</v>
      </c>
      <c r="D12" s="22">
        <f t="shared" si="0"/>
        <v>7.446521109119041</v>
      </c>
      <c r="E12" s="22">
        <v>714.7</v>
      </c>
      <c r="F12" s="23">
        <f aca="true" t="shared" si="1" ref="F12:F22">C12/E12*100</f>
        <v>84.84678886245976</v>
      </c>
      <c r="G12" s="6"/>
      <c r="H12" s="13"/>
      <c r="I12" s="6"/>
      <c r="J12" s="6"/>
      <c r="P12" s="8"/>
      <c r="Q12" s="8"/>
    </row>
    <row r="13" spans="1:17" ht="33.75" customHeight="1">
      <c r="A13" s="1" t="s">
        <v>33</v>
      </c>
      <c r="B13" s="22">
        <v>300</v>
      </c>
      <c r="C13" s="22">
        <v>6.3</v>
      </c>
      <c r="D13" s="22">
        <f>(C13/B13)*100</f>
        <v>2.0999999999999996</v>
      </c>
      <c r="E13" s="22">
        <v>0</v>
      </c>
      <c r="F13" s="23"/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1072.1</v>
      </c>
      <c r="C14" s="23">
        <v>214.1</v>
      </c>
      <c r="D14" s="22">
        <f>(C14/B14)*100</f>
        <v>19.970152038056153</v>
      </c>
      <c r="E14" s="26">
        <v>169.1</v>
      </c>
      <c r="F14" s="23">
        <f t="shared" si="1"/>
        <v>126.61147250147842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102.7</v>
      </c>
      <c r="C15" s="22">
        <v>88</v>
      </c>
      <c r="D15" s="22">
        <f t="shared" si="0"/>
        <v>85.68646543330087</v>
      </c>
      <c r="E15" s="26">
        <v>4</v>
      </c>
      <c r="F15" s="23">
        <f t="shared" si="1"/>
        <v>2200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220</v>
      </c>
      <c r="C16" s="22">
        <v>0</v>
      </c>
      <c r="D16" s="22">
        <f t="shared" si="0"/>
        <v>0</v>
      </c>
      <c r="E16" s="26">
        <v>3</v>
      </c>
      <c r="F16" s="23">
        <f t="shared" si="1"/>
        <v>0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867</v>
      </c>
      <c r="C17" s="22">
        <v>27.6</v>
      </c>
      <c r="D17" s="22">
        <f>(C17/B17)*100</f>
        <v>3.183391003460208</v>
      </c>
      <c r="E17" s="26">
        <v>29.7</v>
      </c>
      <c r="F17" s="23">
        <f t="shared" si="1"/>
        <v>92.92929292929294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640</v>
      </c>
      <c r="C18" s="22">
        <v>25.8</v>
      </c>
      <c r="D18" s="22">
        <f>(C18/B18)*100</f>
        <v>4.03125</v>
      </c>
      <c r="E18" s="26">
        <v>20.1</v>
      </c>
      <c r="F18" s="23">
        <f t="shared" si="1"/>
        <v>128.3582089552239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2900</v>
      </c>
      <c r="C19" s="22">
        <v>238</v>
      </c>
      <c r="D19" s="22">
        <f>(C19/B19)*100</f>
        <v>8.206896551724139</v>
      </c>
      <c r="E19" s="26">
        <v>83.7</v>
      </c>
      <c r="F19" s="23">
        <f t="shared" si="1"/>
        <v>284.34886499402626</v>
      </c>
      <c r="G19" s="6"/>
      <c r="H19" s="6"/>
      <c r="I19" s="6"/>
      <c r="J19" s="6"/>
      <c r="K19" s="6"/>
      <c r="L19" s="6"/>
    </row>
    <row r="20" spans="1:12" ht="21" customHeight="1">
      <c r="A20" s="1" t="s">
        <v>9</v>
      </c>
      <c r="B20" s="22">
        <v>435</v>
      </c>
      <c r="C20" s="22">
        <v>57</v>
      </c>
      <c r="D20" s="22">
        <f t="shared" si="0"/>
        <v>13.10344827586207</v>
      </c>
      <c r="E20" s="26">
        <v>31.7</v>
      </c>
      <c r="F20" s="23">
        <f t="shared" si="1"/>
        <v>179.81072555205049</v>
      </c>
      <c r="G20" s="6"/>
      <c r="H20" s="6"/>
      <c r="I20" s="6"/>
      <c r="J20" s="6"/>
      <c r="K20" s="6"/>
      <c r="L20" s="6"/>
    </row>
    <row r="21" spans="1:12" ht="37.5" customHeight="1">
      <c r="A21" s="1" t="s">
        <v>16</v>
      </c>
      <c r="B21" s="22">
        <v>0</v>
      </c>
      <c r="C21" s="22">
        <v>0</v>
      </c>
      <c r="D21" s="22"/>
      <c r="E21" s="26">
        <v>0</v>
      </c>
      <c r="F21" s="23"/>
      <c r="G21" s="6"/>
      <c r="H21" s="6"/>
      <c r="I21" s="6"/>
      <c r="J21" s="6"/>
      <c r="K21" s="6"/>
      <c r="L21" s="6"/>
    </row>
    <row r="22" spans="1:12" ht="27" customHeight="1">
      <c r="A22" s="2" t="s">
        <v>23</v>
      </c>
      <c r="B22" s="25">
        <f>B24+B25+B26+B27+B28+B29</f>
        <v>7183.7</v>
      </c>
      <c r="C22" s="25">
        <f>C24+C25+C26+C27+C28+C29</f>
        <v>259.3</v>
      </c>
      <c r="D22" s="22">
        <f>(C22/B22)*100</f>
        <v>3.6095605328730325</v>
      </c>
      <c r="E22" s="25">
        <f>E24+E25+E26+E27+E28+E29</f>
        <v>127.10000000000001</v>
      </c>
      <c r="F22" s="23">
        <f t="shared" si="1"/>
        <v>204.0125885129819</v>
      </c>
      <c r="G22" s="6"/>
      <c r="H22" s="6"/>
      <c r="I22" s="6"/>
      <c r="J22" s="6"/>
      <c r="K22" s="6"/>
      <c r="L22" s="6"/>
    </row>
    <row r="23" spans="1:12" ht="18.75" customHeight="1">
      <c r="A23" s="1" t="s">
        <v>5</v>
      </c>
      <c r="B23" s="22"/>
      <c r="C23" s="22"/>
      <c r="D23" s="22"/>
      <c r="E23" s="26"/>
      <c r="F23" s="23"/>
      <c r="G23" s="6"/>
      <c r="H23" s="6"/>
      <c r="I23" s="6"/>
      <c r="J23" s="6"/>
      <c r="K23" s="6"/>
      <c r="L23" s="6"/>
    </row>
    <row r="24" spans="1:12" ht="35.25" customHeight="1">
      <c r="A24" s="1" t="s">
        <v>19</v>
      </c>
      <c r="B24" s="22">
        <v>3631</v>
      </c>
      <c r="C24" s="22">
        <v>192</v>
      </c>
      <c r="D24" s="22">
        <f>(C24/B24)*100</f>
        <v>5.287799504268796</v>
      </c>
      <c r="E24" s="28">
        <v>43.7</v>
      </c>
      <c r="F24" s="23">
        <f aca="true" t="shared" si="2" ref="F24:F35">C24/E24*100</f>
        <v>439.3592677345538</v>
      </c>
      <c r="G24" s="6"/>
      <c r="H24" s="6"/>
      <c r="I24" s="6"/>
      <c r="J24" s="6"/>
      <c r="K24" s="6"/>
      <c r="L24" s="6"/>
    </row>
    <row r="25" spans="1:12" ht="36" customHeight="1">
      <c r="A25" s="1" t="s">
        <v>10</v>
      </c>
      <c r="B25" s="22">
        <v>437.7</v>
      </c>
      <c r="C25" s="22">
        <v>0</v>
      </c>
      <c r="D25" s="22">
        <f>(C25/B25)*100</f>
        <v>0</v>
      </c>
      <c r="E25" s="26">
        <v>1.8</v>
      </c>
      <c r="F25" s="23">
        <f t="shared" si="2"/>
        <v>0</v>
      </c>
      <c r="G25" s="6"/>
      <c r="H25" s="6"/>
      <c r="I25" s="6"/>
      <c r="J25" s="6"/>
      <c r="K25" s="6"/>
      <c r="L25" s="6"/>
    </row>
    <row r="26" spans="1:12" ht="33.75" customHeight="1">
      <c r="A26" s="1" t="s">
        <v>28</v>
      </c>
      <c r="B26" s="22">
        <v>605</v>
      </c>
      <c r="C26" s="22">
        <v>13.7</v>
      </c>
      <c r="D26" s="22">
        <f>(C26/B26)*100</f>
        <v>2.264462809917355</v>
      </c>
      <c r="E26" s="26">
        <v>57.4</v>
      </c>
      <c r="F26" s="23">
        <f>C26/E26*100</f>
        <v>23.867595818815328</v>
      </c>
      <c r="G26" s="6"/>
      <c r="H26" s="6"/>
      <c r="I26" s="6"/>
      <c r="J26" s="6"/>
      <c r="K26" s="6"/>
      <c r="L26" s="6"/>
    </row>
    <row r="27" spans="1:12" ht="33" customHeight="1">
      <c r="A27" s="1" t="s">
        <v>18</v>
      </c>
      <c r="B27" s="22">
        <v>2270</v>
      </c>
      <c r="C27" s="27">
        <v>28.7</v>
      </c>
      <c r="D27" s="22">
        <f>(C27/B27)*100</f>
        <v>1.26431718061674</v>
      </c>
      <c r="E27" s="28">
        <v>20.9</v>
      </c>
      <c r="F27" s="23">
        <f t="shared" si="2"/>
        <v>137.3205741626794</v>
      </c>
      <c r="G27" s="6"/>
      <c r="H27" s="6"/>
      <c r="I27" s="6"/>
      <c r="J27" s="6"/>
      <c r="K27" s="6"/>
      <c r="L27" s="6"/>
    </row>
    <row r="28" spans="1:12" ht="22.5" customHeight="1">
      <c r="A28" s="1" t="s">
        <v>11</v>
      </c>
      <c r="B28" s="22">
        <v>240</v>
      </c>
      <c r="C28" s="27">
        <v>8.8</v>
      </c>
      <c r="D28" s="22">
        <f>(C28/B28)*100</f>
        <v>3.6666666666666665</v>
      </c>
      <c r="E28" s="28">
        <v>3.3</v>
      </c>
      <c r="F28" s="23">
        <f t="shared" si="2"/>
        <v>266.6666666666667</v>
      </c>
      <c r="G28" s="6"/>
      <c r="H28" s="6"/>
      <c r="I28" s="6"/>
      <c r="J28" s="6"/>
      <c r="K28" s="6"/>
      <c r="L28" s="6"/>
    </row>
    <row r="29" spans="1:12" ht="25.5" customHeight="1">
      <c r="A29" s="1" t="s">
        <v>15</v>
      </c>
      <c r="B29" s="22">
        <v>0</v>
      </c>
      <c r="C29" s="27">
        <v>16.1</v>
      </c>
      <c r="D29" s="22"/>
      <c r="E29" s="28">
        <v>0</v>
      </c>
      <c r="F29" s="23"/>
      <c r="G29" s="6"/>
      <c r="H29" s="6"/>
      <c r="I29" s="6"/>
      <c r="J29" s="6"/>
      <c r="K29" s="6"/>
      <c r="L29" s="6"/>
    </row>
    <row r="30" spans="1:12" ht="24" customHeight="1">
      <c r="A30" s="2" t="s">
        <v>13</v>
      </c>
      <c r="B30" s="22">
        <f>B31+B33+B34</f>
        <v>205326</v>
      </c>
      <c r="C30" s="22">
        <f>C31+C33+C34</f>
        <v>-5512.1</v>
      </c>
      <c r="D30" s="22"/>
      <c r="E30" s="29">
        <f>E31+E33+E34</f>
        <v>-1462.2000000000007</v>
      </c>
      <c r="F30" s="23">
        <f t="shared" si="2"/>
        <v>376.9730543017369</v>
      </c>
      <c r="G30" s="6"/>
      <c r="H30" s="6"/>
      <c r="I30" s="6"/>
      <c r="J30" s="6"/>
      <c r="K30" s="6"/>
      <c r="L30" s="6"/>
    </row>
    <row r="31" spans="1:12" ht="36.75" customHeight="1">
      <c r="A31" s="3" t="s">
        <v>14</v>
      </c>
      <c r="B31" s="22">
        <v>202778.1</v>
      </c>
      <c r="C31" s="27">
        <v>7795.5</v>
      </c>
      <c r="D31" s="22">
        <f>(C31/B31)*100</f>
        <v>3.844350055553336</v>
      </c>
      <c r="E31" s="30">
        <v>6767.7</v>
      </c>
      <c r="F31" s="23">
        <f t="shared" si="2"/>
        <v>115.18684338844807</v>
      </c>
      <c r="G31" s="6"/>
      <c r="H31" s="6"/>
      <c r="I31" s="6"/>
      <c r="J31" s="6"/>
      <c r="K31" s="6"/>
      <c r="L31" s="6"/>
    </row>
    <row r="32" spans="1:12" ht="33.75" customHeight="1">
      <c r="A32" s="4" t="s">
        <v>8</v>
      </c>
      <c r="B32" s="22">
        <v>49857</v>
      </c>
      <c r="C32" s="27">
        <v>4154.8</v>
      </c>
      <c r="D32" s="22">
        <f>(C32/B32)*100</f>
        <v>8.33343362015364</v>
      </c>
      <c r="E32" s="28">
        <v>3870.5</v>
      </c>
      <c r="F32" s="23">
        <v>1</v>
      </c>
      <c r="G32" s="6"/>
      <c r="H32" s="6"/>
      <c r="I32" s="6"/>
      <c r="J32" s="6"/>
      <c r="K32" s="6"/>
      <c r="L32" s="6"/>
    </row>
    <row r="33" spans="1:12" ht="26.25" customHeight="1">
      <c r="A33" s="1" t="s">
        <v>12</v>
      </c>
      <c r="B33" s="22">
        <v>2547.9</v>
      </c>
      <c r="C33" s="27">
        <v>39.1</v>
      </c>
      <c r="D33" s="22">
        <f>(C33/B33)*100</f>
        <v>1.534597119196201</v>
      </c>
      <c r="E33" s="28">
        <v>209.8</v>
      </c>
      <c r="F33" s="23">
        <f t="shared" si="2"/>
        <v>18.63679694947569</v>
      </c>
      <c r="G33" s="14"/>
      <c r="H33" s="6"/>
      <c r="I33" s="6"/>
      <c r="J33" s="6"/>
      <c r="K33" s="6"/>
      <c r="L33" s="6"/>
    </row>
    <row r="34" spans="1:12" ht="36" customHeight="1">
      <c r="A34" s="5" t="s">
        <v>26</v>
      </c>
      <c r="B34" s="22">
        <v>0</v>
      </c>
      <c r="C34" s="27">
        <v>-13346.7</v>
      </c>
      <c r="D34" s="22"/>
      <c r="E34" s="28">
        <v>-8439.7</v>
      </c>
      <c r="F34" s="23">
        <f t="shared" si="2"/>
        <v>158.1418770809389</v>
      </c>
      <c r="G34" s="6"/>
      <c r="H34" s="6"/>
      <c r="I34" s="6"/>
      <c r="J34" s="6"/>
      <c r="K34" s="6"/>
      <c r="L34" s="6"/>
    </row>
    <row r="35" spans="1:12" ht="24" customHeight="1">
      <c r="A35" s="15" t="s">
        <v>6</v>
      </c>
      <c r="B35" s="25">
        <v>241415.5</v>
      </c>
      <c r="C35" s="25">
        <v>6701.9</v>
      </c>
      <c r="D35" s="22">
        <f>(C35/B35)*100</f>
        <v>2.7760852140811174</v>
      </c>
      <c r="E35" s="25">
        <v>7689.1</v>
      </c>
      <c r="F35" s="23">
        <f t="shared" si="2"/>
        <v>87.16104615624715</v>
      </c>
      <c r="G35" s="6"/>
      <c r="H35" s="6"/>
      <c r="I35" s="6"/>
      <c r="J35" s="6"/>
      <c r="K35" s="6"/>
      <c r="L35" s="6"/>
    </row>
    <row r="36" spans="1:12" ht="27" customHeight="1">
      <c r="A36" s="2" t="s">
        <v>7</v>
      </c>
      <c r="B36" s="31">
        <f>B7-B35</f>
        <v>0</v>
      </c>
      <c r="C36" s="31">
        <f>C7-C35</f>
        <v>-10347.1</v>
      </c>
      <c r="D36" s="25"/>
      <c r="E36" s="31">
        <f>E7-E35</f>
        <v>-7568.200000000001</v>
      </c>
      <c r="F36" s="25"/>
      <c r="G36" s="6"/>
      <c r="H36" s="6"/>
      <c r="I36" s="6"/>
      <c r="J36" s="6"/>
      <c r="K36" s="6"/>
      <c r="L36" s="6"/>
    </row>
    <row r="37" spans="1:5" ht="15.75">
      <c r="A37" s="16"/>
      <c r="B37" s="16"/>
      <c r="C37" s="6"/>
      <c r="D37" s="17"/>
      <c r="E37" s="16"/>
    </row>
    <row r="38" spans="1:5" ht="15.75">
      <c r="A38" s="18"/>
      <c r="B38" s="19"/>
      <c r="C38" s="19"/>
      <c r="D38" s="19"/>
      <c r="E38" s="19"/>
    </row>
    <row r="39" spans="1:5" ht="15.75">
      <c r="A39" s="19"/>
      <c r="B39" s="19"/>
      <c r="C39" s="19"/>
      <c r="D39" s="20"/>
      <c r="E39" s="16"/>
    </row>
    <row r="40" spans="1:5" ht="15.75">
      <c r="A40" s="16"/>
      <c r="B40" s="16"/>
      <c r="C40" s="16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9"/>
      <c r="B42" s="19"/>
      <c r="C42" s="19"/>
      <c r="D42" s="20"/>
      <c r="E42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2020-02-14T11:12:04Z</cp:lastPrinted>
  <dcterms:created xsi:type="dcterms:W3CDTF">2001-12-07T07:47:07Z</dcterms:created>
  <dcterms:modified xsi:type="dcterms:W3CDTF">2020-03-27T15:02:00Z</dcterms:modified>
  <cp:category/>
  <cp:version/>
  <cp:contentType/>
  <cp:contentStatus/>
  <cp:revision>1</cp:revision>
</cp:coreProperties>
</file>