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<sst xmlns="http://schemas.openxmlformats.org/spreadsheetml/2006/main" count="39" uniqueCount="38">
  <si>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</si>
  <si>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</si>
  <si>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</si>
  <si>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</si>
  <si>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</si>
  <si>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</si>
  <si>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</si>
  <si>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</si>
  <si>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</si>
  <si>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</si>
  <si>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</si>
  <si>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</si>
  <si>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</si>
  <si>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</si>
  <si>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</si>
  <si>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</si>
  <si>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</si>
  <si>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</si>
  <si>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</si>
  <si>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</si>
  <si>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</si>
  <si>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</si>
  <si>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</si>
  <si>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</si>
  <si>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</si>
  <si>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</si>
  <si>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</si>
  <si>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</si>
  <si>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</si>
  <si>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Утверждено на 2020 год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</si>
  <si>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</si>
  <si>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</si>
  <si>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</si>
  <si>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</si>
  <si>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БЮДЖЕТА ШУМЕРЛИНСКОГО РАЙОНА на 01.07.2020г.</t>
  </si>
  <si>
    <t>Исполнено на 01.07.2020г.</t>
  </si>
  <si>
    <t>Исполнено на 01.07.2019г.</t>
  </si>
  <si>
    <t>% исполн. на 01.07.2020г./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01.07.2019г.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</si>
</sst>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7" fillId="33" borderId="12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19">
      <selection activeCell="F20" sqref="F20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34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15.75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31</v>
      </c>
      <c r="B5" s="35" t="s">
        <v>29</v>
      </c>
      <c r="C5" s="35" t="s">
        <v>35</v>
      </c>
      <c r="D5" s="35" t="s">
        <v>32</v>
      </c>
      <c r="E5" s="35" t="s">
        <v>36</v>
      </c>
      <c r="F5" s="37" t="s">
        <v>37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32" t="s">
        <v>4</v>
      </c>
      <c r="B7" s="33">
        <f>B9+B31+B23</f>
        <v>311496.39999999997</v>
      </c>
      <c r="C7" s="33">
        <f>C9+C31+C23</f>
        <v>96312.00000000001</v>
      </c>
      <c r="D7" s="22">
        <f>(C7/B7)*100</f>
        <v>30.91913742823353</v>
      </c>
      <c r="E7" s="33">
        <f>E9+E31+E23</f>
        <v>104578.6</v>
      </c>
      <c r="F7" s="21">
        <f>C7/E7*100</f>
        <v>92.09532351743091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24">
        <f>B9+B23</f>
        <v>34961.9</v>
      </c>
      <c r="C8" s="24">
        <f>C9+C23</f>
        <v>12950.7</v>
      </c>
      <c r="D8" s="22">
        <f>(C8/B8)*100</f>
        <v>37.04232321469943</v>
      </c>
      <c r="E8" s="24">
        <f>E9+E23</f>
        <v>12972.000000000002</v>
      </c>
      <c r="F8" s="21">
        <f>C8/E8*100</f>
        <v>99.83580018501387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5">
        <f>SUM(B11:B22)</f>
        <v>28905.8</v>
      </c>
      <c r="C9" s="25">
        <f>SUM(C11:C22)</f>
        <v>10909.1</v>
      </c>
      <c r="D9" s="22">
        <f>(C9/B9)*100</f>
        <v>37.740176711940165</v>
      </c>
      <c r="E9" s="25">
        <f>E11+E12+E14+E15+E17+E18+E19+E21+E22+E16</f>
        <v>10858.600000000002</v>
      </c>
      <c r="F9" s="21">
        <f>C9/E9*100</f>
        <v>100.46506916177039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14225.6</v>
      </c>
      <c r="C11" s="22">
        <v>6240</v>
      </c>
      <c r="D11" s="22">
        <f aca="true" t="shared" si="0" ref="D11:D21">(C11/B11)*100</f>
        <v>43.864582161736585</v>
      </c>
      <c r="E11" s="22">
        <v>5816.6</v>
      </c>
      <c r="F11" s="23">
        <f>C11/E11*100</f>
        <v>107.27916652339854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8143.4</v>
      </c>
      <c r="C12" s="22">
        <v>3155.4</v>
      </c>
      <c r="D12" s="22">
        <f t="shared" si="0"/>
        <v>38.74794311958151</v>
      </c>
      <c r="E12" s="22">
        <v>3602.2</v>
      </c>
      <c r="F12" s="23">
        <f>C12/E12*100</f>
        <v>87.59646882460719</v>
      </c>
      <c r="G12" s="6"/>
      <c r="H12" s="13"/>
      <c r="I12" s="6"/>
      <c r="J12" s="6"/>
      <c r="P12" s="8"/>
      <c r="Q12" s="8"/>
    </row>
    <row r="13" spans="1:17" ht="33.75" customHeight="1">
      <c r="A13" s="1" t="s">
        <v>30</v>
      </c>
      <c r="B13" s="22">
        <v>300</v>
      </c>
      <c r="C13" s="22">
        <v>147.6</v>
      </c>
      <c r="D13" s="22">
        <f>(C13/B13)*100</f>
        <v>49.2</v>
      </c>
      <c r="E13" s="22">
        <v>0</v>
      </c>
      <c r="F13" s="23"/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1072.1</v>
      </c>
      <c r="C14" s="23">
        <v>315.9</v>
      </c>
      <c r="D14" s="22">
        <f>(C14/B14)*100</f>
        <v>29.46553493144296</v>
      </c>
      <c r="E14" s="26">
        <v>392.6</v>
      </c>
      <c r="F14" s="23">
        <f aca="true" t="shared" si="1" ref="F14:F23">C14/E14*100</f>
        <v>80.46357615894038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102.7</v>
      </c>
      <c r="C15" s="22">
        <v>172.9</v>
      </c>
      <c r="D15" s="22">
        <f t="shared" si="0"/>
        <v>168.35443037974684</v>
      </c>
      <c r="E15" s="26">
        <v>50.1</v>
      </c>
      <c r="F15" s="23">
        <f t="shared" si="1"/>
        <v>345.1097804391218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220</v>
      </c>
      <c r="C16" s="22">
        <v>70.9</v>
      </c>
      <c r="D16" s="22">
        <f t="shared" si="0"/>
        <v>32.227272727272734</v>
      </c>
      <c r="E16" s="26">
        <v>86</v>
      </c>
      <c r="F16" s="23">
        <f t="shared" si="1"/>
        <v>82.44186046511629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867</v>
      </c>
      <c r="C17" s="22">
        <v>111.2</v>
      </c>
      <c r="D17" s="22">
        <f>(C17/B17)*100</f>
        <v>12.825836216839678</v>
      </c>
      <c r="E17" s="26">
        <v>119.2</v>
      </c>
      <c r="F17" s="23">
        <f t="shared" si="1"/>
        <v>93.28859060402685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640</v>
      </c>
      <c r="C18" s="22">
        <v>109.5</v>
      </c>
      <c r="D18" s="22">
        <f>(C18/B18)*100</f>
        <v>17.109375</v>
      </c>
      <c r="E18" s="26">
        <v>94.6</v>
      </c>
      <c r="F18" s="23">
        <f t="shared" si="1"/>
        <v>115.75052854122623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2900</v>
      </c>
      <c r="C19" s="22">
        <v>301.7</v>
      </c>
      <c r="D19" s="22">
        <f>(C19/B19)*100</f>
        <v>10.403448275862068</v>
      </c>
      <c r="E19" s="26">
        <v>547.2</v>
      </c>
      <c r="F19" s="23">
        <f t="shared" si="1"/>
        <v>55.13523391812865</v>
      </c>
      <c r="G19" s="6"/>
      <c r="H19" s="6"/>
      <c r="I19" s="6"/>
      <c r="J19" s="6"/>
      <c r="K19" s="6"/>
      <c r="L19" s="6"/>
    </row>
    <row r="20" spans="1:12" ht="21" customHeight="1">
      <c r="A20" s="1" t="s">
        <v>33</v>
      </c>
      <c r="B20" s="22">
        <v>0</v>
      </c>
      <c r="C20" s="22">
        <v>45.9</v>
      </c>
      <c r="D20" s="22"/>
      <c r="E20" s="26">
        <v>0</v>
      </c>
      <c r="F20" s="23"/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435</v>
      </c>
      <c r="C21" s="22">
        <v>238.1</v>
      </c>
      <c r="D21" s="22">
        <f t="shared" si="0"/>
        <v>54.735632183908045</v>
      </c>
      <c r="E21" s="26">
        <v>150.1</v>
      </c>
      <c r="F21" s="23">
        <f t="shared" si="1"/>
        <v>158.6275816122585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6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5">
        <f>B25+B26+B27+B28+B29+B30</f>
        <v>6056.1</v>
      </c>
      <c r="C23" s="25">
        <f>C25+C26+C27+C28+C29+C30</f>
        <v>2041.6</v>
      </c>
      <c r="D23" s="22">
        <f>(C23/B23)*100</f>
        <v>33.711464473836294</v>
      </c>
      <c r="E23" s="25">
        <f>E25+E26+E27+E28+E29+E30</f>
        <v>2113.4</v>
      </c>
      <c r="F23" s="23">
        <f t="shared" si="1"/>
        <v>96.60263083183494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6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2533.5</v>
      </c>
      <c r="C25" s="22">
        <v>817.6</v>
      </c>
      <c r="D25" s="22">
        <f>(C25/B25)*100</f>
        <v>32.2715610815078</v>
      </c>
      <c r="E25" s="28">
        <v>962.7</v>
      </c>
      <c r="F25" s="23">
        <f aca="true" t="shared" si="2" ref="F25:F36">C25/E25*100</f>
        <v>84.92780720889166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437.7</v>
      </c>
      <c r="C26" s="22">
        <v>339.9</v>
      </c>
      <c r="D26" s="22">
        <f>(C26/B26)*100</f>
        <v>77.6559287183002</v>
      </c>
      <c r="E26" s="26">
        <v>99.6</v>
      </c>
      <c r="F26" s="23">
        <f t="shared" si="2"/>
        <v>341.26506024096386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605</v>
      </c>
      <c r="C27" s="22">
        <v>165.4</v>
      </c>
      <c r="D27" s="22">
        <f>(C27/B27)*100</f>
        <v>27.33884297520661</v>
      </c>
      <c r="E27" s="26">
        <v>642.7</v>
      </c>
      <c r="F27" s="23">
        <f>C27/E27*100</f>
        <v>25.735179710595922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2239.9</v>
      </c>
      <c r="C28" s="27">
        <v>413.8</v>
      </c>
      <c r="D28" s="22">
        <f>(C28/B28)*100</f>
        <v>18.47403901959909</v>
      </c>
      <c r="E28" s="28">
        <v>325</v>
      </c>
      <c r="F28" s="23">
        <f t="shared" si="2"/>
        <v>127.32307692307691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240</v>
      </c>
      <c r="C29" s="27">
        <v>304.9</v>
      </c>
      <c r="D29" s="22">
        <f>(C29/B29)*100</f>
        <v>127.04166666666666</v>
      </c>
      <c r="E29" s="28">
        <v>81.5</v>
      </c>
      <c r="F29" s="23">
        <f t="shared" si="2"/>
        <v>374.1104294478527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7">
        <v>0</v>
      </c>
      <c r="D30" s="22"/>
      <c r="E30" s="28">
        <v>1.9</v>
      </c>
      <c r="F30" s="23">
        <f t="shared" si="2"/>
        <v>0</v>
      </c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2">
        <f>B32+B34+B35</f>
        <v>276534.5</v>
      </c>
      <c r="C31" s="22">
        <f>C32+C34+C35</f>
        <v>83361.3</v>
      </c>
      <c r="D31" s="22">
        <f>(C31/B31)*100</f>
        <v>30.14499095049623</v>
      </c>
      <c r="E31" s="29">
        <f>E32+E34+E35</f>
        <v>91606.6</v>
      </c>
      <c r="F31" s="23">
        <f t="shared" si="2"/>
        <v>90.99922931317175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2">
        <v>285248.8</v>
      </c>
      <c r="C32" s="27">
        <v>95589.5</v>
      </c>
      <c r="D32" s="22">
        <f>(C32/B32)*100</f>
        <v>33.510920992480955</v>
      </c>
      <c r="E32" s="30">
        <v>99381.1</v>
      </c>
      <c r="F32" s="23">
        <f t="shared" si="2"/>
        <v>96.1847876507706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49857</v>
      </c>
      <c r="C33" s="27">
        <v>24928.8</v>
      </c>
      <c r="D33" s="22">
        <f>(C33/B33)*100</f>
        <v>50.000601720921836</v>
      </c>
      <c r="E33" s="28">
        <v>23223</v>
      </c>
      <c r="F33" s="23">
        <v>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4632.4</v>
      </c>
      <c r="C34" s="27">
        <v>1118.6</v>
      </c>
      <c r="D34" s="22">
        <f>(C34/B34)*100</f>
        <v>24.14731024954667</v>
      </c>
      <c r="E34" s="28">
        <v>665.2</v>
      </c>
      <c r="F34" s="23">
        <f t="shared" si="2"/>
        <v>168.15995189416714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-13346.7</v>
      </c>
      <c r="C35" s="27">
        <v>-13346.8</v>
      </c>
      <c r="D35" s="22"/>
      <c r="E35" s="28">
        <v>-8439.7</v>
      </c>
      <c r="F35" s="23">
        <f t="shared" si="2"/>
        <v>158.14306195717856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5">
        <v>333807.9</v>
      </c>
      <c r="C36" s="25">
        <v>113332.1</v>
      </c>
      <c r="D36" s="22">
        <f>(C36/B36)*100</f>
        <v>33.95129354338229</v>
      </c>
      <c r="E36" s="25">
        <v>113600</v>
      </c>
      <c r="F36" s="23">
        <f t="shared" si="2"/>
        <v>99.76417253521127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31">
        <v>24086.8</v>
      </c>
      <c r="C37" s="31">
        <f>C7-C36</f>
        <v>-17020.09999999999</v>
      </c>
      <c r="D37" s="25"/>
      <c r="E37" s="31">
        <f>E7-E36</f>
        <v>-9021.399999999994</v>
      </c>
      <c r="F37" s="25"/>
      <c r="G37" s="6"/>
      <c r="H37" s="6"/>
      <c r="I37" s="6"/>
      <c r="J37" s="6"/>
      <c r="K37" s="6"/>
      <c r="L37" s="6"/>
    </row>
    <row r="38" spans="1:5" ht="15.75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2020-07-07T14:10:26Z</cp:lastPrinted>
  <dcterms:created xsi:type="dcterms:W3CDTF">2001-12-07T07:47:07Z</dcterms:created>
  <dcterms:modified xsi:type="dcterms:W3CDTF">2020-07-07T14:17:40Z</dcterms:modified>
  <cp:category/>
  <cp:version/>
  <cp:contentType/>
  <cp:contentStatus/>
  <cp:revision>1</cp:revision>
</cp:coreProperties>
</file>