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<sst xmlns="http://schemas.openxmlformats.org/spreadsheetml/2006/main" count="39" uniqueCount="38">
  <si>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</si>
  <si>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</si>
  <si>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</si>
  <si>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</si>
  <si>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</si>
  <si>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</si>
  <si>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</si>
  <si>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</si>
  <si>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</si>
  <si>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</si>
  <si>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</si>
  <si>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</si>
  <si>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</si>
  <si>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</si>
  <si>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</si>
  <si>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</si>
  <si>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</si>
  <si>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</si>
  <si>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</si>
  <si>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</si>
  <si>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</si>
  <si>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</si>
  <si>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</si>
  <si>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</si>
  <si>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</si>
  <si>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</si>
  <si>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</si>
  <si>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</si>
  <si>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</si>
  <si>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Утверждено на 2020 год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</si>
  <si>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</si>
  <si>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</si>
  <si>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</si>
  <si>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</si>
  <si>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Исполнено на 01.10.2020г.</t>
  </si>
  <si>
    <t>Исполнено на 01.10.2019г.</t>
  </si>
  <si>
    <t>% исполн. на 01.10.2020г./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01.10.2019г.</t>
  </si>
  <si>
    <t>БЮДЖЕТА ШУМЕРЛИНСКОГО РАЙОНА на 01.10.2020г.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</si>
</sst>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">
      <selection activeCell="A29" sqref="A29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37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15.75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31</v>
      </c>
      <c r="B5" s="35" t="s">
        <v>29</v>
      </c>
      <c r="C5" s="35" t="s">
        <v>34</v>
      </c>
      <c r="D5" s="35" t="s">
        <v>32</v>
      </c>
      <c r="E5" s="35" t="s">
        <v>35</v>
      </c>
      <c r="F5" s="37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2" t="s">
        <v>4</v>
      </c>
      <c r="B7" s="33">
        <f>B9+B31+B23</f>
        <v>311576.29999999993</v>
      </c>
      <c r="C7" s="33">
        <f>C9+C31+C23</f>
        <v>184714.40000000002</v>
      </c>
      <c r="D7" s="22">
        <f>(C7/B7)*100</f>
        <v>59.28384155020778</v>
      </c>
      <c r="E7" s="33">
        <f>E9+E31+E23</f>
        <v>178216.3</v>
      </c>
      <c r="F7" s="21">
        <f>C7/E7*100</f>
        <v>103.64618724549888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34961.9</v>
      </c>
      <c r="C8" s="24">
        <f>C9+C23</f>
        <v>20920</v>
      </c>
      <c r="D8" s="22">
        <f>(C8/B8)*100</f>
        <v>59.8365649464131</v>
      </c>
      <c r="E8" s="24">
        <f>E9+E23</f>
        <v>21164.600000000002</v>
      </c>
      <c r="F8" s="21">
        <f>C8/E8*100</f>
        <v>98.84429660848775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28905.8</v>
      </c>
      <c r="C9" s="25">
        <f>SUM(C11:C22)</f>
        <v>17108.3</v>
      </c>
      <c r="D9" s="22">
        <f>(C9/B9)*100</f>
        <v>59.18639165842149</v>
      </c>
      <c r="E9" s="25">
        <f>E11+E12+E14+E15+E17+E18+E19+E21+E22+E16</f>
        <v>17819.2</v>
      </c>
      <c r="F9" s="21">
        <f>C9/E9*100</f>
        <v>96.01048307443656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14225.6</v>
      </c>
      <c r="C11" s="22">
        <v>9549.8</v>
      </c>
      <c r="D11" s="22">
        <f aca="true" t="shared" si="0" ref="D11:D21">(C11/B11)*100</f>
        <v>67.13108761669103</v>
      </c>
      <c r="E11" s="22">
        <v>8395.5</v>
      </c>
      <c r="F11" s="23">
        <f>C11/E11*100</f>
        <v>113.74903221964145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5119.7</v>
      </c>
      <c r="D12" s="22">
        <f t="shared" si="0"/>
        <v>62.86931748409755</v>
      </c>
      <c r="E12" s="22">
        <v>5656.7</v>
      </c>
      <c r="F12" s="23">
        <f>C12/E12*100</f>
        <v>90.50683260558276</v>
      </c>
      <c r="G12" s="6"/>
      <c r="H12" s="13"/>
      <c r="I12" s="6"/>
      <c r="J12" s="6"/>
      <c r="P12" s="8"/>
      <c r="Q12" s="8"/>
    </row>
    <row r="13" spans="1:17" ht="33.75" customHeight="1">
      <c r="A13" s="1" t="s">
        <v>30</v>
      </c>
      <c r="B13" s="22">
        <v>300</v>
      </c>
      <c r="C13" s="22">
        <v>225.4</v>
      </c>
      <c r="D13" s="22">
        <f>(C13/B13)*100</f>
        <v>75.13333333333333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1072.1</v>
      </c>
      <c r="C14" s="23">
        <v>595</v>
      </c>
      <c r="D14" s="22">
        <f>(C14/B14)*100</f>
        <v>55.49855423934334</v>
      </c>
      <c r="E14" s="26">
        <v>601.8</v>
      </c>
      <c r="F14" s="23">
        <f aca="true" t="shared" si="1" ref="F14:F23">C14/E14*100</f>
        <v>98.87005649717516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102.7</v>
      </c>
      <c r="C15" s="22">
        <v>173.7</v>
      </c>
      <c r="D15" s="22">
        <f t="shared" si="0"/>
        <v>169.13339824732228</v>
      </c>
      <c r="E15" s="26">
        <v>59.6</v>
      </c>
      <c r="F15" s="23">
        <f t="shared" si="1"/>
        <v>291.4429530201342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220</v>
      </c>
      <c r="C16" s="22">
        <v>73.3</v>
      </c>
      <c r="D16" s="22">
        <f t="shared" si="0"/>
        <v>33.31818181818182</v>
      </c>
      <c r="E16" s="26">
        <v>86</v>
      </c>
      <c r="F16" s="23">
        <f t="shared" si="1"/>
        <v>85.23255813953487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867</v>
      </c>
      <c r="C17" s="22">
        <v>196.5</v>
      </c>
      <c r="D17" s="22">
        <f>(C17/B17)*100</f>
        <v>22.664359861591695</v>
      </c>
      <c r="E17" s="26">
        <v>415.9</v>
      </c>
      <c r="F17" s="23">
        <f t="shared" si="1"/>
        <v>47.24693435922097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188.9</v>
      </c>
      <c r="D18" s="22">
        <f>(C18/B18)*100</f>
        <v>29.515625</v>
      </c>
      <c r="E18" s="26">
        <v>331.8</v>
      </c>
      <c r="F18" s="23">
        <f t="shared" si="1"/>
        <v>56.93188667872212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2900</v>
      </c>
      <c r="C19" s="22">
        <v>505.2</v>
      </c>
      <c r="D19" s="22">
        <f>(C19/B19)*100</f>
        <v>17.420689655172414</v>
      </c>
      <c r="E19" s="26">
        <v>2020.4</v>
      </c>
      <c r="F19" s="23">
        <f t="shared" si="1"/>
        <v>25.004949514947533</v>
      </c>
      <c r="G19" s="6"/>
      <c r="H19" s="6"/>
      <c r="I19" s="6"/>
      <c r="J19" s="6"/>
      <c r="K19" s="6"/>
      <c r="L19" s="6"/>
    </row>
    <row r="20" spans="1:12" ht="21" customHeight="1">
      <c r="A20" s="1" t="s">
        <v>33</v>
      </c>
      <c r="B20" s="22">
        <v>0</v>
      </c>
      <c r="C20" s="22">
        <v>72.2</v>
      </c>
      <c r="D20" s="22"/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435</v>
      </c>
      <c r="C21" s="22">
        <v>408.6</v>
      </c>
      <c r="D21" s="22">
        <f t="shared" si="0"/>
        <v>93.93103448275862</v>
      </c>
      <c r="E21" s="26">
        <v>251.5</v>
      </c>
      <c r="F21" s="23">
        <f t="shared" si="1"/>
        <v>162.4652087475149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6056.1</v>
      </c>
      <c r="C23" s="25">
        <f>C25+C26+C27+C28+C29+C30</f>
        <v>3811.7</v>
      </c>
      <c r="D23" s="22">
        <f>(C23/B23)*100</f>
        <v>62.93984577533396</v>
      </c>
      <c r="E23" s="25">
        <f>E25+E26+E27+E28+E29+E30</f>
        <v>3345.4000000000005</v>
      </c>
      <c r="F23" s="23">
        <f t="shared" si="1"/>
        <v>113.93854247623601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2533.5</v>
      </c>
      <c r="C25" s="22">
        <v>1491.4</v>
      </c>
      <c r="D25" s="22">
        <f>(C25/B25)*100</f>
        <v>58.867179790803235</v>
      </c>
      <c r="E25" s="28">
        <v>1410.6</v>
      </c>
      <c r="F25" s="23">
        <f aca="true" t="shared" si="2" ref="F25:F36">C25/E25*100</f>
        <v>105.72805898199348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437.7</v>
      </c>
      <c r="C26" s="22">
        <v>426.4</v>
      </c>
      <c r="D26" s="22">
        <f>(C26/B26)*100</f>
        <v>97.41832305231894</v>
      </c>
      <c r="E26" s="26">
        <v>187.2</v>
      </c>
      <c r="F26" s="23">
        <f t="shared" si="2"/>
        <v>227.77777777777777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605</v>
      </c>
      <c r="C27" s="22">
        <v>401.1</v>
      </c>
      <c r="D27" s="22">
        <f>(C27/B27)*100</f>
        <v>66.29752066115702</v>
      </c>
      <c r="E27" s="26">
        <v>915</v>
      </c>
      <c r="F27" s="23">
        <f>C27/E27*100</f>
        <v>43.8360655737705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2239.9</v>
      </c>
      <c r="C28" s="27">
        <v>733.8</v>
      </c>
      <c r="D28" s="22">
        <f>(C28/B28)*100</f>
        <v>32.76039108888789</v>
      </c>
      <c r="E28" s="28">
        <v>652</v>
      </c>
      <c r="F28" s="23">
        <f t="shared" si="2"/>
        <v>112.54601226993863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240</v>
      </c>
      <c r="C29" s="27">
        <v>759</v>
      </c>
      <c r="D29" s="22">
        <f>(C29/B29)*100</f>
        <v>316.25</v>
      </c>
      <c r="E29" s="28">
        <v>176.8</v>
      </c>
      <c r="F29" s="23">
        <f t="shared" si="2"/>
        <v>429.29864253393663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0</v>
      </c>
      <c r="D30" s="22"/>
      <c r="E30" s="28">
        <v>3.8</v>
      </c>
      <c r="F30" s="23">
        <f t="shared" si="2"/>
        <v>0</v>
      </c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2">
        <f>B32+B34+B35</f>
        <v>276614.39999999997</v>
      </c>
      <c r="C31" s="22">
        <f>C32+C34+C35</f>
        <v>163794.40000000002</v>
      </c>
      <c r="D31" s="22">
        <f>(C31/B31)*100</f>
        <v>59.213981629300584</v>
      </c>
      <c r="E31" s="29">
        <f>E32+E34+E35</f>
        <v>157051.69999999998</v>
      </c>
      <c r="F31" s="23">
        <f t="shared" si="2"/>
        <v>104.29329959497417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2">
        <v>285248.8</v>
      </c>
      <c r="C32" s="27">
        <v>175353.5</v>
      </c>
      <c r="D32" s="22">
        <f>(C32/B32)*100</f>
        <v>61.473878242432576</v>
      </c>
      <c r="E32" s="30">
        <v>164576.5</v>
      </c>
      <c r="F32" s="23">
        <f t="shared" si="2"/>
        <v>106.5483225126309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49857</v>
      </c>
      <c r="C33" s="27">
        <v>37393.2</v>
      </c>
      <c r="D33" s="22">
        <f>(C33/B33)*100</f>
        <v>75.00090258138275</v>
      </c>
      <c r="E33" s="28">
        <v>34834.5</v>
      </c>
      <c r="F33" s="23">
        <v>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4712.3</v>
      </c>
      <c r="C34" s="27">
        <v>1787.7</v>
      </c>
      <c r="D34" s="22">
        <f>(C34/B34)*100</f>
        <v>37.936888568215096</v>
      </c>
      <c r="E34" s="28">
        <v>914.9</v>
      </c>
      <c r="F34" s="23">
        <f t="shared" si="2"/>
        <v>195.39840419718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-13346.7</v>
      </c>
      <c r="C35" s="27">
        <v>-13346.8</v>
      </c>
      <c r="D35" s="22"/>
      <c r="E35" s="28">
        <v>-8439.7</v>
      </c>
      <c r="F35" s="23">
        <f t="shared" si="2"/>
        <v>158.14306195717856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331426.1</v>
      </c>
      <c r="C36" s="25">
        <v>207866.1</v>
      </c>
      <c r="D36" s="22">
        <f>(C36/B36)*100</f>
        <v>62.71868751435087</v>
      </c>
      <c r="E36" s="25">
        <v>185537.7</v>
      </c>
      <c r="F36" s="23">
        <f t="shared" si="2"/>
        <v>112.03442750449099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31">
        <v>-24368.3</v>
      </c>
      <c r="C37" s="31">
        <f>C7-C36</f>
        <v>-23151.699999999983</v>
      </c>
      <c r="D37" s="25"/>
      <c r="E37" s="31">
        <f>E7-E36</f>
        <v>-7321.400000000023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2020-10-06T07:34:42Z</cp:lastPrinted>
  <dcterms:created xsi:type="dcterms:W3CDTF">2001-12-07T07:47:07Z</dcterms:created>
  <dcterms:modified xsi:type="dcterms:W3CDTF">2020-10-06T07:35:57Z</dcterms:modified>
  <cp:category/>
  <cp:version/>
  <cp:contentType/>
  <cp:contentStatus/>
  <cp:revision>1</cp:revision>
</cp:coreProperties>
</file>