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'SVODKA12'!$A$1:$AG$52</definedName>
    <definedName name="_xlnm.Print_Area" localSheetId="0">'SVODKA12'!$A$1:$F$47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<sst xmlns="http://schemas.openxmlformats.org/spreadsheetml/2006/main" count="49" uniqueCount="48">
  <si>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</si>
  <si>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</si>
  <si>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</si>
  <si>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</si>
  <si>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</si>
  <si>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</si>
  <si>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</si>
  <si>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</si>
  <si>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</si>
  <si>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</si>
  <si>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</si>
  <si>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</si>
  <si>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</si>
  <si>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</si>
  <si>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</si>
  <si>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</si>
  <si>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</si>
  <si>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</si>
  <si>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</si>
  <si>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</si>
  <si>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</si>
  <si>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</si>
  <si>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</si>
  <si>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</si>
  <si>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</si>
  <si>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</si>
  <si>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</si>
  <si>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</si>
  <si>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</si>
  <si>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Утверждено на 2020 год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</si>
  <si>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</si>
  <si>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</si>
  <si>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</si>
  <si>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</si>
  <si>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БЮДЖЕТА ШУМЕРЛИНСКОГО РАЙОНА на 01.01.2021г.</t>
  </si>
  <si>
    <t>Исполнено на 01.01.2021г.</t>
  </si>
  <si>
    <t>Исполнено на 01.01.2020г.</t>
  </si>
  <si>
    <t>% исполн. на 01.01.2021г./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01.01.2020г.</t>
  </si>
  <si>
    <t xml:space="preserve">Общегосударственные вопросы </t>
  </si>
  <si>
    <t xml:space="preserve">Национальная оборона 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</si>
  <si>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</si>
  <si>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</si>
  <si>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</si>
  <si>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 xml:space="preserve">Охрана окружающей среды </t>
  </si>
  <si>
    <t xml:space="preserve">Образование </t>
  </si>
  <si>
    <t xml:space="preserve">Культура, кинематография </t>
  </si>
  <si>
    <t>Социальная политика</t>
  </si>
  <si>
    <t xml:space="preserve">Физическая культура и спорт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</si>
</sst>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3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left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SheetLayoutView="100" zoomScalePageLayoutView="400" workbookViewId="0" topLeftCell="A33">
      <selection activeCell="L39" sqref="L39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34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9" customHeight="1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31</v>
      </c>
      <c r="B5" s="35" t="s">
        <v>29</v>
      </c>
      <c r="C5" s="35" t="s">
        <v>35</v>
      </c>
      <c r="D5" s="35" t="s">
        <v>32</v>
      </c>
      <c r="E5" s="35" t="s">
        <v>36</v>
      </c>
      <c r="F5" s="37" t="s">
        <v>37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1" t="s">
        <v>4</v>
      </c>
      <c r="B7" s="32">
        <f>B9+B31+B23</f>
        <v>321843.9</v>
      </c>
      <c r="C7" s="32">
        <f>C9+C31+C23</f>
        <v>313666.7</v>
      </c>
      <c r="D7" s="22">
        <f>(C7/B7)*100</f>
        <v>97.45926519036091</v>
      </c>
      <c r="E7" s="32">
        <f>E9+E31+E23</f>
        <v>281375</v>
      </c>
      <c r="F7" s="21">
        <f>C7/E7*100</f>
        <v>111.47639271434919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B9+B23</f>
        <v>33953.200000000004</v>
      </c>
      <c r="C8" s="24">
        <f>C9+C23</f>
        <v>33647.9</v>
      </c>
      <c r="D8" s="22">
        <f>(C8/B8)*100</f>
        <v>99.10082113026164</v>
      </c>
      <c r="E8" s="24">
        <f>E9+E23</f>
        <v>32563.4</v>
      </c>
      <c r="F8" s="21">
        <f>C8/E8*100</f>
        <v>103.33042618399799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SUM(B11:B22)</f>
        <v>28711.300000000003</v>
      </c>
      <c r="C9" s="25">
        <f>SUM(C11:C22)</f>
        <v>28608.7</v>
      </c>
      <c r="D9" s="22">
        <f>(C9/B9)*100</f>
        <v>99.64264940981424</v>
      </c>
      <c r="E9" s="25">
        <f>SUM(E11:E22)</f>
        <v>27569.2</v>
      </c>
      <c r="F9" s="21">
        <f>C9/E9*100</f>
        <v>103.77051202066075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14250</v>
      </c>
      <c r="C11" s="22">
        <v>15462.8</v>
      </c>
      <c r="D11" s="22">
        <f aca="true" t="shared" si="0" ref="D11:D21">(C11/B11)*100</f>
        <v>108.51087719298245</v>
      </c>
      <c r="E11" s="22">
        <v>13462</v>
      </c>
      <c r="F11" s="23">
        <f>C11/E11*100</f>
        <v>114.86257614024662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8143.4</v>
      </c>
      <c r="C12" s="22">
        <v>6928.8</v>
      </c>
      <c r="D12" s="22">
        <f t="shared" si="0"/>
        <v>85.08485399219</v>
      </c>
      <c r="E12" s="22">
        <v>7626.3</v>
      </c>
      <c r="F12" s="23">
        <f>C12/E12*100</f>
        <v>90.85401833130089</v>
      </c>
      <c r="G12" s="6"/>
      <c r="H12" s="13"/>
      <c r="I12" s="6"/>
      <c r="J12" s="6"/>
      <c r="P12" s="8"/>
      <c r="Q12" s="8"/>
    </row>
    <row r="13" spans="1:17" ht="33.75" customHeight="1">
      <c r="A13" s="1" t="s">
        <v>30</v>
      </c>
      <c r="B13" s="22">
        <v>359</v>
      </c>
      <c r="C13" s="22">
        <v>367.4</v>
      </c>
      <c r="D13" s="22">
        <f>(C13/B13)*100</f>
        <v>102.33983286908077</v>
      </c>
      <c r="E13" s="22">
        <v>0</v>
      </c>
      <c r="F13" s="23"/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805</v>
      </c>
      <c r="C14" s="23">
        <v>806</v>
      </c>
      <c r="D14" s="22">
        <f>(C14/B14)*100</f>
        <v>100.12422360248448</v>
      </c>
      <c r="E14" s="26">
        <v>839.8</v>
      </c>
      <c r="F14" s="23">
        <f aca="true" t="shared" si="1" ref="F14:F23">C14/E14*100</f>
        <v>95.97523219814242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167.3</v>
      </c>
      <c r="C15" s="22">
        <v>172.5</v>
      </c>
      <c r="D15" s="22">
        <f t="shared" si="0"/>
        <v>103.10818888224745</v>
      </c>
      <c r="E15" s="26">
        <v>65.2</v>
      </c>
      <c r="F15" s="23">
        <f t="shared" si="1"/>
        <v>264.57055214723925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78.3</v>
      </c>
      <c r="C16" s="22">
        <v>162.9</v>
      </c>
      <c r="D16" s="22">
        <f t="shared" si="0"/>
        <v>208.04597701149427</v>
      </c>
      <c r="E16" s="26">
        <v>135.7</v>
      </c>
      <c r="F16" s="23">
        <f t="shared" si="1"/>
        <v>120.04421518054534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1109.2</v>
      </c>
      <c r="C17" s="22">
        <v>1230</v>
      </c>
      <c r="D17" s="22">
        <f>(C17/B17)*100</f>
        <v>110.89073205914173</v>
      </c>
      <c r="E17" s="26">
        <v>1204.6</v>
      </c>
      <c r="F17" s="23">
        <f t="shared" si="1"/>
        <v>102.10858376224475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640</v>
      </c>
      <c r="C18" s="22">
        <v>819.6</v>
      </c>
      <c r="D18" s="22">
        <f>(C18/B18)*100</f>
        <v>128.0625</v>
      </c>
      <c r="E18" s="26">
        <v>763.2</v>
      </c>
      <c r="F18" s="23">
        <f t="shared" si="1"/>
        <v>107.38993710691824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2435.9</v>
      </c>
      <c r="C19" s="22">
        <v>1889.5</v>
      </c>
      <c r="D19" s="22">
        <f>(C19/B19)*100</f>
        <v>77.56886571698345</v>
      </c>
      <c r="E19" s="26">
        <v>3103.3</v>
      </c>
      <c r="F19" s="23">
        <f t="shared" si="1"/>
        <v>60.88679792478974</v>
      </c>
      <c r="G19" s="6"/>
      <c r="H19" s="6"/>
      <c r="I19" s="6"/>
      <c r="J19" s="6"/>
      <c r="K19" s="6"/>
      <c r="L19" s="6"/>
    </row>
    <row r="20" spans="1:12" ht="21" customHeight="1">
      <c r="A20" s="1" t="s">
        <v>33</v>
      </c>
      <c r="B20" s="22">
        <v>139</v>
      </c>
      <c r="C20" s="22">
        <v>145.9</v>
      </c>
      <c r="D20" s="22">
        <f>(C20/B20)*100</f>
        <v>104.96402877697841</v>
      </c>
      <c r="E20" s="26">
        <v>22.2</v>
      </c>
      <c r="F20" s="23">
        <f t="shared" si="1"/>
        <v>657.2072072072073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584.2</v>
      </c>
      <c r="C21" s="22">
        <v>623.3</v>
      </c>
      <c r="D21" s="22">
        <f t="shared" si="0"/>
        <v>106.69291338582676</v>
      </c>
      <c r="E21" s="26">
        <v>346.9</v>
      </c>
      <c r="F21" s="23">
        <f t="shared" si="1"/>
        <v>179.67714038627847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5">
        <f>B25+B26+B27+B28+B29+B30</f>
        <v>5241.9</v>
      </c>
      <c r="C23" s="25">
        <f>C25+C26+C27+C28+C29+C30</f>
        <v>5039.2</v>
      </c>
      <c r="D23" s="22">
        <f>(C23/B23)*100</f>
        <v>96.13308151624412</v>
      </c>
      <c r="E23" s="25">
        <f>E25+E26+E27+E28+E29+E30</f>
        <v>4994.200000000001</v>
      </c>
      <c r="F23" s="23">
        <f t="shared" si="1"/>
        <v>100.90104521244643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2117.8</v>
      </c>
      <c r="C25" s="22">
        <v>2274.6</v>
      </c>
      <c r="D25" s="22">
        <f>(C25/B25)*100</f>
        <v>107.40390971763149</v>
      </c>
      <c r="E25" s="28">
        <v>2144.9</v>
      </c>
      <c r="F25" s="23">
        <f aca="true" t="shared" si="2" ref="F25:F36">C25/E25*100</f>
        <v>106.04690195347102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512</v>
      </c>
      <c r="C26" s="22">
        <v>512.9</v>
      </c>
      <c r="D26" s="22">
        <f>(C26/B26)*100</f>
        <v>100.17578125</v>
      </c>
      <c r="E26" s="26">
        <v>251</v>
      </c>
      <c r="F26" s="23">
        <f t="shared" si="2"/>
        <v>204.3426294820717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446.3</v>
      </c>
      <c r="C27" s="22">
        <v>486.2</v>
      </c>
      <c r="D27" s="22">
        <f>(C27/B27)*100</f>
        <v>108.94017477033384</v>
      </c>
      <c r="E27" s="26">
        <v>1141.7</v>
      </c>
      <c r="F27" s="23">
        <f>C27/E27*100</f>
        <v>42.585617938162386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1222.4</v>
      </c>
      <c r="C28" s="27">
        <v>814.2</v>
      </c>
      <c r="D28" s="22">
        <f>(C28/B28)*100</f>
        <v>66.60667539267016</v>
      </c>
      <c r="E28" s="28">
        <v>1177</v>
      </c>
      <c r="F28" s="23">
        <f t="shared" si="2"/>
        <v>69.17587085811385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943.4</v>
      </c>
      <c r="C29" s="27">
        <v>944</v>
      </c>
      <c r="D29" s="22">
        <f>(C29/B29)*100</f>
        <v>100.06359974560101</v>
      </c>
      <c r="E29" s="28">
        <v>279.6</v>
      </c>
      <c r="F29" s="23">
        <f t="shared" si="2"/>
        <v>337.62517882689554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7">
        <v>7.3</v>
      </c>
      <c r="D30" s="22"/>
      <c r="E30" s="28">
        <v>0</v>
      </c>
      <c r="F30" s="23"/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5">
        <f>B32+B34+B35</f>
        <v>287890.7</v>
      </c>
      <c r="C31" s="25">
        <f>C32+C34+C35</f>
        <v>280018.8</v>
      </c>
      <c r="D31" s="22">
        <f>(C31/B31)*100</f>
        <v>97.26566367027486</v>
      </c>
      <c r="E31" s="29">
        <f>E32+E34+E35</f>
        <v>248811.59999999998</v>
      </c>
      <c r="F31" s="23">
        <f t="shared" si="2"/>
        <v>112.54250203768635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5">
        <v>297297.8</v>
      </c>
      <c r="C32" s="33">
        <v>290308.3</v>
      </c>
      <c r="D32" s="22">
        <f>(C32/B32)*100</f>
        <v>97.64899033897997</v>
      </c>
      <c r="E32" s="30">
        <v>254384.8</v>
      </c>
      <c r="F32" s="23">
        <f t="shared" si="2"/>
        <v>114.12171639185988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49857</v>
      </c>
      <c r="C33" s="27">
        <v>49857</v>
      </c>
      <c r="D33" s="22">
        <f>(C33/B33)*100</f>
        <v>100</v>
      </c>
      <c r="E33" s="28">
        <v>46446.6</v>
      </c>
      <c r="F33" s="23">
        <f t="shared" si="2"/>
        <v>107.34262572502615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3939.7</v>
      </c>
      <c r="C34" s="27">
        <v>3057.3</v>
      </c>
      <c r="D34" s="22">
        <f>(C34/B34)*100</f>
        <v>77.60235550930274</v>
      </c>
      <c r="E34" s="28">
        <v>2866.5</v>
      </c>
      <c r="F34" s="23">
        <f t="shared" si="2"/>
        <v>106.65620094191523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-13346.8</v>
      </c>
      <c r="C35" s="27">
        <v>-13346.8</v>
      </c>
      <c r="D35" s="22"/>
      <c r="E35" s="28">
        <v>-8439.7</v>
      </c>
      <c r="F35" s="23">
        <f t="shared" si="2"/>
        <v>158.14306195717856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f>SUM(B37:B46)</f>
        <v>341990.6000000001</v>
      </c>
      <c r="C36" s="25">
        <f>SUM(C37:C46)</f>
        <v>327214.9000000001</v>
      </c>
      <c r="D36" s="22">
        <f>(C36/B36)*100</f>
        <v>95.67950113248726</v>
      </c>
      <c r="E36" s="25">
        <f>SUM(E37:E46)</f>
        <v>269393.39999999997</v>
      </c>
      <c r="F36" s="23">
        <f>C36/E36*100</f>
        <v>121.46359190685448</v>
      </c>
      <c r="G36" s="6"/>
      <c r="H36" s="6"/>
      <c r="I36" s="6"/>
      <c r="J36" s="6"/>
      <c r="K36" s="6"/>
      <c r="L36" s="6"/>
    </row>
    <row r="37" spans="1:12" ht="24" customHeight="1">
      <c r="A37" s="42" t="s">
        <v>38</v>
      </c>
      <c r="B37" s="22">
        <v>49150.3</v>
      </c>
      <c r="C37" s="22">
        <v>47849.7</v>
      </c>
      <c r="D37" s="22">
        <f>(C37/B37)*100</f>
        <v>97.35383100408337</v>
      </c>
      <c r="E37" s="22">
        <v>49006.5</v>
      </c>
      <c r="F37" s="23">
        <f aca="true" t="shared" si="3" ref="F37:F46">C37/E37*100</f>
        <v>97.63949680144471</v>
      </c>
      <c r="G37" s="6"/>
      <c r="H37" s="6"/>
      <c r="I37" s="6"/>
      <c r="J37" s="6"/>
      <c r="K37" s="6"/>
      <c r="L37" s="6"/>
    </row>
    <row r="38" spans="1:12" ht="24" customHeight="1">
      <c r="A38" s="42" t="s">
        <v>39</v>
      </c>
      <c r="B38" s="22">
        <v>1091.1</v>
      </c>
      <c r="C38" s="22">
        <v>1091.1</v>
      </c>
      <c r="D38" s="22">
        <f>(C38/B38)*100</f>
        <v>100</v>
      </c>
      <c r="E38" s="22">
        <v>989.4</v>
      </c>
      <c r="F38" s="23">
        <f t="shared" si="3"/>
        <v>110.27895694360217</v>
      </c>
      <c r="G38" s="6"/>
      <c r="H38" s="6"/>
      <c r="I38" s="6"/>
      <c r="J38" s="6"/>
      <c r="K38" s="6"/>
      <c r="L38" s="6"/>
    </row>
    <row r="39" spans="1:12" ht="39" customHeight="1">
      <c r="A39" s="42" t="s">
        <v>40</v>
      </c>
      <c r="B39" s="22">
        <v>1657.9</v>
      </c>
      <c r="C39" s="22">
        <v>1657.9</v>
      </c>
      <c r="D39" s="22">
        <f aca="true" t="shared" si="4" ref="D39:D46">(C39/B39)*100</f>
        <v>100</v>
      </c>
      <c r="E39" s="22">
        <v>6538.5</v>
      </c>
      <c r="F39" s="23">
        <f t="shared" si="3"/>
        <v>25.355968494302978</v>
      </c>
      <c r="G39" s="6"/>
      <c r="H39" s="6"/>
      <c r="I39" s="6"/>
      <c r="J39" s="6"/>
      <c r="K39" s="6"/>
      <c r="L39" s="6"/>
    </row>
    <row r="40" spans="1:12" ht="24" customHeight="1">
      <c r="A40" s="42" t="s">
        <v>41</v>
      </c>
      <c r="B40" s="22">
        <v>57272.9</v>
      </c>
      <c r="C40" s="22">
        <v>54903.4</v>
      </c>
      <c r="D40" s="22">
        <f t="shared" si="4"/>
        <v>95.86279025507702</v>
      </c>
      <c r="E40" s="22">
        <v>50427.6</v>
      </c>
      <c r="F40" s="23">
        <f t="shared" si="3"/>
        <v>108.8756950558821</v>
      </c>
      <c r="G40" s="6"/>
      <c r="H40" s="6"/>
      <c r="I40" s="6"/>
      <c r="J40" s="6"/>
      <c r="K40" s="6"/>
      <c r="L40" s="6"/>
    </row>
    <row r="41" spans="1:12" ht="24" customHeight="1">
      <c r="A41" s="42" t="s">
        <v>42</v>
      </c>
      <c r="B41" s="22">
        <v>46610.5</v>
      </c>
      <c r="C41" s="22">
        <v>36641</v>
      </c>
      <c r="D41" s="22">
        <f t="shared" si="4"/>
        <v>78.61104257624355</v>
      </c>
      <c r="E41" s="22">
        <v>16642</v>
      </c>
      <c r="F41" s="23">
        <f t="shared" si="3"/>
        <v>220.17185434442976</v>
      </c>
      <c r="G41" s="6"/>
      <c r="H41" s="6"/>
      <c r="I41" s="6"/>
      <c r="J41" s="6"/>
      <c r="K41" s="6"/>
      <c r="L41" s="6"/>
    </row>
    <row r="42" spans="1:12" ht="24" customHeight="1">
      <c r="A42" s="42" t="s">
        <v>43</v>
      </c>
      <c r="B42" s="22">
        <v>22.1</v>
      </c>
      <c r="C42" s="22">
        <v>22.1</v>
      </c>
      <c r="D42" s="22">
        <f t="shared" si="4"/>
        <v>100</v>
      </c>
      <c r="E42" s="22">
        <v>0</v>
      </c>
      <c r="F42" s="23"/>
      <c r="G42" s="6"/>
      <c r="H42" s="6"/>
      <c r="I42" s="6"/>
      <c r="J42" s="6"/>
      <c r="K42" s="6"/>
      <c r="L42" s="6"/>
    </row>
    <row r="43" spans="1:12" ht="24" customHeight="1">
      <c r="A43" s="42" t="s">
        <v>44</v>
      </c>
      <c r="B43" s="22">
        <v>130308.5</v>
      </c>
      <c r="C43" s="22">
        <v>129995.6</v>
      </c>
      <c r="D43" s="22">
        <f t="shared" si="4"/>
        <v>99.75987752142032</v>
      </c>
      <c r="E43" s="22">
        <v>102198.9</v>
      </c>
      <c r="F43" s="23">
        <f t="shared" si="3"/>
        <v>127.19862933945474</v>
      </c>
      <c r="G43" s="6"/>
      <c r="H43" s="6"/>
      <c r="I43" s="6"/>
      <c r="J43" s="6"/>
      <c r="K43" s="6"/>
      <c r="L43" s="6"/>
    </row>
    <row r="44" spans="1:12" ht="24" customHeight="1">
      <c r="A44" s="42" t="s">
        <v>45</v>
      </c>
      <c r="B44" s="22">
        <v>39299.5</v>
      </c>
      <c r="C44" s="22">
        <v>38557.2</v>
      </c>
      <c r="D44" s="22">
        <f t="shared" si="4"/>
        <v>98.1111718978613</v>
      </c>
      <c r="E44" s="22">
        <v>29968.4</v>
      </c>
      <c r="F44" s="23">
        <f t="shared" si="3"/>
        <v>128.65952136250183</v>
      </c>
      <c r="G44" s="6"/>
      <c r="H44" s="6"/>
      <c r="I44" s="6"/>
      <c r="J44" s="6"/>
      <c r="K44" s="6"/>
      <c r="L44" s="6"/>
    </row>
    <row r="45" spans="1:12" ht="24" customHeight="1">
      <c r="A45" s="42" t="s">
        <v>46</v>
      </c>
      <c r="B45" s="22">
        <v>8652.4</v>
      </c>
      <c r="C45" s="22">
        <v>8571.5</v>
      </c>
      <c r="D45" s="22">
        <f t="shared" si="4"/>
        <v>99.06499930655079</v>
      </c>
      <c r="E45" s="22">
        <v>12796.1</v>
      </c>
      <c r="F45" s="23">
        <f t="shared" si="3"/>
        <v>66.98525331937074</v>
      </c>
      <c r="G45" s="6"/>
      <c r="H45" s="6"/>
      <c r="I45" s="6"/>
      <c r="J45" s="6"/>
      <c r="K45" s="6"/>
      <c r="L45" s="6"/>
    </row>
    <row r="46" spans="1:12" ht="24" customHeight="1">
      <c r="A46" s="42" t="s">
        <v>47</v>
      </c>
      <c r="B46" s="22">
        <v>7925.4</v>
      </c>
      <c r="C46" s="22">
        <v>7925.4</v>
      </c>
      <c r="D46" s="22">
        <f t="shared" si="4"/>
        <v>100</v>
      </c>
      <c r="E46" s="22">
        <v>826</v>
      </c>
      <c r="F46" s="23">
        <f t="shared" si="3"/>
        <v>959.4915254237287</v>
      </c>
      <c r="G46" s="6"/>
      <c r="H46" s="6"/>
      <c r="I46" s="6"/>
      <c r="J46" s="6"/>
      <c r="K46" s="6"/>
      <c r="L46" s="6"/>
    </row>
    <row r="47" spans="1:12" ht="27" customHeight="1">
      <c r="A47" s="2" t="s">
        <v>7</v>
      </c>
      <c r="B47" s="25">
        <f>B7-B36</f>
        <v>-20146.70000000007</v>
      </c>
      <c r="C47" s="25">
        <f>C7-C36</f>
        <v>-13548.20000000007</v>
      </c>
      <c r="D47" s="25"/>
      <c r="E47" s="25">
        <f>E7-E36</f>
        <v>11981.600000000035</v>
      </c>
      <c r="F47" s="25"/>
      <c r="G47" s="6"/>
      <c r="H47" s="6"/>
      <c r="I47" s="6"/>
      <c r="J47" s="6"/>
      <c r="K47" s="6"/>
      <c r="L47" s="6"/>
    </row>
    <row r="48" spans="1:5" ht="15.75">
      <c r="A48" s="16"/>
      <c r="B48" s="16"/>
      <c r="C48" s="6"/>
      <c r="D48" s="17"/>
      <c r="E48" s="16"/>
    </row>
    <row r="49" spans="1:5" ht="15.75">
      <c r="A49" s="18"/>
      <c r="B49" s="19"/>
      <c r="C49" s="19"/>
      <c r="D49" s="19"/>
      <c r="E49" s="19"/>
    </row>
    <row r="50" spans="1:5" ht="15.75">
      <c r="A50" s="19"/>
      <c r="B50" s="19"/>
      <c r="C50" s="19"/>
      <c r="D50" s="20"/>
      <c r="E50" s="16"/>
    </row>
    <row r="51" spans="1:5" ht="15.75">
      <c r="A51" s="16"/>
      <c r="B51" s="16"/>
      <c r="C51" s="16"/>
      <c r="D51" s="20"/>
      <c r="E51" s="16"/>
    </row>
    <row r="52" spans="1:5" ht="15.75">
      <c r="A52" s="16"/>
      <c r="B52" s="16"/>
      <c r="C52" s="16"/>
      <c r="D52" s="20"/>
      <c r="E52" s="16"/>
    </row>
    <row r="53" spans="1:5" ht="15.75">
      <c r="A53" s="19"/>
      <c r="B53" s="19"/>
      <c r="C53" s="19"/>
      <c r="D53" s="20"/>
      <c r="E5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2021-01-29T12:58:13Z</cp:lastPrinted>
  <dcterms:created xsi:type="dcterms:W3CDTF">2001-12-07T07:47:07Z</dcterms:created>
  <dcterms:modified xsi:type="dcterms:W3CDTF">2021-01-29T12:58:16Z</dcterms:modified>
  <cp:category/>
  <cp:version/>
  <cp:contentType/>
  <cp:contentStatus/>
  <cp:revision>1</cp:revision>
</cp:coreProperties>
</file>