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<sst xmlns="http://schemas.openxmlformats.org/spreadsheetml/2006/main" count="39" uniqueCount="38">
  <si>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</si>
  <si>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</si>
  <si>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</si>
  <si>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</si>
  <si>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</si>
  <si>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</si>
  <si>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</si>
  <si>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</si>
  <si>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</si>
  <si>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</si>
  <si>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</si>
  <si>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</si>
  <si>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</si>
  <si>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</si>
  <si>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</si>
  <si>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</si>
  <si>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</si>
  <si>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</si>
  <si>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</si>
  <si>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</si>
  <si>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</si>
  <si>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</si>
  <si>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</si>
  <si>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</si>
  <si>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</si>
  <si>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</si>
  <si>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</si>
  <si>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</si>
  <si>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</si>
  <si>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Утверждено на 2020 год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</si>
  <si>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</si>
  <si>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</si>
  <si>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</si>
  <si>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</si>
  <si>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БЮДЖЕТА ШУМЕРЛИНСКОГО РАЙОНА на 01.08.2020г.</t>
  </si>
  <si>
    <t>Исполнено на 01.08.2020г.</t>
  </si>
  <si>
    <t>Исполнено на 01.08.2019г.</t>
  </si>
  <si>
    <t>% исполн. на 01.08.2020г./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01.08.2019г.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</si>
</sst>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">
      <selection activeCell="D16" sqref="D16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34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15.75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31</v>
      </c>
      <c r="B5" s="35" t="s">
        <v>29</v>
      </c>
      <c r="C5" s="35" t="s">
        <v>35</v>
      </c>
      <c r="D5" s="35" t="s">
        <v>32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2" t="s">
        <v>4</v>
      </c>
      <c r="B7" s="33">
        <f>B9+B31+B23</f>
        <v>311496.39999999997</v>
      </c>
      <c r="C7" s="33">
        <f>C9+C31+C23</f>
        <v>126054.79999999999</v>
      </c>
      <c r="D7" s="22">
        <f>(C7/B7)*100</f>
        <v>40.467498179754244</v>
      </c>
      <c r="E7" s="33">
        <f>E9+E31+E23</f>
        <v>129701.50000000001</v>
      </c>
      <c r="F7" s="21">
        <f>C7/E7*100</f>
        <v>97.18839026534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34961.9</v>
      </c>
      <c r="C8" s="24">
        <f>C9+C23</f>
        <v>15644.699999999997</v>
      </c>
      <c r="D8" s="22">
        <f>(C8/B8)*100</f>
        <v>44.74785409259793</v>
      </c>
      <c r="E8" s="24">
        <f>E9+E23</f>
        <v>16069.299999999997</v>
      </c>
      <c r="F8" s="21">
        <f>C8/E8*100</f>
        <v>97.35769448575854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28905.8</v>
      </c>
      <c r="C9" s="25">
        <f>SUM(C11:C22)</f>
        <v>13097.099999999997</v>
      </c>
      <c r="D9" s="22">
        <f>(C9/B9)*100</f>
        <v>45.30959184661901</v>
      </c>
      <c r="E9" s="25">
        <f>E11+E12+E14+E15+E17+E18+E19+E21+E22+E16</f>
        <v>13516.299999999997</v>
      </c>
      <c r="F9" s="21">
        <f>C9/E9*100</f>
        <v>96.89855951702758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14225.6</v>
      </c>
      <c r="C11" s="22">
        <v>7378.4</v>
      </c>
      <c r="D11" s="22">
        <f aca="true" t="shared" si="0" ref="D11:D21">(C11/B11)*100</f>
        <v>51.86705657406365</v>
      </c>
      <c r="E11" s="22">
        <v>6599.1</v>
      </c>
      <c r="F11" s="23">
        <f>C11/E11*100</f>
        <v>111.809186101135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3746.2</v>
      </c>
      <c r="D12" s="22">
        <f t="shared" si="0"/>
        <v>46.00289805241054</v>
      </c>
      <c r="E12" s="22">
        <v>4258.2</v>
      </c>
      <c r="F12" s="23">
        <f>C12/E12*100</f>
        <v>87.97614015311635</v>
      </c>
      <c r="G12" s="6"/>
      <c r="H12" s="13"/>
      <c r="I12" s="6"/>
      <c r="J12" s="6"/>
      <c r="P12" s="8"/>
      <c r="Q12" s="8"/>
    </row>
    <row r="13" spans="1:17" ht="33.75" customHeight="1">
      <c r="A13" s="1" t="s">
        <v>30</v>
      </c>
      <c r="B13" s="22">
        <v>300</v>
      </c>
      <c r="C13" s="22">
        <v>174.5</v>
      </c>
      <c r="D13" s="22">
        <f>(C13/B13)*100</f>
        <v>58.166666666666664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1072.1</v>
      </c>
      <c r="C14" s="23">
        <v>595.7</v>
      </c>
      <c r="D14" s="22">
        <f>(C14/B14)*100</f>
        <v>55.56384665609553</v>
      </c>
      <c r="E14" s="26">
        <v>595.3</v>
      </c>
      <c r="F14" s="23">
        <f aca="true" t="shared" si="1" ref="F14:F23">C14/E14*100</f>
        <v>100.06719301192678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102.7</v>
      </c>
      <c r="C15" s="22">
        <v>172.9</v>
      </c>
      <c r="D15" s="22">
        <f t="shared" si="0"/>
        <v>168.35443037974684</v>
      </c>
      <c r="E15" s="26">
        <v>50.1</v>
      </c>
      <c r="F15" s="23">
        <f t="shared" si="1"/>
        <v>345.1097804391218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220</v>
      </c>
      <c r="C16" s="22">
        <v>73.3</v>
      </c>
      <c r="D16" s="22">
        <f t="shared" si="0"/>
        <v>33.31818181818182</v>
      </c>
      <c r="E16" s="26">
        <v>86</v>
      </c>
      <c r="F16" s="23">
        <f t="shared" si="1"/>
        <v>85.23255813953487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867</v>
      </c>
      <c r="C17" s="22">
        <v>119.5</v>
      </c>
      <c r="D17" s="22">
        <f>(C17/B17)*100</f>
        <v>13.783160322952712</v>
      </c>
      <c r="E17" s="26">
        <v>154.9</v>
      </c>
      <c r="F17" s="23">
        <f t="shared" si="1"/>
        <v>77.14654615881213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124.8</v>
      </c>
      <c r="D18" s="22">
        <f>(C18/B18)*100</f>
        <v>19.5</v>
      </c>
      <c r="E18" s="26">
        <v>141</v>
      </c>
      <c r="F18" s="23">
        <f t="shared" si="1"/>
        <v>88.51063829787233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2900</v>
      </c>
      <c r="C19" s="22">
        <v>346.6</v>
      </c>
      <c r="D19" s="22">
        <f>(C19/B19)*100</f>
        <v>11.951724137931036</v>
      </c>
      <c r="E19" s="26">
        <v>1450.4</v>
      </c>
      <c r="F19" s="23">
        <f t="shared" si="1"/>
        <v>23.89685603971318</v>
      </c>
      <c r="G19" s="6"/>
      <c r="H19" s="6"/>
      <c r="I19" s="6"/>
      <c r="J19" s="6"/>
      <c r="K19" s="6"/>
      <c r="L19" s="6"/>
    </row>
    <row r="20" spans="1:12" ht="21" customHeight="1">
      <c r="A20" s="1" t="s">
        <v>33</v>
      </c>
      <c r="B20" s="22">
        <v>0</v>
      </c>
      <c r="C20" s="22">
        <v>56.8</v>
      </c>
      <c r="D20" s="22"/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435</v>
      </c>
      <c r="C21" s="22">
        <v>308.4</v>
      </c>
      <c r="D21" s="22">
        <f t="shared" si="0"/>
        <v>70.89655172413792</v>
      </c>
      <c r="E21" s="26">
        <v>181.3</v>
      </c>
      <c r="F21" s="23">
        <f t="shared" si="1"/>
        <v>170.10479867622723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6056.1</v>
      </c>
      <c r="C23" s="25">
        <f>C25+C26+C27+C28+C29+C30</f>
        <v>2547.6</v>
      </c>
      <c r="D23" s="22">
        <f>(C23/B23)*100</f>
        <v>42.06667657403279</v>
      </c>
      <c r="E23" s="25">
        <f>E25+E26+E27+E28+E29+E30</f>
        <v>2553.0000000000005</v>
      </c>
      <c r="F23" s="23">
        <f t="shared" si="1"/>
        <v>99.7884841363102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2533.5</v>
      </c>
      <c r="C25" s="22">
        <v>1080.1</v>
      </c>
      <c r="D25" s="22">
        <f>(C25/B25)*100</f>
        <v>42.63272153147819</v>
      </c>
      <c r="E25" s="28">
        <v>1065.7</v>
      </c>
      <c r="F25" s="23">
        <f aca="true" t="shared" si="2" ref="F25:F36">C25/E25*100</f>
        <v>101.35122454724592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437.7</v>
      </c>
      <c r="C26" s="22">
        <v>426.4</v>
      </c>
      <c r="D26" s="22">
        <f>(C26/B26)*100</f>
        <v>97.41832305231894</v>
      </c>
      <c r="E26" s="26">
        <v>186.5</v>
      </c>
      <c r="F26" s="23">
        <f t="shared" si="2"/>
        <v>228.6327077747989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605</v>
      </c>
      <c r="C27" s="22">
        <v>284.6</v>
      </c>
      <c r="D27" s="22">
        <f>(C27/B27)*100</f>
        <v>47.04132231404959</v>
      </c>
      <c r="E27" s="26">
        <v>774.6</v>
      </c>
      <c r="F27" s="23">
        <f>C27/E27*100</f>
        <v>36.741544022721406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2239.9</v>
      </c>
      <c r="C28" s="27">
        <v>445.8</v>
      </c>
      <c r="D28" s="22">
        <f>(C28/B28)*100</f>
        <v>19.90267422652797</v>
      </c>
      <c r="E28" s="28">
        <v>397.5</v>
      </c>
      <c r="F28" s="23">
        <f t="shared" si="2"/>
        <v>112.15094339622642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240</v>
      </c>
      <c r="C29" s="27">
        <v>310.7</v>
      </c>
      <c r="D29" s="22">
        <f>(C29/B29)*100</f>
        <v>129.45833333333331</v>
      </c>
      <c r="E29" s="28">
        <v>127.8</v>
      </c>
      <c r="F29" s="23">
        <f t="shared" si="2"/>
        <v>243.11424100156495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0</v>
      </c>
      <c r="D30" s="22"/>
      <c r="E30" s="28">
        <v>0.9</v>
      </c>
      <c r="F30" s="23">
        <f t="shared" si="2"/>
        <v>0</v>
      </c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2">
        <f>B32+B34+B35</f>
        <v>276534.5</v>
      </c>
      <c r="C31" s="22">
        <f>C32+C34+C35</f>
        <v>110410.09999999999</v>
      </c>
      <c r="D31" s="22">
        <f>(C31/B31)*100</f>
        <v>39.92633830498545</v>
      </c>
      <c r="E31" s="29">
        <f>E32+E34+E35</f>
        <v>113632.20000000001</v>
      </c>
      <c r="F31" s="23">
        <f t="shared" si="2"/>
        <v>97.16444810537857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2">
        <v>285248.8</v>
      </c>
      <c r="C32" s="27">
        <v>122170.9</v>
      </c>
      <c r="D32" s="22">
        <f>(C32/B32)*100</f>
        <v>42.8295929728714</v>
      </c>
      <c r="E32" s="30">
        <v>121355.8</v>
      </c>
      <c r="F32" s="23">
        <f t="shared" si="2"/>
        <v>100.67166134622325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49857</v>
      </c>
      <c r="C33" s="27">
        <v>29083.6</v>
      </c>
      <c r="D33" s="22">
        <f>(C33/B33)*100</f>
        <v>58.33403534107548</v>
      </c>
      <c r="E33" s="28">
        <v>27093.5</v>
      </c>
      <c r="F33" s="23">
        <v>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4632.4</v>
      </c>
      <c r="C34" s="27">
        <v>1586</v>
      </c>
      <c r="D34" s="22">
        <f>(C34/B34)*100</f>
        <v>34.237112511872894</v>
      </c>
      <c r="E34" s="28">
        <v>716.1</v>
      </c>
      <c r="F34" s="23">
        <f t="shared" si="2"/>
        <v>221.4774472838989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-13346.7</v>
      </c>
      <c r="C35" s="27">
        <v>-13346.8</v>
      </c>
      <c r="D35" s="22"/>
      <c r="E35" s="28">
        <v>-8439.7</v>
      </c>
      <c r="F35" s="23">
        <f t="shared" si="2"/>
        <v>158.14306195717856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339507.9</v>
      </c>
      <c r="C36" s="25">
        <v>148236.6</v>
      </c>
      <c r="D36" s="22">
        <f>(C36/B36)*100</f>
        <v>43.6621946057809</v>
      </c>
      <c r="E36" s="25">
        <v>136935.3</v>
      </c>
      <c r="F36" s="23">
        <f t="shared" si="2"/>
        <v>108.25302168250263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31">
        <v>24086.8</v>
      </c>
      <c r="C37" s="31">
        <f>C7-C36</f>
        <v>-22181.800000000017</v>
      </c>
      <c r="D37" s="25"/>
      <c r="E37" s="31">
        <f>E7-E36</f>
        <v>-7233.799999999974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2020-08-19T08:47:13Z</cp:lastPrinted>
  <dcterms:created xsi:type="dcterms:W3CDTF">2001-12-07T07:47:07Z</dcterms:created>
  <dcterms:modified xsi:type="dcterms:W3CDTF">2020-08-19T08:47:18Z</dcterms:modified>
  <cp:category/>
  <cp:version/>
  <cp:contentType/>
  <cp:contentStatus/>
  <cp:revision>1</cp:revision>
</cp:coreProperties>
</file>