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<sst xmlns="http://schemas.openxmlformats.org/spreadsheetml/2006/main" count="39" uniqueCount="38">
  <si>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</si>
  <si>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</si>
  <si>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</si>
  <si>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</si>
  <si>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</si>
  <si>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</si>
  <si>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</si>
  <si>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</si>
  <si>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</si>
  <si>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</si>
  <si>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</si>
  <si>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</si>
  <si>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</si>
  <si>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</si>
  <si>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</si>
  <si>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</si>
  <si>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</si>
  <si>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</si>
  <si>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</si>
  <si>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</si>
  <si>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</si>
  <si>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</si>
  <si>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</si>
  <si>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</si>
  <si>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</si>
  <si>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</si>
  <si>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</si>
  <si>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</si>
  <si>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</si>
  <si>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Утверждено на 2020 год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</si>
  <si>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</si>
  <si>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</si>
  <si>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</si>
  <si>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</si>
  <si>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БЮДЖЕТА ШУМЕРЛИНСКОГО РАЙОНА на 01.06.2020г.</t>
  </si>
  <si>
    <t>Исполнено на 01.06.2020г.</t>
  </si>
  <si>
    <t>Исполнено на 01.06.2019г.</t>
  </si>
  <si>
    <t>% исполн. на 01.06.2020г./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01.06.2019г.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</si>
</sst>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1">
      <selection activeCell="F9" sqref="F9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34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15.75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31</v>
      </c>
      <c r="B5" s="35" t="s">
        <v>29</v>
      </c>
      <c r="C5" s="35" t="s">
        <v>35</v>
      </c>
      <c r="D5" s="35" t="s">
        <v>32</v>
      </c>
      <c r="E5" s="35" t="s">
        <v>36</v>
      </c>
      <c r="F5" s="37" t="s">
        <v>37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2" t="s">
        <v>4</v>
      </c>
      <c r="B7" s="33">
        <f>B9+B31+B23</f>
        <v>297361.0999999999</v>
      </c>
      <c r="C7" s="33">
        <f>C9+C31+C23</f>
        <v>74042.9</v>
      </c>
      <c r="D7" s="22">
        <f>(C7/B7)*100</f>
        <v>24.899995325548637</v>
      </c>
      <c r="E7" s="33">
        <f>E9+E31+E23</f>
        <v>73570.5</v>
      </c>
      <c r="F7" s="21">
        <f>C7/E7*100</f>
        <v>100.64210519161891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B9+B23</f>
        <v>34698.4</v>
      </c>
      <c r="C8" s="24">
        <f>C9+C23</f>
        <v>10791.7</v>
      </c>
      <c r="D8" s="22">
        <f>(C8/B8)*100</f>
        <v>31.10143407188804</v>
      </c>
      <c r="E8" s="24">
        <f>E9+E23</f>
        <v>10794.2</v>
      </c>
      <c r="F8" s="21">
        <f>C8/E8*100</f>
        <v>99.97683941375925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SUM(B11:B22)</f>
        <v>28905.8</v>
      </c>
      <c r="C9" s="25">
        <f>SUM(C11:C22)</f>
        <v>8945</v>
      </c>
      <c r="D9" s="22">
        <f>(C9/B9)*100</f>
        <v>30.945346608639095</v>
      </c>
      <c r="E9" s="25">
        <f>E11+E12+E14+E15+E17+E18+E19+E21+E22+E16</f>
        <v>9002.5</v>
      </c>
      <c r="F9" s="21">
        <f>C9/E9*100</f>
        <v>99.36128853096362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14225.6</v>
      </c>
      <c r="C11" s="22">
        <v>4844.3</v>
      </c>
      <c r="D11" s="22">
        <f aca="true" t="shared" si="0" ref="D11:D21">(C11/B11)*100</f>
        <v>34.05339669328534</v>
      </c>
      <c r="E11" s="22">
        <v>4639.9</v>
      </c>
      <c r="F11" s="23">
        <f>C11/E11*100</f>
        <v>104.4052673548999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8143.4</v>
      </c>
      <c r="C12" s="22">
        <v>2689.1</v>
      </c>
      <c r="D12" s="22">
        <f t="shared" si="0"/>
        <v>33.021833632143824</v>
      </c>
      <c r="E12" s="22">
        <v>3042.7</v>
      </c>
      <c r="F12" s="23">
        <f aca="true" t="shared" si="1" ref="F12:F23">C12/E12*100</f>
        <v>88.37874256416998</v>
      </c>
      <c r="G12" s="6"/>
      <c r="H12" s="13"/>
      <c r="I12" s="6"/>
      <c r="J12" s="6"/>
      <c r="P12" s="8"/>
      <c r="Q12" s="8"/>
    </row>
    <row r="13" spans="1:17" ht="33.75" customHeight="1">
      <c r="A13" s="1" t="s">
        <v>30</v>
      </c>
      <c r="B13" s="22">
        <v>300</v>
      </c>
      <c r="C13" s="22">
        <v>142.4</v>
      </c>
      <c r="D13" s="22">
        <f>(C13/B13)*100</f>
        <v>47.46666666666667</v>
      </c>
      <c r="E13" s="22">
        <v>0</v>
      </c>
      <c r="F13" s="23"/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1072.1</v>
      </c>
      <c r="C14" s="23">
        <v>315.1</v>
      </c>
      <c r="D14" s="22">
        <f>(C14/B14)*100</f>
        <v>29.390915026583347</v>
      </c>
      <c r="E14" s="26">
        <v>382.4</v>
      </c>
      <c r="F14" s="23">
        <f t="shared" si="1"/>
        <v>82.40062761506277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102.7</v>
      </c>
      <c r="C15" s="22">
        <v>172.9</v>
      </c>
      <c r="D15" s="22">
        <f t="shared" si="0"/>
        <v>168.35443037974684</v>
      </c>
      <c r="E15" s="26">
        <v>42.5</v>
      </c>
      <c r="F15" s="23">
        <f t="shared" si="1"/>
        <v>406.8235294117647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220</v>
      </c>
      <c r="C16" s="22">
        <v>61.8</v>
      </c>
      <c r="D16" s="22">
        <f t="shared" si="0"/>
        <v>28.09090909090909</v>
      </c>
      <c r="E16" s="26">
        <v>68.5</v>
      </c>
      <c r="F16" s="23">
        <f t="shared" si="1"/>
        <v>90.21897810218977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867</v>
      </c>
      <c r="C17" s="22">
        <v>123</v>
      </c>
      <c r="D17" s="22">
        <f>(C17/B17)*100</f>
        <v>14.186851211072666</v>
      </c>
      <c r="E17" s="26">
        <v>117.2</v>
      </c>
      <c r="F17" s="23">
        <f t="shared" si="1"/>
        <v>104.94880546075085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640</v>
      </c>
      <c r="C18" s="22">
        <v>92</v>
      </c>
      <c r="D18" s="22">
        <f>(C18/B18)*100</f>
        <v>14.374999999999998</v>
      </c>
      <c r="E18" s="26">
        <v>87.6</v>
      </c>
      <c r="F18" s="23">
        <f t="shared" si="1"/>
        <v>105.02283105022832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2900</v>
      </c>
      <c r="C19" s="22">
        <v>281.2</v>
      </c>
      <c r="D19" s="22">
        <f>(C19/B19)*100</f>
        <v>9.696551724137931</v>
      </c>
      <c r="E19" s="26">
        <v>501.2</v>
      </c>
      <c r="F19" s="23">
        <f t="shared" si="1"/>
        <v>56.10534716679968</v>
      </c>
      <c r="G19" s="6"/>
      <c r="H19" s="6"/>
      <c r="I19" s="6"/>
      <c r="J19" s="6"/>
      <c r="K19" s="6"/>
      <c r="L19" s="6"/>
    </row>
    <row r="20" spans="1:12" ht="21" customHeight="1">
      <c r="A20" s="1" t="s">
        <v>33</v>
      </c>
      <c r="B20" s="22">
        <v>0</v>
      </c>
      <c r="C20" s="22">
        <v>25.5</v>
      </c>
      <c r="D20" s="22"/>
      <c r="E20" s="26">
        <v>0</v>
      </c>
      <c r="F20" s="23"/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435</v>
      </c>
      <c r="C21" s="22">
        <v>197.7</v>
      </c>
      <c r="D21" s="22">
        <f t="shared" si="0"/>
        <v>45.44827586206897</v>
      </c>
      <c r="E21" s="26">
        <v>120.5</v>
      </c>
      <c r="F21" s="23">
        <f t="shared" si="1"/>
        <v>164.06639004149378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5">
        <f>B25+B26+B27+B28+B29+B30</f>
        <v>5792.6</v>
      </c>
      <c r="C23" s="25">
        <f>C25+C26+C27+C28+C29+C30</f>
        <v>1846.6999999999998</v>
      </c>
      <c r="D23" s="22">
        <f>(C23/B23)*100</f>
        <v>31.880330076304247</v>
      </c>
      <c r="E23" s="25">
        <f>E25+E26+E27+E28+E29+E30</f>
        <v>1791.7</v>
      </c>
      <c r="F23" s="23">
        <f t="shared" si="1"/>
        <v>103.06971033097057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2464</v>
      </c>
      <c r="C25" s="22">
        <v>754.4</v>
      </c>
      <c r="D25" s="22">
        <f>(C25/B25)*100</f>
        <v>30.616883116883116</v>
      </c>
      <c r="E25" s="28">
        <v>858.4</v>
      </c>
      <c r="F25" s="23">
        <f aca="true" t="shared" si="2" ref="F25:F36">C25/E25*100</f>
        <v>87.88443616029824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437.7</v>
      </c>
      <c r="C26" s="22">
        <v>339.9</v>
      </c>
      <c r="D26" s="22">
        <f>(C26/B26)*100</f>
        <v>77.6559287183002</v>
      </c>
      <c r="E26" s="26">
        <v>99.6</v>
      </c>
      <c r="F26" s="23">
        <f t="shared" si="2"/>
        <v>341.26506024096386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605</v>
      </c>
      <c r="C27" s="22">
        <v>157.9</v>
      </c>
      <c r="D27" s="22">
        <f>(C27/B27)*100</f>
        <v>26.09917355371901</v>
      </c>
      <c r="E27" s="26">
        <v>546</v>
      </c>
      <c r="F27" s="23">
        <f>C27/E27*100</f>
        <v>28.919413919413923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2045.9</v>
      </c>
      <c r="C28" s="27">
        <v>397.9</v>
      </c>
      <c r="D28" s="22">
        <f>(C28/B28)*100</f>
        <v>19.44865340436971</v>
      </c>
      <c r="E28" s="28">
        <v>221.5</v>
      </c>
      <c r="F28" s="23">
        <f t="shared" si="2"/>
        <v>179.63882618510155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240</v>
      </c>
      <c r="C29" s="27">
        <v>196.6</v>
      </c>
      <c r="D29" s="22">
        <f>(C29/B29)*100</f>
        <v>81.91666666666666</v>
      </c>
      <c r="E29" s="28">
        <v>66</v>
      </c>
      <c r="F29" s="23">
        <f t="shared" si="2"/>
        <v>297.8787878787879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7">
        <v>0</v>
      </c>
      <c r="D30" s="22"/>
      <c r="E30" s="28">
        <v>0.2</v>
      </c>
      <c r="F30" s="23">
        <f t="shared" si="2"/>
        <v>0</v>
      </c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2">
        <f>B32+B34+B35</f>
        <v>262662.69999999995</v>
      </c>
      <c r="C31" s="22">
        <f>C32+C34+C35</f>
        <v>63251.2</v>
      </c>
      <c r="D31" s="22">
        <f>(C31/B31)*100</f>
        <v>24.080769747664974</v>
      </c>
      <c r="E31" s="29">
        <f>E32+E34+E35</f>
        <v>62776.3</v>
      </c>
      <c r="F31" s="23">
        <f t="shared" si="2"/>
        <v>100.7564956838807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2">
        <v>272179.6</v>
      </c>
      <c r="C32" s="27">
        <v>75880.5</v>
      </c>
      <c r="D32" s="22">
        <f>(C32/B32)*100</f>
        <v>27.878834416686633</v>
      </c>
      <c r="E32" s="30">
        <v>70914.3</v>
      </c>
      <c r="F32" s="23">
        <f t="shared" si="2"/>
        <v>107.00310092604735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49857</v>
      </c>
      <c r="C33" s="27">
        <v>20774</v>
      </c>
      <c r="D33" s="22">
        <f>(C33/B33)*100</f>
        <v>41.6671681007682</v>
      </c>
      <c r="E33" s="28">
        <v>19352.5</v>
      </c>
      <c r="F33" s="23">
        <v>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3829.8</v>
      </c>
      <c r="C34" s="27">
        <v>717.5</v>
      </c>
      <c r="D34" s="22">
        <f>(C34/B34)*100</f>
        <v>18.73465977335631</v>
      </c>
      <c r="E34" s="28">
        <v>459.5</v>
      </c>
      <c r="F34" s="23">
        <f t="shared" si="2"/>
        <v>156.1479869423286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-13346.7</v>
      </c>
      <c r="C35" s="27">
        <v>-13346.8</v>
      </c>
      <c r="D35" s="22"/>
      <c r="E35" s="28">
        <v>-8597.5</v>
      </c>
      <c r="F35" s="23">
        <f t="shared" si="2"/>
        <v>155.24047688281476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334051.1</v>
      </c>
      <c r="C36" s="25">
        <v>91212.1</v>
      </c>
      <c r="D36" s="22">
        <f>(C36/B36)*100</f>
        <v>27.304834499871433</v>
      </c>
      <c r="E36" s="25">
        <v>78470.1</v>
      </c>
      <c r="F36" s="23">
        <f t="shared" si="2"/>
        <v>116.23803206571675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31">
        <v>23620.7</v>
      </c>
      <c r="C37" s="31">
        <f>C7-C36</f>
        <v>-17169.20000000001</v>
      </c>
      <c r="D37" s="25"/>
      <c r="E37" s="31">
        <f>E7-E36</f>
        <v>-4899.600000000006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2020-06-19T08:30:52Z</cp:lastPrinted>
  <dcterms:created xsi:type="dcterms:W3CDTF">2001-12-07T07:47:07Z</dcterms:created>
  <dcterms:modified xsi:type="dcterms:W3CDTF">2020-06-19T11:03:40Z</dcterms:modified>
  <cp:category/>
  <cp:version/>
  <cp:contentType/>
  <cp:contentStatus/>
  <cp:revision>1</cp:revision>
</cp:coreProperties>
</file>