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<sst xmlns="http://schemas.openxmlformats.org/spreadsheetml/2006/main" count="39" uniqueCount="38">
  <si>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</si>
  <si>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</si>
  <si>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</si>
  <si>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</si>
  <si>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</si>
  <si>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</si>
  <si>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</si>
  <si>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</si>
  <si>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</si>
  <si>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</si>
  <si>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</si>
  <si>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</si>
  <si>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</si>
  <si>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</si>
  <si>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</si>
  <si>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</si>
  <si>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</si>
  <si>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</si>
  <si>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</si>
  <si>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</si>
  <si>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</si>
  <si>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</si>
  <si>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</si>
  <si>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</si>
  <si>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</si>
  <si>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</si>
  <si>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</si>
  <si>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</si>
  <si>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</si>
  <si>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</si>
  <si>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</si>
  <si>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</si>
  <si>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</si>
  <si>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Утверждено на 2021 год</t>
  </si>
  <si>
    <t>Исполнено на 01.05.2021г.</t>
  </si>
  <si>
    <t>Исполнено на 01.05.2020г.</t>
  </si>
  <si>
    <t>% исполн. на 01.05.2021г./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01.05.2020г.</t>
  </si>
  <si>
    <t>БЮДЖЕТА ШУМЕРЛИНСКОГО РАЙОНА на 01.05.2021г.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</si>
</sst>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3" borderId="12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31">
      <selection activeCell="B46" sqref="B46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6" t="s">
        <v>17</v>
      </c>
      <c r="B1" s="36"/>
      <c r="C1" s="36"/>
      <c r="D1" s="36"/>
      <c r="E1" s="36"/>
      <c r="F1" s="36"/>
      <c r="G1" s="6"/>
      <c r="H1" s="6"/>
      <c r="I1" s="6"/>
      <c r="J1" s="6"/>
      <c r="K1" s="6"/>
      <c r="L1" s="6"/>
    </row>
    <row r="2" spans="1:12" ht="15.75">
      <c r="A2" s="36" t="s">
        <v>37</v>
      </c>
      <c r="B2" s="36"/>
      <c r="C2" s="36"/>
      <c r="D2" s="36"/>
      <c r="E2" s="36"/>
      <c r="F2" s="36"/>
      <c r="G2" s="6"/>
      <c r="H2" s="6"/>
      <c r="I2" s="6"/>
      <c r="J2" s="6"/>
      <c r="K2" s="6"/>
      <c r="L2" s="6"/>
    </row>
    <row r="3" spans="1:12" ht="9" customHeight="1">
      <c r="A3" s="31"/>
      <c r="B3" s="31"/>
      <c r="C3" s="31"/>
      <c r="D3" s="31"/>
      <c r="E3" s="31"/>
      <c r="F3" s="31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37" t="s">
        <v>30</v>
      </c>
      <c r="B5" s="32" t="s">
        <v>33</v>
      </c>
      <c r="C5" s="32" t="s">
        <v>34</v>
      </c>
      <c r="D5" s="32" t="s">
        <v>31</v>
      </c>
      <c r="E5" s="32" t="s">
        <v>35</v>
      </c>
      <c r="F5" s="34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38"/>
      <c r="B6" s="33"/>
      <c r="C6" s="33"/>
      <c r="D6" s="33"/>
      <c r="E6" s="33"/>
      <c r="F6" s="35"/>
      <c r="G6" s="6"/>
      <c r="H6" s="6"/>
      <c r="I6" s="6"/>
      <c r="J6" s="6"/>
      <c r="K6" s="6"/>
      <c r="Q6" s="8"/>
    </row>
    <row r="7" spans="1:12" ht="25.5" customHeight="1">
      <c r="A7" s="26" t="s">
        <v>4</v>
      </c>
      <c r="B7" s="40">
        <f>B9+B31+B23</f>
        <v>294686.7</v>
      </c>
      <c r="C7" s="40">
        <f>C9+C31+C23</f>
        <v>75322.70000000001</v>
      </c>
      <c r="D7" s="22">
        <f>(C7/B7)*100</f>
        <v>25.56026451142858</v>
      </c>
      <c r="E7" s="40">
        <f>E8+E31</f>
        <v>51080.100000000006</v>
      </c>
      <c r="F7" s="21">
        <f>C7/E7*100</f>
        <v>147.45996973381023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41">
        <f>B9+B23</f>
        <v>37343.7</v>
      </c>
      <c r="C8" s="41">
        <f>C9+C23</f>
        <v>10727.100000000002</v>
      </c>
      <c r="D8" s="22">
        <f>(C8/B8)*100</f>
        <v>28.72532716361797</v>
      </c>
      <c r="E8" s="41">
        <f>E9+E23</f>
        <v>8756.199999999999</v>
      </c>
      <c r="F8" s="21">
        <f>C8/E8*100</f>
        <v>122.50862246179854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4">
        <f>SUM(B11:B22)</f>
        <v>30316.2</v>
      </c>
      <c r="C9" s="24">
        <f>SUM(C11:C22)</f>
        <v>9023.000000000002</v>
      </c>
      <c r="D9" s="22">
        <f>(C9/B9)*100</f>
        <v>29.76296501540431</v>
      </c>
      <c r="E9" s="24">
        <f>SUM(E11:E22)</f>
        <v>7286.399999999999</v>
      </c>
      <c r="F9" s="21">
        <f>C9/E9*100</f>
        <v>123.83344312692144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14751.8</v>
      </c>
      <c r="C11" s="22">
        <v>4531.1</v>
      </c>
      <c r="D11" s="22">
        <f aca="true" t="shared" si="0" ref="D11:D21">(C11/B11)*100</f>
        <v>30.715573692701913</v>
      </c>
      <c r="E11" s="22">
        <v>3751.6</v>
      </c>
      <c r="F11" s="23">
        <f aca="true" t="shared" si="1" ref="F11:F16">C11/E11*100</f>
        <v>120.77780147137223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9348.6</v>
      </c>
      <c r="C12" s="22">
        <v>2465.1</v>
      </c>
      <c r="D12" s="22">
        <f t="shared" si="0"/>
        <v>26.368654130030162</v>
      </c>
      <c r="E12" s="22">
        <v>2276.7</v>
      </c>
      <c r="F12" s="23">
        <f t="shared" si="1"/>
        <v>108.2751350639083</v>
      </c>
      <c r="G12" s="6"/>
      <c r="H12" s="13"/>
      <c r="I12" s="6"/>
      <c r="J12" s="6"/>
      <c r="P12" s="8"/>
      <c r="Q12" s="8"/>
    </row>
    <row r="13" spans="1:17" ht="33.75" customHeight="1">
      <c r="A13" s="1" t="s">
        <v>29</v>
      </c>
      <c r="B13" s="22">
        <v>1490</v>
      </c>
      <c r="C13" s="22">
        <v>891.3</v>
      </c>
      <c r="D13" s="22">
        <f>(C13/B13)*100</f>
        <v>59.81879194630872</v>
      </c>
      <c r="E13" s="22">
        <v>132.5</v>
      </c>
      <c r="F13" s="23">
        <f t="shared" si="1"/>
        <v>672.6792452830188</v>
      </c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0</v>
      </c>
      <c r="C14" s="23">
        <v>195.6</v>
      </c>
      <c r="D14" s="22"/>
      <c r="E14" s="27">
        <v>300.4</v>
      </c>
      <c r="F14" s="23">
        <f t="shared" si="1"/>
        <v>65.11318242343542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121.6</v>
      </c>
      <c r="C15" s="22">
        <v>134.7</v>
      </c>
      <c r="D15" s="22">
        <f t="shared" si="0"/>
        <v>110.77302631578947</v>
      </c>
      <c r="E15" s="27">
        <v>172.9</v>
      </c>
      <c r="F15" s="23">
        <f t="shared" si="1"/>
        <v>77.9063042220937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135.7</v>
      </c>
      <c r="C16" s="22">
        <v>372</v>
      </c>
      <c r="D16" s="22">
        <f t="shared" si="0"/>
        <v>274.1341193809875</v>
      </c>
      <c r="E16" s="27">
        <v>13.8</v>
      </c>
      <c r="F16" s="23">
        <f t="shared" si="1"/>
        <v>2695.6521739130435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935</v>
      </c>
      <c r="C17" s="22">
        <v>78.2</v>
      </c>
      <c r="D17" s="22">
        <f>(C17/B17)*100</f>
        <v>8.363636363636363</v>
      </c>
      <c r="E17" s="27">
        <v>94.1</v>
      </c>
      <c r="F17" s="23">
        <f aca="true" t="shared" si="2" ref="F17:F23">C17/E17*100</f>
        <v>83.10308182784273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763.2</v>
      </c>
      <c r="C18" s="22">
        <v>70.7</v>
      </c>
      <c r="D18" s="22">
        <f>(C18/B18)*100</f>
        <v>9.26362683438155</v>
      </c>
      <c r="E18" s="27">
        <v>86.4</v>
      </c>
      <c r="F18" s="23">
        <f t="shared" si="2"/>
        <v>81.8287037037037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2300</v>
      </c>
      <c r="C19" s="22">
        <v>168.8</v>
      </c>
      <c r="D19" s="22">
        <f>(C19/B19)*100</f>
        <v>7.339130434782609</v>
      </c>
      <c r="E19" s="27">
        <v>264.1</v>
      </c>
      <c r="F19" s="23">
        <f>C19/E19*100</f>
        <v>63.91518364255964</v>
      </c>
      <c r="G19" s="6"/>
      <c r="H19" s="6"/>
      <c r="I19" s="6"/>
      <c r="J19" s="6"/>
      <c r="K19" s="6"/>
      <c r="L19" s="6"/>
    </row>
    <row r="20" spans="1:12" ht="21" customHeight="1">
      <c r="A20" s="1" t="s">
        <v>32</v>
      </c>
      <c r="B20" s="22">
        <v>104.2</v>
      </c>
      <c r="C20" s="22">
        <v>37.9</v>
      </c>
      <c r="D20" s="22">
        <f>(C20/B20)*100</f>
        <v>36.37236084452975</v>
      </c>
      <c r="E20" s="27">
        <v>25.5</v>
      </c>
      <c r="F20" s="23">
        <f>C20/E20*100</f>
        <v>148.62745098039215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366.1</v>
      </c>
      <c r="C21" s="22">
        <v>77.6</v>
      </c>
      <c r="D21" s="22">
        <f t="shared" si="0"/>
        <v>21.196394427751976</v>
      </c>
      <c r="E21" s="27">
        <v>168.4</v>
      </c>
      <c r="F21" s="23">
        <f>C21/E21*100</f>
        <v>46.08076009501187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7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4">
        <f>B25+B26+B27+B28+B29+B30</f>
        <v>7027.5</v>
      </c>
      <c r="C23" s="24">
        <f>C25+C26+C27+C28+C29+C30</f>
        <v>1704.1</v>
      </c>
      <c r="D23" s="22">
        <f>(C23/B23)*100</f>
        <v>24.249021700462468</v>
      </c>
      <c r="E23" s="24">
        <f>E25+E26+E27+E28+E29+E30</f>
        <v>1469.8000000000002</v>
      </c>
      <c r="F23" s="23">
        <f t="shared" si="2"/>
        <v>115.94094434616953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7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4099.4</v>
      </c>
      <c r="C25" s="22">
        <v>942.5</v>
      </c>
      <c r="D25" s="22">
        <f>(C25/B25)*100</f>
        <v>22.991169439430163</v>
      </c>
      <c r="E25" s="28">
        <v>651.2</v>
      </c>
      <c r="F25" s="23">
        <f aca="true" t="shared" si="3" ref="F25:F35">C25/E25*100</f>
        <v>144.73280098280097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472.5</v>
      </c>
      <c r="C26" s="22">
        <v>256.7</v>
      </c>
      <c r="D26" s="22">
        <f>(C26/B26)*100</f>
        <v>54.32804232804232</v>
      </c>
      <c r="E26" s="27">
        <v>339.9</v>
      </c>
      <c r="F26" s="23">
        <f t="shared" si="3"/>
        <v>75.5222124154163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445</v>
      </c>
      <c r="C27" s="22">
        <v>166.1</v>
      </c>
      <c r="D27" s="22">
        <f>(C27/B27)*100</f>
        <v>37.325842696629216</v>
      </c>
      <c r="E27" s="27">
        <v>101.3</v>
      </c>
      <c r="F27" s="23">
        <f>C27/E27*100</f>
        <v>163.96841066140178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1795</v>
      </c>
      <c r="C28" s="25">
        <v>194.9</v>
      </c>
      <c r="D28" s="22">
        <f>(C28/B28)*100</f>
        <v>10.857938718662954</v>
      </c>
      <c r="E28" s="28">
        <v>352.9</v>
      </c>
      <c r="F28" s="23">
        <f t="shared" si="3"/>
        <v>55.22810994616039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215.6</v>
      </c>
      <c r="C29" s="25">
        <v>142.3</v>
      </c>
      <c r="D29" s="22">
        <f>(C29/B29)*100</f>
        <v>66.00185528756958</v>
      </c>
      <c r="E29" s="28">
        <v>24.5</v>
      </c>
      <c r="F29" s="23">
        <f t="shared" si="3"/>
        <v>580.8163265306123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5">
        <v>1.6</v>
      </c>
      <c r="D30" s="22"/>
      <c r="E30" s="28">
        <v>0</v>
      </c>
      <c r="F30" s="23"/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4">
        <f>B32+B34+B35</f>
        <v>257343.00000000003</v>
      </c>
      <c r="C31" s="24">
        <f>C32+C34+C35</f>
        <v>64595.6</v>
      </c>
      <c r="D31" s="22">
        <f>(C31/B31)*100</f>
        <v>25.100974186202844</v>
      </c>
      <c r="E31" s="39">
        <f>E32+E34+E35</f>
        <v>42323.90000000001</v>
      </c>
      <c r="F31" s="23">
        <f t="shared" si="3"/>
        <v>152.62204097448483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4">
        <v>258099.2</v>
      </c>
      <c r="C32" s="30">
        <v>68098.9</v>
      </c>
      <c r="D32" s="22">
        <f>(C32/B32)*100</f>
        <v>26.38477763588573</v>
      </c>
      <c r="E32" s="29">
        <v>55558.9</v>
      </c>
      <c r="F32" s="23">
        <f t="shared" si="3"/>
        <v>122.57064124739689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51255.7</v>
      </c>
      <c r="C33" s="25">
        <v>21344</v>
      </c>
      <c r="D33" s="22">
        <f>(C33/B33)*100</f>
        <v>41.642197843361814</v>
      </c>
      <c r="E33" s="28">
        <v>20774</v>
      </c>
      <c r="F33" s="23">
        <f t="shared" si="3"/>
        <v>102.74381438336381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3335.7</v>
      </c>
      <c r="C34" s="25">
        <v>588.6</v>
      </c>
      <c r="D34" s="22">
        <f>(C34/B34)*100</f>
        <v>17.64547171508229</v>
      </c>
      <c r="E34" s="28">
        <v>111.8</v>
      </c>
      <c r="F34" s="23">
        <f t="shared" si="3"/>
        <v>526.4758497316637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-4091.9</v>
      </c>
      <c r="C35" s="25">
        <v>-4091.9</v>
      </c>
      <c r="D35" s="22"/>
      <c r="E35" s="28">
        <v>-13346.8</v>
      </c>
      <c r="F35" s="23">
        <f t="shared" si="3"/>
        <v>30.658285132016665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4">
        <v>316550.5</v>
      </c>
      <c r="C36" s="24">
        <v>75589.2</v>
      </c>
      <c r="D36" s="22">
        <f>(C36/B36)*100</f>
        <v>23.879033519138336</v>
      </c>
      <c r="E36" s="24">
        <v>65553.3</v>
      </c>
      <c r="F36" s="23">
        <f>C36/E36*100</f>
        <v>115.30952675151364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4">
        <v>9955.7</v>
      </c>
      <c r="C37" s="24">
        <f>C7-C36</f>
        <v>-266.49999999998545</v>
      </c>
      <c r="D37" s="24"/>
      <c r="E37" s="24">
        <f>E7-E36</f>
        <v>-14473.199999999997</v>
      </c>
      <c r="F37" s="24"/>
      <c r="G37" s="6"/>
      <c r="H37" s="6"/>
      <c r="I37" s="6"/>
      <c r="J37" s="6"/>
      <c r="K37" s="6"/>
      <c r="L37" s="6"/>
    </row>
    <row r="38" spans="1:5" ht="24" customHeight="1">
      <c r="A38" s="16"/>
      <c r="B38" s="16">
        <f>B7-B36</f>
        <v>-21863.79999999999</v>
      </c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2021-05-27T09:31:10Z</cp:lastPrinted>
  <dcterms:created xsi:type="dcterms:W3CDTF">2001-12-07T07:47:07Z</dcterms:created>
  <dcterms:modified xsi:type="dcterms:W3CDTF">2021-06-02T08:16:15Z</dcterms:modified>
  <cp:category/>
  <cp:version/>
  <cp:contentType/>
  <cp:contentStatus/>
  <cp:revision>1</cp:revision>
</cp:coreProperties>
</file>