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<sst xmlns="http://schemas.openxmlformats.org/spreadsheetml/2006/main" count="39" uniqueCount="38">
  <si>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</si>
  <si>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</si>
  <si>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</si>
  <si>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</si>
  <si>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</si>
  <si>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</si>
  <si>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</si>
  <si>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</si>
  <si>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</si>
  <si>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</si>
  <si>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</si>
  <si>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</si>
  <si>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</si>
  <si>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</si>
  <si>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</si>
  <si>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</si>
  <si>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</si>
  <si>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</si>
  <si>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</si>
  <si>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</si>
  <si>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</si>
  <si>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</si>
  <si>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</si>
  <si>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</si>
  <si>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</si>
  <si>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</si>
  <si>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</si>
  <si>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</si>
  <si>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</si>
  <si>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</si>
  <si>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</si>
  <si>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</si>
  <si>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</si>
  <si>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БЮДЖЕТА ШУМЕРЛИНСКОГО РАЙОНА на 01.02.2021г.</t>
  </si>
  <si>
    <t>Утверждено на 2021 год</t>
  </si>
  <si>
    <t>Исполнено на 01.02.2021г.</t>
  </si>
  <si>
    <t>Исполнено на 01.02.2020г.</t>
  </si>
  <si>
    <t>% исполн. на 01.02.2021г./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01.02.2020г.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</si>
</sst>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">
      <selection activeCell="A34" sqref="A34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33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30</v>
      </c>
      <c r="B5" s="35" t="s">
        <v>34</v>
      </c>
      <c r="C5" s="35" t="s">
        <v>35</v>
      </c>
      <c r="D5" s="35" t="s">
        <v>31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1" t="s">
        <v>4</v>
      </c>
      <c r="B7" s="32">
        <f>B9+B31+B23</f>
        <v>206195.9</v>
      </c>
      <c r="C7" s="32">
        <f>C9+C31+C23</f>
        <v>5855.400000000001</v>
      </c>
      <c r="D7" s="22">
        <f>(C7/B7)*100</f>
        <v>2.8397266870970763</v>
      </c>
      <c r="E7" s="32">
        <f>E9+E31+E23</f>
        <v>-3645.2000000000007</v>
      </c>
      <c r="F7" s="21">
        <f>C7/E7*100</f>
        <v>-160.63316141775482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37343.7</v>
      </c>
      <c r="C8" s="24">
        <f>C9+C23</f>
        <v>1485.3999999999999</v>
      </c>
      <c r="D8" s="22">
        <f>(C8/B8)*100</f>
        <v>3.9776454930818312</v>
      </c>
      <c r="E8" s="24">
        <f>E9+E23</f>
        <v>1866.8999999999996</v>
      </c>
      <c r="F8" s="21">
        <f>C8/E8*100</f>
        <v>79.56505436820397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30316.2</v>
      </c>
      <c r="C9" s="25">
        <f>SUM(C11:C22)</f>
        <v>1163.6</v>
      </c>
      <c r="D9" s="22">
        <f>(C9/B9)*100</f>
        <v>3.8382119131025654</v>
      </c>
      <c r="E9" s="25">
        <f>SUM(E11:E22)</f>
        <v>1607.5999999999997</v>
      </c>
      <c r="F9" s="21">
        <f>C9/E9*100</f>
        <v>72.38118935058473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14751.8</v>
      </c>
      <c r="C11" s="22">
        <v>198.8</v>
      </c>
      <c r="D11" s="22">
        <f aca="true" t="shared" si="0" ref="D11:D21">(C11/B11)*100</f>
        <v>1.3476321533643354</v>
      </c>
      <c r="E11" s="22">
        <v>344.4</v>
      </c>
      <c r="F11" s="23">
        <f>C11/E11*100</f>
        <v>57.72357723577236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9348.6</v>
      </c>
      <c r="C12" s="22">
        <v>612.4</v>
      </c>
      <c r="D12" s="22">
        <f t="shared" si="0"/>
        <v>6.550713475814559</v>
      </c>
      <c r="E12" s="22">
        <v>606.4</v>
      </c>
      <c r="F12" s="23">
        <f>C12/E12*100</f>
        <v>100.98944591029024</v>
      </c>
      <c r="G12" s="6"/>
      <c r="H12" s="13"/>
      <c r="I12" s="6"/>
      <c r="J12" s="6"/>
      <c r="P12" s="8"/>
      <c r="Q12" s="8"/>
    </row>
    <row r="13" spans="1:17" ht="33.75" customHeight="1">
      <c r="A13" s="1" t="s">
        <v>29</v>
      </c>
      <c r="B13" s="22">
        <v>1490</v>
      </c>
      <c r="C13" s="22">
        <v>90.4</v>
      </c>
      <c r="D13" s="22">
        <f>(C13/B13)*100</f>
        <v>6.067114093959733</v>
      </c>
      <c r="E13" s="22">
        <v>6.3</v>
      </c>
      <c r="F13" s="23">
        <f>C13/E13*100</f>
        <v>1434.920634920635</v>
      </c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0</v>
      </c>
      <c r="C14" s="23">
        <v>161.1</v>
      </c>
      <c r="D14" s="22"/>
      <c r="E14" s="26">
        <v>214.1</v>
      </c>
      <c r="F14" s="23">
        <f>C14/E14*100</f>
        <v>75.24521251751518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121.6</v>
      </c>
      <c r="C15" s="22">
        <v>15.7</v>
      </c>
      <c r="D15" s="22">
        <f t="shared" si="0"/>
        <v>12.911184210526317</v>
      </c>
      <c r="E15" s="26">
        <v>88</v>
      </c>
      <c r="F15" s="23">
        <f>C15/E15*100</f>
        <v>17.84090909090909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135.7</v>
      </c>
      <c r="C16" s="22">
        <v>3.5</v>
      </c>
      <c r="D16" s="22">
        <f t="shared" si="0"/>
        <v>2.5792188651436994</v>
      </c>
      <c r="E16" s="26">
        <v>0</v>
      </c>
      <c r="F16" s="23"/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935</v>
      </c>
      <c r="C17" s="22">
        <v>13.6</v>
      </c>
      <c r="D17" s="22">
        <f>(C17/B17)*100</f>
        <v>1.4545454545454546</v>
      </c>
      <c r="E17" s="26">
        <v>27.6</v>
      </c>
      <c r="F17" s="23">
        <f aca="true" t="shared" si="1" ref="F17:F23">C17/E17*100</f>
        <v>49.27536231884058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763.2</v>
      </c>
      <c r="C18" s="22">
        <v>22.8</v>
      </c>
      <c r="D18" s="22">
        <f>(C18/B18)*100</f>
        <v>2.9874213836477987</v>
      </c>
      <c r="E18" s="26">
        <v>25.8</v>
      </c>
      <c r="F18" s="23">
        <f t="shared" si="1"/>
        <v>88.37209302325581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2300</v>
      </c>
      <c r="C19" s="22">
        <v>33.2</v>
      </c>
      <c r="D19" s="22">
        <f>(C19/B19)*100</f>
        <v>1.4434782608695653</v>
      </c>
      <c r="E19" s="26">
        <v>238</v>
      </c>
      <c r="F19" s="23">
        <f>C19/E19*100</f>
        <v>13.949579831932773</v>
      </c>
      <c r="G19" s="6"/>
      <c r="H19" s="6"/>
      <c r="I19" s="6"/>
      <c r="J19" s="6"/>
      <c r="K19" s="6"/>
      <c r="L19" s="6"/>
    </row>
    <row r="20" spans="1:12" ht="21" customHeight="1">
      <c r="A20" s="1" t="s">
        <v>32</v>
      </c>
      <c r="B20" s="22">
        <v>104.2</v>
      </c>
      <c r="C20" s="22">
        <v>0</v>
      </c>
      <c r="D20" s="22">
        <f>(C20/B20)*100</f>
        <v>0</v>
      </c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366.1</v>
      </c>
      <c r="C21" s="22">
        <v>12.1</v>
      </c>
      <c r="D21" s="22">
        <f t="shared" si="0"/>
        <v>3.305107894018028</v>
      </c>
      <c r="E21" s="26">
        <v>57</v>
      </c>
      <c r="F21" s="23">
        <f>C21/E21*100</f>
        <v>21.228070175438596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7027.5</v>
      </c>
      <c r="C23" s="25">
        <f>C25+C26+C27+C28+C29+C30</f>
        <v>321.8</v>
      </c>
      <c r="D23" s="22">
        <f>(C23/B23)*100</f>
        <v>4.579153326218428</v>
      </c>
      <c r="E23" s="25">
        <f>E25+E26+E27+E28+E29+E30</f>
        <v>259.3</v>
      </c>
      <c r="F23" s="23">
        <f t="shared" si="1"/>
        <v>124.10335518704203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4099.4</v>
      </c>
      <c r="C25" s="22">
        <v>252.6</v>
      </c>
      <c r="D25" s="22">
        <f>(C25/B25)*100</f>
        <v>6.161877347904572</v>
      </c>
      <c r="E25" s="28">
        <v>192</v>
      </c>
      <c r="F25" s="23">
        <f aca="true" t="shared" si="2" ref="F25:F35">C25/E25*100</f>
        <v>131.5625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472.5</v>
      </c>
      <c r="C26" s="22">
        <v>0</v>
      </c>
      <c r="D26" s="22">
        <f>(C26/B26)*100</f>
        <v>0</v>
      </c>
      <c r="E26" s="26">
        <v>0</v>
      </c>
      <c r="F26" s="23"/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445</v>
      </c>
      <c r="C27" s="22">
        <v>4.1</v>
      </c>
      <c r="D27" s="22">
        <f>(C27/B27)*100</f>
        <v>0.9213483146067415</v>
      </c>
      <c r="E27" s="26">
        <v>13.7</v>
      </c>
      <c r="F27" s="23">
        <f>C27/E27*100</f>
        <v>29.92700729927007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1795</v>
      </c>
      <c r="C28" s="27">
        <v>50.6</v>
      </c>
      <c r="D28" s="22">
        <f>(C28/B28)*100</f>
        <v>2.818941504178273</v>
      </c>
      <c r="E28" s="28">
        <v>28.7</v>
      </c>
      <c r="F28" s="23">
        <f t="shared" si="2"/>
        <v>176.30662020905925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215.6</v>
      </c>
      <c r="C29" s="27">
        <v>11.6</v>
      </c>
      <c r="D29" s="22">
        <f>(C29/B29)*100</f>
        <v>5.380333951762523</v>
      </c>
      <c r="E29" s="28">
        <v>8.8</v>
      </c>
      <c r="F29" s="23">
        <f t="shared" si="2"/>
        <v>131.8181818181818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2.9</v>
      </c>
      <c r="D30" s="22"/>
      <c r="E30" s="28">
        <v>16.1</v>
      </c>
      <c r="F30" s="23">
        <f t="shared" si="2"/>
        <v>18.012422360248443</v>
      </c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5">
        <f>B32+B34+B35</f>
        <v>168852.19999999998</v>
      </c>
      <c r="C31" s="25">
        <f>C32+C34+C35</f>
        <v>4370</v>
      </c>
      <c r="D31" s="22">
        <f>(C31/B31)*100</f>
        <v>2.58806222246438</v>
      </c>
      <c r="E31" s="29">
        <f>E32+E34+E35</f>
        <v>-5512.1</v>
      </c>
      <c r="F31" s="23">
        <f t="shared" si="2"/>
        <v>-79.28012917037064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5">
        <v>165902.4</v>
      </c>
      <c r="C32" s="33">
        <v>8460.5</v>
      </c>
      <c r="D32" s="22">
        <f>(C32/B32)*100</f>
        <v>5.099685116068243</v>
      </c>
      <c r="E32" s="30">
        <v>7795.5</v>
      </c>
      <c r="F32" s="23">
        <f t="shared" si="2"/>
        <v>108.53056250400871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51255.7</v>
      </c>
      <c r="C33" s="27">
        <v>4268.8</v>
      </c>
      <c r="D33" s="22">
        <f>(C33/B33)*100</f>
        <v>8.328439568672364</v>
      </c>
      <c r="E33" s="28">
        <v>4154.8</v>
      </c>
      <c r="F33" s="23">
        <f t="shared" si="2"/>
        <v>102.74381438336381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2949.8</v>
      </c>
      <c r="C34" s="27">
        <v>1.5</v>
      </c>
      <c r="D34" s="22">
        <f>(C34/B34)*100</f>
        <v>0.0508509051461116</v>
      </c>
      <c r="E34" s="28">
        <v>39.1</v>
      </c>
      <c r="F34" s="23">
        <f t="shared" si="2"/>
        <v>3.8363171355498724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0</v>
      </c>
      <c r="C35" s="27">
        <v>-4092</v>
      </c>
      <c r="D35" s="22"/>
      <c r="E35" s="28">
        <v>-13346.7</v>
      </c>
      <c r="F35" s="23">
        <f t="shared" si="2"/>
        <v>30.659264087752025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216195.9</v>
      </c>
      <c r="C36" s="25">
        <v>6620</v>
      </c>
      <c r="D36" s="22">
        <f>(C36/B36)*100</f>
        <v>3.062037716718957</v>
      </c>
      <c r="E36" s="25">
        <v>6701.9</v>
      </c>
      <c r="F36" s="23">
        <f>C36/E36*100</f>
        <v>98.77795848938361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5">
        <v>0</v>
      </c>
      <c r="C37" s="25">
        <f>C7-C36</f>
        <v>-764.5999999999995</v>
      </c>
      <c r="D37" s="25"/>
      <c r="E37" s="25">
        <f>E7-E36</f>
        <v>-10347.1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>
        <f>B7-B36</f>
        <v>-10000</v>
      </c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2021-04-08T13:19:21Z</cp:lastPrinted>
  <dcterms:created xsi:type="dcterms:W3CDTF">2001-12-07T07:47:07Z</dcterms:created>
  <dcterms:modified xsi:type="dcterms:W3CDTF">2021-04-08T13:46:32Z</dcterms:modified>
  <cp:category/>
  <cp:version/>
  <cp:contentType/>
  <cp:contentStatus/>
  <cp:revision>1</cp:revision>
</cp:coreProperties>
</file>