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10752" activeTab="0"/>
  </bookViews>
  <sheets>
    <sheet name="Лист1" sheetId="1" r:id="rId1"/>
  </sheets>
  <definedNames>
    <definedName name="_xlnm.Print_Area" localSheetId="0">'Лист1'!$A$1:$M$41</definedName>
  </definedNames>
  <calcPr fullCalcOnLoad="1"/>
</workbook>
</file>

<file path=xl/sharedStrings.xml><?xml version="1.0" encoding="utf-8"?>
<sst xmlns="http://schemas.openxmlformats.org/spreadsheetml/2006/main" count="78" uniqueCount="63">
  <si>
    <t>тыс. рублей</t>
  </si>
  <si>
    <t>№п/п</t>
  </si>
  <si>
    <t>Наименование муниципальной программы</t>
  </si>
  <si>
    <t>1.</t>
  </si>
  <si>
    <t>2.</t>
  </si>
  <si>
    <t xml:space="preserve">Объем финансирования </t>
  </si>
  <si>
    <t>средства республиканского бюджета ЧР</t>
  </si>
  <si>
    <t>средства местного бюджета</t>
  </si>
  <si>
    <t>в том числе:</t>
  </si>
  <si>
    <t>ПЛАН</t>
  </si>
  <si>
    <t>Всего (гр.4+гр.5)</t>
  </si>
  <si>
    <t>Всего (гр.7+гр.8)</t>
  </si>
  <si>
    <t>% освоения (гр.6/гр.3*100)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</si>
  <si>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</si>
  <si>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r>
      <t xml:space="preserve">Муниципальная программа "Развитие образования"  </t>
    </r>
    <r>
      <rPr>
        <b/>
        <sz val="12"/>
        <color indexed="10"/>
        <rFont val="Times New Roman"/>
        <family val="1"/>
      </rPr>
      <t>Отдел образования  8(83537)2-52-08, 2-54-39, 2-60-48</t>
    </r>
  </si>
  <si>
    <r>
      <t xml:space="preserve">Муниципальная программа "Развитие сельского хозяйства ирегулирование рынка сельскохозяйственной продукции, сырья и продовольствия"   </t>
    </r>
    <r>
      <rPr>
        <b/>
        <sz val="12"/>
        <color indexed="10"/>
        <rFont val="Times New Roman"/>
        <family val="1"/>
      </rPr>
      <t>Отдел СХ 8(83537)2-52-15, 2-51-59</t>
    </r>
  </si>
  <si>
    <r>
      <t>Муниципальная программа "</t>
    </r>
    <r>
      <rPr>
        <b/>
        <sz val="12"/>
        <rFont val="Times New Roman"/>
        <family val="1"/>
      </rPr>
      <t>Развитие потенциала муниципального управления"</t>
    </r>
    <r>
      <rPr>
        <b/>
        <sz val="12"/>
        <color indexed="10"/>
        <rFont val="Times New Roman"/>
        <family val="1"/>
      </rPr>
      <t xml:space="preserve"> Отдел организационной, кадровой и юридической службы 8(83537)2-58-85, 2-52-04</t>
    </r>
  </si>
  <si>
    <r>
      <t xml:space="preserve">Муниципальная программа "Управление общественными финансами и муниципальным долгом"  </t>
    </r>
    <r>
      <rPr>
        <b/>
        <sz val="12"/>
        <color indexed="10"/>
        <rFont val="Times New Roman"/>
        <family val="1"/>
      </rPr>
      <t>Финансовый отдел  8(83537)2-59-32, 2-52-05</t>
    </r>
  </si>
  <si>
    <r>
      <t xml:space="preserve">Муниципальная программа "Развитие транспортной системы"  </t>
    </r>
    <r>
      <rPr>
        <b/>
        <sz val="12"/>
        <color indexed="10"/>
        <rFont val="Times New Roman"/>
        <family val="1"/>
      </rPr>
      <t xml:space="preserve">Отдел строительства и ЖКХ 8(83537)2-52-31, 2-53-83, 2-53-84, </t>
    </r>
  </si>
  <si>
    <r>
      <t xml:space="preserve">Муниципальная программа "Экономическое развитие"   </t>
    </r>
    <r>
      <rPr>
        <b/>
        <sz val="12"/>
        <color indexed="10"/>
        <rFont val="Times New Roman"/>
        <family val="1"/>
      </rPr>
      <t>Отдел экономики 8(83537)2-64-24</t>
    </r>
  </si>
  <si>
    <t>Исполнение</t>
  </si>
  <si>
    <t>Финансирование муниципальных программ Вурнарского района  Чувашской Республики</t>
  </si>
  <si>
    <t xml:space="preserve">Муниципальная программа "Модернизация и развитие сферы  жилищно-коммунального хозяйства" </t>
  </si>
  <si>
    <t xml:space="preserve">Муниципальная программа "Обеспечение граждан доступным и комфортным жильем" </t>
  </si>
  <si>
    <t xml:space="preserve">Муниципальная программа "Обеспечение общественного порядка и противодействие преступности" </t>
  </si>
  <si>
    <t xml:space="preserve">Муниципальная программа "Развитие земельных и имущественных отношений" </t>
  </si>
  <si>
    <t xml:space="preserve">Муниципальная программа "Развитие строительного комплекса и архитектуры" </t>
  </si>
  <si>
    <t xml:space="preserve">Муниципальная программа "Формирование современной городской среды на территории Чувашской Республики" </t>
  </si>
  <si>
    <t xml:space="preserve">Муниципальная программа "Социальная поддержка граждан" </t>
  </si>
  <si>
    <t>Муниципальная программа "Развитие культуры и туризма"</t>
  </si>
  <si>
    <t>Муниципальная программа "Развитие физической культуры и спорта"</t>
  </si>
  <si>
    <t>Муниципальная программа "Содействие занятости населения"</t>
  </si>
  <si>
    <r>
      <t xml:space="preserve">Муниципальная программа "Повышение  безопасности жизнедеятельности населения и территорий Чувашской Республики" </t>
    </r>
    <r>
      <rPr>
        <b/>
        <sz val="12"/>
        <color indexed="10"/>
        <rFont val="Times New Roman"/>
        <family val="1"/>
      </rPr>
      <t>Отдел специальных программ 8(83537)2-51-87</t>
    </r>
  </si>
  <si>
    <r>
      <t xml:space="preserve">Муниципальная программа "Цифровое общество Чувашии" </t>
    </r>
    <r>
      <rPr>
        <b/>
        <sz val="12"/>
        <color indexed="10"/>
        <rFont val="Times New Roman"/>
        <family val="1"/>
      </rPr>
      <t>Отдел организационной, кадровой и юридической службы 8(83537)2-58-85, 2-52-04</t>
    </r>
  </si>
  <si>
    <t>2.1.</t>
  </si>
  <si>
    <t>2.3</t>
  </si>
  <si>
    <t>2.4</t>
  </si>
  <si>
    <t>2.5</t>
  </si>
  <si>
    <t>2.2</t>
  </si>
  <si>
    <t>2.6</t>
  </si>
  <si>
    <t xml:space="preserve">ФАКТ </t>
  </si>
  <si>
    <t>Всего (гр.12+гр.13)</t>
  </si>
  <si>
    <t>Итого</t>
  </si>
  <si>
    <t>Экономия за счет проведения электронного аукциона на приобретение контейнеров и строительство контейнерных площадок</t>
  </si>
  <si>
    <t xml:space="preserve">В связи с отсутствием проеков на строительство инженерных сетей </t>
  </si>
  <si>
    <t>см. п. 2.3., 2.4.</t>
  </si>
  <si>
    <t xml:space="preserve">Денежные средства выделены на разработку генплана Вурнаского городского поселения. Работы будут проведены после внесения изменений в Закон ЧР № 37 от  24.11.2004 г. Об установлении границ муниципальных образований Чувашской Республики и наделении их статусом городского, сельского поселения, муниципального района и городского округа.  </t>
  </si>
  <si>
    <t>Муниципальная программа "Развитие потенциала природно-сырьевых ресурсов и повышение экологической безопасности"</t>
  </si>
  <si>
    <t>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</si>
  <si>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</si>
  <si>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Предоставление жилых помещений по договорам социального найма гражданам, в том числе состоящим на учете в качестве нуждающихся в жилых помещениях, в соответствии со статьями 49, 57 Жилищного кодекса Российской Федерации</t>
  </si>
  <si>
    <t>Муниципальная программа "Комплексное развитие сельских территорий Чувашской Республики"</t>
  </si>
  <si>
    <t>Реализация проектов развития общественной инфраструктуры, основанных на местных инициативах</t>
  </si>
  <si>
    <t xml:space="preserve"> </t>
  </si>
  <si>
    <t>Строительство сельского дома культуры на 150 мест в д.Буртасы Вурнарского района Чувашской Республики в рамках мероприятий регионального проекта "Культурная среда", направленных на создание и модернизацию учреждений культурно- досугового типа в сельской местности, влючая строительство, реконструкцию и капитальный ремонт зданий</t>
  </si>
  <si>
    <t xml:space="preserve">НЕ  НУЖНО </t>
  </si>
  <si>
    <t>Дененжные средства выделены на разработку схем территор. планирования. Работы будут выполнены после внесения изменений в генпланы поселений. (Взаимосвязано с п. 4 Развитие земельных и имущ….)</t>
  </si>
  <si>
    <t>Предоставление жилья по решению суда (инвалиды) ВГП. Запланировано на май</t>
  </si>
  <si>
    <t xml:space="preserve">Приобретение жилья для многодетн.семей. Эл. аукцион объявлен в дек. 2020 г. подписан в январе 2021 г. 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</si>
  <si>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ФБ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</si>
  <si>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МБ</t>
  </si>
  <si>
    <t xml:space="preserve">Муниципальный контракт на строительство 8 - квартирного жилого дома заключен в декабре. Завершение в августе 2021 г. </t>
  </si>
  <si>
    <r>
      <t>Примечание (</t>
    </r>
    <r>
      <rPr>
        <b/>
        <sz val="14"/>
        <rFont val="Times New Roman"/>
        <family val="1"/>
      </rPr>
      <t xml:space="preserve">причины низкого освоения) -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</si>
</sst>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TimesET"/>
      <family val="0"/>
    </font>
    <font>
      <b/>
      <sz val="13"/>
      <color indexed="8"/>
      <name val="TimesET"/>
      <family val="0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vertical="top" wrapText="1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172" fontId="2" fillId="0" borderId="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34" borderId="11" xfId="0" applyFont="1" applyFill="1" applyBorder="1" applyAlignment="1">
      <alignment horizontal="justify" vertical="center" wrapText="1"/>
    </xf>
    <xf numFmtId="0" fontId="5" fillId="34" borderId="1" xfId="33" applyNumberFormat="1" applyFont="1" applyFill="1" applyAlignment="1" applyProtection="1">
      <alignment vertical="center" wrapText="1"/>
      <protection/>
    </xf>
    <xf numFmtId="0" fontId="5" fillId="34" borderId="1" xfId="33" applyNumberFormat="1" applyFont="1" applyFill="1" applyProtection="1">
      <alignment vertical="top" wrapText="1"/>
      <protection/>
    </xf>
    <xf numFmtId="0" fontId="2" fillId="34" borderId="11" xfId="0" applyFont="1" applyFill="1" applyBorder="1" applyAlignment="1">
      <alignment horizontal="justify" vertical="top" wrapText="1"/>
    </xf>
    <xf numFmtId="0" fontId="0" fillId="0" borderId="11" xfId="0" applyFill="1" applyBorder="1" applyAlignment="1">
      <alignment/>
    </xf>
    <xf numFmtId="0" fontId="5" fillId="33" borderId="11" xfId="0" applyFont="1" applyFill="1" applyBorder="1" applyAlignment="1">
      <alignment horizontal="justify" vertical="center" wrapText="1"/>
    </xf>
    <xf numFmtId="173" fontId="62" fillId="0" borderId="11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172" fontId="10" fillId="0" borderId="0" xfId="0" applyNumberFormat="1" applyFont="1" applyAlignment="1">
      <alignment/>
    </xf>
    <xf numFmtId="0" fontId="63" fillId="0" borderId="1" xfId="33" applyNumberFormat="1" applyFont="1" applyProtection="1">
      <alignment vertical="top" wrapText="1"/>
      <protection/>
    </xf>
    <xf numFmtId="0" fontId="64" fillId="35" borderId="0" xfId="0" applyFont="1" applyFill="1" applyAlignment="1">
      <alignment/>
    </xf>
    <xf numFmtId="0" fontId="64" fillId="35" borderId="11" xfId="0" applyFont="1" applyFill="1" applyBorder="1" applyAlignment="1">
      <alignment/>
    </xf>
    <xf numFmtId="2" fontId="64" fillId="35" borderId="11" xfId="0" applyNumberFormat="1" applyFont="1" applyFill="1" applyBorder="1" applyAlignment="1">
      <alignment/>
    </xf>
    <xf numFmtId="173" fontId="64" fillId="35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172" fontId="9" fillId="36" borderId="1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6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5" fillId="0" borderId="11" xfId="0" applyFont="1" applyFill="1" applyBorder="1" applyAlignment="1">
      <alignment horizontal="center" vertical="center"/>
    </xf>
    <xf numFmtId="173" fontId="6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0" fontId="2" fillId="0" borderId="1" xfId="33" applyNumberFormat="1" applyFont="1" applyProtection="1">
      <alignment vertical="top" wrapText="1"/>
      <protection/>
    </xf>
    <xf numFmtId="0" fontId="2" fillId="34" borderId="11" xfId="0" applyFont="1" applyFill="1" applyBorder="1" applyAlignment="1">
      <alignment horizontal="justify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173" fontId="67" fillId="0" borderId="11" xfId="0" applyNumberFormat="1" applyFont="1" applyBorder="1" applyAlignment="1">
      <alignment vertical="center"/>
    </xf>
    <xf numFmtId="2" fontId="67" fillId="0" borderId="11" xfId="0" applyNumberFormat="1" applyFont="1" applyBorder="1" applyAlignment="1">
      <alignment vertical="center"/>
    </xf>
    <xf numFmtId="173" fontId="67" fillId="0" borderId="11" xfId="0" applyNumberFormat="1" applyFont="1" applyBorder="1" applyAlignment="1">
      <alignment/>
    </xf>
    <xf numFmtId="173" fontId="68" fillId="0" borderId="11" xfId="0" applyNumberFormat="1" applyFont="1" applyBorder="1" applyAlignment="1">
      <alignment vertical="center"/>
    </xf>
    <xf numFmtId="2" fontId="67" fillId="0" borderId="11" xfId="0" applyNumberFormat="1" applyFont="1" applyFill="1" applyBorder="1" applyAlignment="1">
      <alignment vertical="center"/>
    </xf>
    <xf numFmtId="0" fontId="60" fillId="0" borderId="11" xfId="0" applyFont="1" applyFill="1" applyBorder="1" applyAlignment="1">
      <alignment/>
    </xf>
    <xf numFmtId="173" fontId="68" fillId="0" borderId="11" xfId="0" applyNumberFormat="1" applyFont="1" applyFill="1" applyBorder="1" applyAlignment="1">
      <alignment vertical="center"/>
    </xf>
    <xf numFmtId="173" fontId="68" fillId="0" borderId="11" xfId="0" applyNumberFormat="1" applyFont="1" applyBorder="1" applyAlignment="1">
      <alignment/>
    </xf>
    <xf numFmtId="173" fontId="66" fillId="0" borderId="11" xfId="0" applyNumberFormat="1" applyFont="1" applyFill="1" applyBorder="1" applyAlignment="1">
      <alignment/>
    </xf>
    <xf numFmtId="0" fontId="68" fillId="0" borderId="11" xfId="0" applyFont="1" applyFill="1" applyBorder="1" applyAlignment="1">
      <alignment vertical="center"/>
    </xf>
    <xf numFmtId="173" fontId="67" fillId="0" borderId="11" xfId="0" applyNumberFormat="1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173" fontId="67" fillId="0" borderId="11" xfId="0" applyNumberFormat="1" applyFont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173" fontId="67" fillId="0" borderId="11" xfId="0" applyNumberFormat="1" applyFont="1" applyFill="1" applyBorder="1" applyAlignment="1">
      <alignment horizontal="center" vertical="center"/>
    </xf>
    <xf numFmtId="173" fontId="69" fillId="35" borderId="11" xfId="0" applyNumberFormat="1" applyFont="1" applyFill="1" applyBorder="1" applyAlignment="1">
      <alignment/>
    </xf>
    <xf numFmtId="0" fontId="70" fillId="0" borderId="0" xfId="0" applyFont="1" applyAlignment="1">
      <alignment/>
    </xf>
    <xf numFmtId="173" fontId="36" fillId="35" borderId="11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 horizontal="center" vertical="center" wrapText="1"/>
    </xf>
    <xf numFmtId="172" fontId="13" fillId="0" borderId="0" xfId="0" applyNumberFormat="1" applyFont="1" applyBorder="1" applyAlignment="1">
      <alignment horizontal="center" vertical="center" wrapText="1"/>
    </xf>
    <xf numFmtId="173" fontId="71" fillId="0" borderId="11" xfId="0" applyNumberFormat="1" applyFont="1" applyFill="1" applyBorder="1" applyAlignment="1">
      <alignment vertic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top" wrapText="1"/>
    </xf>
    <xf numFmtId="0" fontId="41" fillId="36" borderId="11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/>
    </xf>
    <xf numFmtId="0" fontId="36" fillId="35" borderId="11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2" fillId="0" borderId="1" xfId="33" applyNumberFormat="1" applyFont="1" applyFill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3" fontId="36" fillId="0" borderId="11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zoomScale="80" zoomScaleNormal="70" zoomScaleSheetLayoutView="80" zoomScalePageLayoutView="0" workbookViewId="0" topLeftCell="A1">
      <selection activeCell="F29" sqref="F1:F16384"/>
    </sheetView>
  </sheetViews>
  <sheetFormatPr defaultColWidth="9.140625" defaultRowHeight="15"/>
  <cols>
    <col min="1" max="1" width="7.00390625" style="0" customWidth="1"/>
    <col min="2" max="2" width="68.28125" style="0" customWidth="1"/>
    <col min="3" max="3" width="12.57421875" style="0" customWidth="1"/>
    <col min="4" max="4" width="14.57421875" style="0" customWidth="1"/>
    <col min="5" max="5" width="14.8515625" style="0" customWidth="1"/>
    <col min="6" max="6" width="11.8515625" style="100" customWidth="1"/>
    <col min="7" max="7" width="14.28125" style="40" customWidth="1"/>
    <col min="8" max="8" width="13.00390625" style="40" customWidth="1"/>
    <col min="9" max="9" width="14.7109375" style="0" customWidth="1"/>
    <col min="10" max="10" width="35.7109375" style="40" customWidth="1"/>
    <col min="11" max="11" width="13.140625" style="0" hidden="1" customWidth="1"/>
    <col min="12" max="12" width="12.57421875" style="0" hidden="1" customWidth="1"/>
    <col min="13" max="13" width="13.140625" style="0" hidden="1" customWidth="1"/>
  </cols>
  <sheetData>
    <row r="1" ht="21.75" customHeight="1">
      <c r="A1" s="1"/>
    </row>
    <row r="2" spans="1:10" ht="16.5">
      <c r="A2" s="85" t="s">
        <v>21</v>
      </c>
      <c r="B2" s="86"/>
      <c r="C2" s="86"/>
      <c r="D2" s="86"/>
      <c r="E2" s="86"/>
      <c r="F2" s="86"/>
      <c r="G2" s="86"/>
      <c r="H2" s="86"/>
      <c r="I2" s="86"/>
      <c r="J2" s="86"/>
    </row>
    <row r="3" spans="1:13" ht="15">
      <c r="A3" s="83" t="s">
        <v>0</v>
      </c>
      <c r="B3" s="83"/>
      <c r="C3" s="84"/>
      <c r="D3" s="84"/>
      <c r="E3" s="84"/>
      <c r="F3" s="84"/>
      <c r="G3" s="84"/>
      <c r="H3" s="84"/>
      <c r="I3" s="84"/>
      <c r="J3" s="84"/>
      <c r="L3" s="71" t="s">
        <v>55</v>
      </c>
      <c r="M3" s="71"/>
    </row>
    <row r="4" spans="1:13" ht="24.75" customHeight="1">
      <c r="A4" s="82" t="s">
        <v>1</v>
      </c>
      <c r="B4" s="82" t="s">
        <v>2</v>
      </c>
      <c r="C4" s="87" t="s">
        <v>5</v>
      </c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15.75" customHeight="1">
      <c r="A5" s="82"/>
      <c r="B5" s="82"/>
      <c r="C5" s="82">
        <v>2020</v>
      </c>
      <c r="D5" s="82"/>
      <c r="E5" s="82"/>
      <c r="F5" s="82"/>
      <c r="G5" s="82"/>
      <c r="H5" s="82"/>
      <c r="I5" s="82"/>
      <c r="J5" s="82"/>
      <c r="K5" s="76">
        <v>2020</v>
      </c>
      <c r="L5" s="78"/>
      <c r="M5" s="77"/>
    </row>
    <row r="6" spans="1:13" ht="15.75" customHeight="1">
      <c r="A6" s="82"/>
      <c r="B6" s="82"/>
      <c r="C6" s="82" t="s">
        <v>9</v>
      </c>
      <c r="D6" s="82"/>
      <c r="E6" s="82"/>
      <c r="F6" s="81" t="s">
        <v>40</v>
      </c>
      <c r="G6" s="81"/>
      <c r="H6" s="81"/>
      <c r="I6" s="82" t="s">
        <v>12</v>
      </c>
      <c r="J6" s="90" t="s">
        <v>62</v>
      </c>
      <c r="K6" s="76" t="s">
        <v>9</v>
      </c>
      <c r="L6" s="78"/>
      <c r="M6" s="77"/>
    </row>
    <row r="7" spans="1:13" ht="15.75" customHeight="1">
      <c r="A7" s="82"/>
      <c r="B7" s="82"/>
      <c r="C7" s="82" t="s">
        <v>10</v>
      </c>
      <c r="D7" s="82" t="s">
        <v>8</v>
      </c>
      <c r="E7" s="82"/>
      <c r="F7" s="101" t="s">
        <v>11</v>
      </c>
      <c r="G7" s="81" t="s">
        <v>8</v>
      </c>
      <c r="H7" s="81"/>
      <c r="I7" s="82"/>
      <c r="J7" s="90"/>
      <c r="K7" s="79" t="s">
        <v>41</v>
      </c>
      <c r="L7" s="76" t="s">
        <v>8</v>
      </c>
      <c r="M7" s="77"/>
    </row>
    <row r="8" spans="1:13" ht="63" customHeight="1">
      <c r="A8" s="82"/>
      <c r="B8" s="82"/>
      <c r="C8" s="82"/>
      <c r="D8" s="5" t="s">
        <v>6</v>
      </c>
      <c r="E8" s="5" t="s">
        <v>7</v>
      </c>
      <c r="F8" s="101"/>
      <c r="G8" s="41" t="s">
        <v>6</v>
      </c>
      <c r="H8" s="41" t="s">
        <v>7</v>
      </c>
      <c r="I8" s="82"/>
      <c r="J8" s="90"/>
      <c r="K8" s="80"/>
      <c r="L8" s="53" t="s">
        <v>6</v>
      </c>
      <c r="M8" s="53" t="s">
        <v>7</v>
      </c>
    </row>
    <row r="9" spans="1:13" ht="1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102">
        <v>6</v>
      </c>
      <c r="G9" s="41">
        <v>7</v>
      </c>
      <c r="H9" s="41">
        <v>8</v>
      </c>
      <c r="I9" s="5">
        <v>9</v>
      </c>
      <c r="J9" s="41">
        <v>10</v>
      </c>
      <c r="K9" s="54">
        <v>11</v>
      </c>
      <c r="L9" s="54">
        <v>12</v>
      </c>
      <c r="M9" s="54">
        <v>13</v>
      </c>
    </row>
    <row r="10" spans="1:13" ht="56.25" customHeight="1">
      <c r="A10" s="2" t="s">
        <v>3</v>
      </c>
      <c r="B10" s="22" t="s">
        <v>22</v>
      </c>
      <c r="C10" s="36">
        <f>D10+E10</f>
        <v>8610.4</v>
      </c>
      <c r="D10" s="29">
        <v>3711.2</v>
      </c>
      <c r="E10" s="29">
        <v>4899.2</v>
      </c>
      <c r="F10" s="36">
        <f>G10+H10</f>
        <v>7355.299999999999</v>
      </c>
      <c r="G10" s="36">
        <v>3711.2</v>
      </c>
      <c r="H10" s="36">
        <v>3644.1</v>
      </c>
      <c r="I10" s="18">
        <f>F10/C10*100</f>
        <v>85.42344141967853</v>
      </c>
      <c r="J10" s="91" t="s">
        <v>43</v>
      </c>
      <c r="K10" s="55">
        <f>L10+M10</f>
        <v>8135.400000000001</v>
      </c>
      <c r="L10" s="56">
        <v>2428.8</v>
      </c>
      <c r="M10" s="56">
        <v>5706.6</v>
      </c>
    </row>
    <row r="11" spans="1:13" s="12" customFormat="1" ht="30.75">
      <c r="A11" s="16" t="s">
        <v>4</v>
      </c>
      <c r="B11" s="17" t="s">
        <v>23</v>
      </c>
      <c r="C11" s="36">
        <f>D11+E11</f>
        <v>38981.5</v>
      </c>
      <c r="D11" s="42">
        <v>35187.3</v>
      </c>
      <c r="E11" s="42">
        <v>3794.2</v>
      </c>
      <c r="F11" s="36">
        <f aca="true" t="shared" si="0" ref="F11:F23">G11+H11</f>
        <v>28050.7</v>
      </c>
      <c r="G11" s="36">
        <v>25784.9</v>
      </c>
      <c r="H11" s="36">
        <v>2265.8</v>
      </c>
      <c r="I11" s="18">
        <f>F11/C11*100</f>
        <v>71.95900619524647</v>
      </c>
      <c r="J11" s="91" t="s">
        <v>45</v>
      </c>
      <c r="K11" s="55">
        <f aca="true" t="shared" si="1" ref="K11:K34">L11+M11</f>
        <v>37589.5</v>
      </c>
      <c r="L11" s="59">
        <v>35095.3</v>
      </c>
      <c r="M11" s="59">
        <v>2494.2</v>
      </c>
    </row>
    <row r="12" spans="1:13" s="12" customFormat="1" ht="15.75">
      <c r="A12" s="16"/>
      <c r="B12" s="3" t="s">
        <v>8</v>
      </c>
      <c r="C12" s="37"/>
      <c r="D12" s="26"/>
      <c r="E12" s="26"/>
      <c r="F12" s="37"/>
      <c r="G12" s="37"/>
      <c r="H12" s="37"/>
      <c r="I12" s="18"/>
      <c r="J12" s="91"/>
      <c r="K12" s="57"/>
      <c r="L12" s="60"/>
      <c r="M12" s="60"/>
    </row>
    <row r="13" spans="1:13" s="12" customFormat="1" ht="63.75" customHeight="1">
      <c r="A13" s="5" t="s">
        <v>34</v>
      </c>
      <c r="B13" s="4" t="s">
        <v>50</v>
      </c>
      <c r="C13" s="38">
        <f>D13</f>
        <v>0</v>
      </c>
      <c r="D13" s="28">
        <v>0</v>
      </c>
      <c r="E13" s="28">
        <v>1300</v>
      </c>
      <c r="F13" s="36">
        <f aca="true" t="shared" si="2" ref="F13:F18">G13+H13</f>
        <v>0</v>
      </c>
      <c r="G13" s="38">
        <v>0</v>
      </c>
      <c r="H13" s="38">
        <v>0</v>
      </c>
      <c r="I13" s="18">
        <v>0</v>
      </c>
      <c r="J13" s="91" t="s">
        <v>57</v>
      </c>
      <c r="K13" s="58">
        <f t="shared" si="1"/>
        <v>0</v>
      </c>
      <c r="L13" s="61">
        <v>0</v>
      </c>
      <c r="M13" s="61">
        <v>0</v>
      </c>
    </row>
    <row r="14" spans="1:13" s="12" customFormat="1" ht="46.5">
      <c r="A14" s="6" t="s">
        <v>38</v>
      </c>
      <c r="B14" s="25" t="s">
        <v>13</v>
      </c>
      <c r="C14" s="38">
        <f aca="true" t="shared" si="3" ref="C14:C28">D14+E14</f>
        <v>128.5</v>
      </c>
      <c r="D14" s="28">
        <v>0</v>
      </c>
      <c r="E14" s="28">
        <v>128.5</v>
      </c>
      <c r="F14" s="36">
        <f t="shared" si="2"/>
        <v>0</v>
      </c>
      <c r="G14" s="38">
        <v>0</v>
      </c>
      <c r="H14" s="38">
        <v>0</v>
      </c>
      <c r="I14" s="18">
        <f aca="true" t="shared" si="4" ref="I14:I23">F14/C14*100</f>
        <v>0</v>
      </c>
      <c r="J14" s="91" t="s">
        <v>44</v>
      </c>
      <c r="K14" s="58">
        <f t="shared" si="1"/>
        <v>200</v>
      </c>
      <c r="L14" s="61">
        <v>0</v>
      </c>
      <c r="M14" s="61">
        <v>200</v>
      </c>
    </row>
    <row r="15" spans="1:13" s="12" customFormat="1" ht="131.25" customHeight="1">
      <c r="A15" s="6" t="s">
        <v>35</v>
      </c>
      <c r="B15" s="4" t="s">
        <v>49</v>
      </c>
      <c r="C15" s="38">
        <f t="shared" si="3"/>
        <v>14359.4</v>
      </c>
      <c r="D15" s="28">
        <v>14359.4</v>
      </c>
      <c r="E15" s="28">
        <v>0</v>
      </c>
      <c r="F15" s="36">
        <f t="shared" si="2"/>
        <v>8608.1</v>
      </c>
      <c r="G15" s="38">
        <v>8608.1</v>
      </c>
      <c r="H15" s="38">
        <v>0</v>
      </c>
      <c r="I15" s="18">
        <f t="shared" si="4"/>
        <v>59.94749084223575</v>
      </c>
      <c r="J15" s="91" t="s">
        <v>58</v>
      </c>
      <c r="K15" s="58">
        <f t="shared" si="1"/>
        <v>14359.4</v>
      </c>
      <c r="L15" s="61">
        <v>14359.4</v>
      </c>
      <c r="M15" s="61">
        <v>0</v>
      </c>
    </row>
    <row r="16" spans="1:13" s="12" customFormat="1" ht="78">
      <c r="A16" s="6" t="s">
        <v>36</v>
      </c>
      <c r="B16" s="51" t="s">
        <v>48</v>
      </c>
      <c r="C16" s="38">
        <f t="shared" si="3"/>
        <v>100</v>
      </c>
      <c r="D16" s="75">
        <v>0</v>
      </c>
      <c r="E16" s="75">
        <v>100</v>
      </c>
      <c r="F16" s="36">
        <f t="shared" si="2"/>
        <v>0</v>
      </c>
      <c r="G16" s="38">
        <v>0</v>
      </c>
      <c r="H16" s="38">
        <v>0</v>
      </c>
      <c r="I16" s="18">
        <f t="shared" si="4"/>
        <v>0</v>
      </c>
      <c r="J16" s="91"/>
      <c r="K16" s="62">
        <f t="shared" si="1"/>
        <v>100</v>
      </c>
      <c r="L16" s="63">
        <v>0</v>
      </c>
      <c r="M16" s="63">
        <v>100</v>
      </c>
    </row>
    <row r="17" spans="1:13" s="12" customFormat="1" ht="54.75">
      <c r="A17" s="6" t="s">
        <v>37</v>
      </c>
      <c r="B17" s="51" t="s">
        <v>59</v>
      </c>
      <c r="C17" s="38">
        <f t="shared" si="3"/>
        <v>4056.4</v>
      </c>
      <c r="D17" s="43">
        <v>4056.4</v>
      </c>
      <c r="E17" s="28">
        <v>0</v>
      </c>
      <c r="F17" s="36">
        <f t="shared" si="2"/>
        <v>2535.2</v>
      </c>
      <c r="G17" s="38">
        <v>2535.2</v>
      </c>
      <c r="H17" s="38">
        <v>0</v>
      </c>
      <c r="I17" s="18">
        <f t="shared" si="4"/>
        <v>62.4987673799428</v>
      </c>
      <c r="J17" s="91" t="s">
        <v>61</v>
      </c>
      <c r="K17" s="58">
        <f t="shared" si="1"/>
        <v>4056.4</v>
      </c>
      <c r="L17" s="64">
        <v>4056.4</v>
      </c>
      <c r="M17" s="61">
        <v>0</v>
      </c>
    </row>
    <row r="18" spans="1:13" s="12" customFormat="1" ht="46.5">
      <c r="A18" s="6" t="s">
        <v>39</v>
      </c>
      <c r="B18" s="4" t="s">
        <v>60</v>
      </c>
      <c r="C18" s="38">
        <f t="shared" si="3"/>
        <v>3042.3</v>
      </c>
      <c r="D18" s="43">
        <v>3042.3</v>
      </c>
      <c r="E18" s="28">
        <v>0</v>
      </c>
      <c r="F18" s="36">
        <f t="shared" si="2"/>
        <v>912.7</v>
      </c>
      <c r="G18" s="38">
        <v>912.7</v>
      </c>
      <c r="H18" s="38">
        <v>0</v>
      </c>
      <c r="I18" s="18">
        <f t="shared" si="4"/>
        <v>30.000328698681916</v>
      </c>
      <c r="J18" s="91"/>
      <c r="K18" s="58">
        <f>L18+M18</f>
        <v>3042.3</v>
      </c>
      <c r="L18" s="64">
        <v>3042.3</v>
      </c>
      <c r="M18" s="61">
        <v>0</v>
      </c>
    </row>
    <row r="19" spans="1:13" ht="30.75">
      <c r="A19" s="2">
        <v>3</v>
      </c>
      <c r="B19" s="22" t="s">
        <v>24</v>
      </c>
      <c r="C19" s="36">
        <f t="shared" si="3"/>
        <v>959.6</v>
      </c>
      <c r="D19" s="44">
        <v>644.6</v>
      </c>
      <c r="E19" s="44">
        <v>315</v>
      </c>
      <c r="F19" s="36">
        <f t="shared" si="0"/>
        <v>953.7</v>
      </c>
      <c r="G19" s="36">
        <v>644.6</v>
      </c>
      <c r="H19" s="36">
        <v>309.1</v>
      </c>
      <c r="I19" s="18">
        <f t="shared" si="4"/>
        <v>99.3851604835348</v>
      </c>
      <c r="J19" s="91"/>
      <c r="K19" s="55">
        <f t="shared" si="1"/>
        <v>959.6</v>
      </c>
      <c r="L19" s="65">
        <v>644.6</v>
      </c>
      <c r="M19" s="65">
        <v>315</v>
      </c>
    </row>
    <row r="20" spans="1:13" ht="138">
      <c r="A20" s="2">
        <v>4</v>
      </c>
      <c r="B20" s="22" t="s">
        <v>25</v>
      </c>
      <c r="C20" s="36">
        <f t="shared" si="3"/>
        <v>1377.6</v>
      </c>
      <c r="D20" s="42">
        <v>0</v>
      </c>
      <c r="E20" s="42">
        <v>1377.6</v>
      </c>
      <c r="F20" s="36">
        <f t="shared" si="0"/>
        <v>652.8</v>
      </c>
      <c r="G20" s="36">
        <v>0</v>
      </c>
      <c r="H20" s="36">
        <v>652.8</v>
      </c>
      <c r="I20" s="18">
        <f t="shared" si="4"/>
        <v>47.386759581881535</v>
      </c>
      <c r="J20" s="91" t="s">
        <v>46</v>
      </c>
      <c r="K20" s="55">
        <f t="shared" si="1"/>
        <v>1781.4</v>
      </c>
      <c r="L20" s="59">
        <v>0</v>
      </c>
      <c r="M20" s="59">
        <v>1781.4</v>
      </c>
    </row>
    <row r="21" spans="1:13" ht="30.75">
      <c r="A21" s="2">
        <v>5</v>
      </c>
      <c r="B21" s="22" t="s">
        <v>27</v>
      </c>
      <c r="C21" s="36">
        <f t="shared" si="3"/>
        <v>93726.8</v>
      </c>
      <c r="D21" s="44">
        <v>73151</v>
      </c>
      <c r="E21" s="44">
        <v>20575.8</v>
      </c>
      <c r="F21" s="36">
        <f t="shared" si="0"/>
        <v>68050.8</v>
      </c>
      <c r="G21" s="38">
        <v>50185</v>
      </c>
      <c r="H21" s="36">
        <v>17865.8</v>
      </c>
      <c r="I21" s="18">
        <f t="shared" si="4"/>
        <v>72.60548743795798</v>
      </c>
      <c r="J21" s="91"/>
      <c r="K21" s="55">
        <f t="shared" si="1"/>
        <v>66426.7</v>
      </c>
      <c r="L21" s="65">
        <v>50287</v>
      </c>
      <c r="M21" s="65">
        <v>16139.7</v>
      </c>
    </row>
    <row r="22" spans="1:13" ht="30.75">
      <c r="A22" s="2">
        <v>6</v>
      </c>
      <c r="B22" s="27" t="s">
        <v>14</v>
      </c>
      <c r="C22" s="36">
        <f t="shared" si="3"/>
        <v>449139.3</v>
      </c>
      <c r="D22" s="45">
        <v>398394.6</v>
      </c>
      <c r="E22" s="45">
        <v>50744.7</v>
      </c>
      <c r="F22" s="36">
        <f t="shared" si="0"/>
        <v>379310</v>
      </c>
      <c r="G22" s="38">
        <v>328567.7</v>
      </c>
      <c r="H22" s="38">
        <v>50742.3</v>
      </c>
      <c r="I22" s="18">
        <f t="shared" si="4"/>
        <v>84.45264086220021</v>
      </c>
      <c r="J22" s="91"/>
      <c r="K22" s="55">
        <f t="shared" si="1"/>
        <v>394576.4</v>
      </c>
      <c r="L22" s="65">
        <v>323633.4</v>
      </c>
      <c r="M22" s="65">
        <v>70943</v>
      </c>
    </row>
    <row r="23" spans="1:13" ht="46.5">
      <c r="A23" s="2">
        <v>7</v>
      </c>
      <c r="B23" s="22" t="s">
        <v>15</v>
      </c>
      <c r="C23" s="36">
        <f t="shared" si="3"/>
        <v>429.7</v>
      </c>
      <c r="D23" s="46">
        <v>338.9</v>
      </c>
      <c r="E23" s="46">
        <v>90.8</v>
      </c>
      <c r="F23" s="36">
        <f t="shared" si="0"/>
        <v>176.7</v>
      </c>
      <c r="G23" s="38">
        <v>85.9</v>
      </c>
      <c r="H23" s="38">
        <v>90.8</v>
      </c>
      <c r="I23" s="18">
        <f t="shared" si="4"/>
        <v>41.121712822899696</v>
      </c>
      <c r="J23" s="91"/>
      <c r="K23" s="55">
        <f t="shared" si="1"/>
        <v>503.9</v>
      </c>
      <c r="L23" s="66">
        <v>253.9</v>
      </c>
      <c r="M23" s="66">
        <v>250</v>
      </c>
    </row>
    <row r="24" spans="1:13" ht="30.75">
      <c r="A24" s="5">
        <v>8</v>
      </c>
      <c r="B24" s="22" t="s">
        <v>19</v>
      </c>
      <c r="C24" s="36">
        <f t="shared" si="3"/>
        <v>3517</v>
      </c>
      <c r="D24" s="44">
        <v>1224</v>
      </c>
      <c r="E24" s="44">
        <v>2293</v>
      </c>
      <c r="F24" s="36">
        <f aca="true" t="shared" si="5" ref="F24:F30">G24+H24</f>
        <v>3372</v>
      </c>
      <c r="G24" s="38">
        <v>1224</v>
      </c>
      <c r="H24" s="38">
        <v>2148</v>
      </c>
      <c r="I24" s="18">
        <f>F24/C24*100</f>
        <v>95.87716804094399</v>
      </c>
      <c r="J24" s="91"/>
      <c r="K24" s="55">
        <f t="shared" si="1"/>
        <v>2921.8</v>
      </c>
      <c r="L24" s="65">
        <v>628.8</v>
      </c>
      <c r="M24" s="65">
        <v>2293</v>
      </c>
    </row>
    <row r="25" spans="1:13" ht="58.5" customHeight="1">
      <c r="A25" s="5">
        <v>9</v>
      </c>
      <c r="B25" s="22" t="s">
        <v>18</v>
      </c>
      <c r="C25" s="36">
        <f t="shared" si="3"/>
        <v>60957.600000000006</v>
      </c>
      <c r="D25" s="47">
        <v>38206.3</v>
      </c>
      <c r="E25" s="47">
        <v>22751.3</v>
      </c>
      <c r="F25" s="36">
        <f t="shared" si="5"/>
        <v>56330.8</v>
      </c>
      <c r="G25" s="38">
        <v>37605.6</v>
      </c>
      <c r="H25" s="38">
        <v>18725.2</v>
      </c>
      <c r="I25" s="18">
        <f>F25/C25*100</f>
        <v>92.40980616034751</v>
      </c>
      <c r="J25" s="91"/>
      <c r="K25" s="67">
        <f t="shared" si="1"/>
        <v>62037.3</v>
      </c>
      <c r="L25" s="68">
        <v>38206.3</v>
      </c>
      <c r="M25" s="68">
        <v>23831</v>
      </c>
    </row>
    <row r="26" spans="1:13" ht="69.75" customHeight="1">
      <c r="A26" s="5">
        <v>10</v>
      </c>
      <c r="B26" s="31" t="s">
        <v>47</v>
      </c>
      <c r="C26" s="36">
        <f t="shared" si="3"/>
        <v>67.1</v>
      </c>
      <c r="D26" s="48">
        <v>0</v>
      </c>
      <c r="E26" s="48">
        <v>67.1</v>
      </c>
      <c r="F26" s="36">
        <f t="shared" si="5"/>
        <v>63.8</v>
      </c>
      <c r="G26" s="38">
        <v>0</v>
      </c>
      <c r="H26" s="38">
        <v>63.8</v>
      </c>
      <c r="I26" s="18">
        <f>F26/C26*100</f>
        <v>95.08196721311477</v>
      </c>
      <c r="J26" s="92"/>
      <c r="K26" s="67">
        <f t="shared" si="1"/>
        <v>78.2</v>
      </c>
      <c r="L26" s="69">
        <v>0</v>
      </c>
      <c r="M26" s="69">
        <v>78.2</v>
      </c>
    </row>
    <row r="27" spans="1:13" ht="46.5">
      <c r="A27" s="5">
        <v>11</v>
      </c>
      <c r="B27" s="22" t="s">
        <v>17</v>
      </c>
      <c r="C27" s="39">
        <f t="shared" si="3"/>
        <v>83746</v>
      </c>
      <c r="D27" s="49">
        <v>53110.7</v>
      </c>
      <c r="E27" s="49">
        <v>30635.3</v>
      </c>
      <c r="F27" s="38">
        <f>G27+H27</f>
        <v>53647.100000000006</v>
      </c>
      <c r="G27" s="38">
        <v>39075.4</v>
      </c>
      <c r="H27" s="38">
        <v>14571.7</v>
      </c>
      <c r="I27" s="18">
        <f>F27/C27*100</f>
        <v>64.05929835454829</v>
      </c>
      <c r="J27" s="91"/>
      <c r="K27" s="67">
        <f t="shared" si="1"/>
        <v>72601.7</v>
      </c>
      <c r="L27" s="68">
        <v>40946.9</v>
      </c>
      <c r="M27" s="68">
        <v>31654.8</v>
      </c>
    </row>
    <row r="28" spans="1:13" ht="50.25" customHeight="1">
      <c r="A28" s="5">
        <v>12</v>
      </c>
      <c r="B28" s="22" t="s">
        <v>16</v>
      </c>
      <c r="C28" s="37">
        <f t="shared" si="3"/>
        <v>80691.59999999999</v>
      </c>
      <c r="D28" s="49">
        <v>2636.9</v>
      </c>
      <c r="E28" s="49">
        <v>78054.7</v>
      </c>
      <c r="F28" s="36">
        <f>G28+H28</f>
        <v>77753.2</v>
      </c>
      <c r="G28" s="38">
        <v>2636.9</v>
      </c>
      <c r="H28" s="38">
        <v>75116.3</v>
      </c>
      <c r="I28" s="18">
        <f>F28/C28*100</f>
        <v>96.35848093233993</v>
      </c>
      <c r="J28" s="91"/>
      <c r="K28" s="67">
        <f t="shared" si="1"/>
        <v>81603.8</v>
      </c>
      <c r="L28" s="68">
        <v>2327.8</v>
      </c>
      <c r="M28" s="68">
        <v>79276</v>
      </c>
    </row>
    <row r="29" spans="1:13" s="12" customFormat="1" ht="46.5" customHeight="1">
      <c r="A29" s="20">
        <v>13</v>
      </c>
      <c r="B29" s="22" t="s">
        <v>33</v>
      </c>
      <c r="C29" s="37">
        <f aca="true" t="shared" si="6" ref="C29:C36">D29+E29</f>
        <v>1035</v>
      </c>
      <c r="D29" s="50">
        <v>0</v>
      </c>
      <c r="E29" s="50">
        <v>1035</v>
      </c>
      <c r="F29" s="36">
        <f t="shared" si="5"/>
        <v>841.2</v>
      </c>
      <c r="G29" s="38">
        <v>0</v>
      </c>
      <c r="H29" s="38">
        <v>841.2</v>
      </c>
      <c r="I29" s="18">
        <f>SUM(F29/C29*100)</f>
        <v>81.27536231884058</v>
      </c>
      <c r="J29" s="91"/>
      <c r="K29" s="67">
        <f t="shared" si="1"/>
        <v>855</v>
      </c>
      <c r="L29" s="69">
        <v>0</v>
      </c>
      <c r="M29" s="69">
        <v>855</v>
      </c>
    </row>
    <row r="30" spans="1:13" ht="49.5" customHeight="1">
      <c r="A30" s="20">
        <v>14</v>
      </c>
      <c r="B30" s="22" t="s">
        <v>32</v>
      </c>
      <c r="C30" s="37">
        <f t="shared" si="6"/>
        <v>9117.4</v>
      </c>
      <c r="D30" s="44">
        <v>695.1</v>
      </c>
      <c r="E30" s="46">
        <v>8422.3</v>
      </c>
      <c r="F30" s="36">
        <f t="shared" si="5"/>
        <v>9013.9</v>
      </c>
      <c r="G30" s="38">
        <v>695.1</v>
      </c>
      <c r="H30" s="38">
        <v>8318.8</v>
      </c>
      <c r="I30" s="18">
        <f aca="true" t="shared" si="7" ref="I30:I37">F30/C30*100</f>
        <v>98.86480794963475</v>
      </c>
      <c r="J30" s="91"/>
      <c r="K30" s="55">
        <f t="shared" si="1"/>
        <v>7433.1</v>
      </c>
      <c r="L30" s="65">
        <v>695.1</v>
      </c>
      <c r="M30" s="66">
        <v>6738</v>
      </c>
    </row>
    <row r="31" spans="1:13" ht="84.75" customHeight="1">
      <c r="A31" s="20">
        <v>15</v>
      </c>
      <c r="B31" s="22" t="s">
        <v>28</v>
      </c>
      <c r="C31" s="37">
        <f t="shared" si="6"/>
        <v>8110.6</v>
      </c>
      <c r="D31" s="44">
        <v>7732.8</v>
      </c>
      <c r="E31" s="44">
        <v>377.8</v>
      </c>
      <c r="F31" s="37">
        <f>G31+H31</f>
        <v>7902.2</v>
      </c>
      <c r="G31" s="37">
        <v>7723.3</v>
      </c>
      <c r="H31" s="37">
        <v>178.9</v>
      </c>
      <c r="I31" s="19">
        <f t="shared" si="7"/>
        <v>97.43052301925874</v>
      </c>
      <c r="J31" s="93"/>
      <c r="K31" s="55">
        <f t="shared" si="1"/>
        <v>8587</v>
      </c>
      <c r="L31" s="65">
        <v>7846.7</v>
      </c>
      <c r="M31" s="65">
        <v>740.3</v>
      </c>
    </row>
    <row r="32" spans="1:13" ht="31.5" customHeight="1">
      <c r="A32" s="20">
        <v>16</v>
      </c>
      <c r="B32" s="23" t="s">
        <v>29</v>
      </c>
      <c r="C32" s="37">
        <f t="shared" si="6"/>
        <v>111047.3</v>
      </c>
      <c r="D32" s="46">
        <v>59739.3</v>
      </c>
      <c r="E32" s="46">
        <v>51308</v>
      </c>
      <c r="F32" s="37">
        <f>G32+H32</f>
        <v>107267</v>
      </c>
      <c r="G32" s="37">
        <v>59739.1</v>
      </c>
      <c r="H32" s="37">
        <v>47527.9</v>
      </c>
      <c r="I32" s="19">
        <f t="shared" si="7"/>
        <v>96.59577495355582</v>
      </c>
      <c r="J32" s="91"/>
      <c r="K32" s="55">
        <f t="shared" si="1"/>
        <v>102487</v>
      </c>
      <c r="L32" s="66">
        <v>53299.1</v>
      </c>
      <c r="M32" s="66">
        <v>49187.9</v>
      </c>
    </row>
    <row r="33" spans="1:13" ht="20.25" customHeight="1">
      <c r="A33" s="20"/>
      <c r="B33" s="3" t="s">
        <v>8</v>
      </c>
      <c r="C33" s="37" t="s">
        <v>53</v>
      </c>
      <c r="D33" s="46"/>
      <c r="E33" s="46"/>
      <c r="F33" s="37" t="s">
        <v>53</v>
      </c>
      <c r="G33" s="37"/>
      <c r="H33" s="37"/>
      <c r="I33" s="19"/>
      <c r="J33" s="91"/>
      <c r="K33" s="55" t="s">
        <v>53</v>
      </c>
      <c r="L33" s="66"/>
      <c r="M33" s="66"/>
    </row>
    <row r="34" spans="1:13" ht="111" customHeight="1">
      <c r="A34" s="20"/>
      <c r="B34" s="99" t="s">
        <v>54</v>
      </c>
      <c r="C34" s="37">
        <f t="shared" si="6"/>
        <v>28807.1</v>
      </c>
      <c r="D34" s="46">
        <v>28784.1</v>
      </c>
      <c r="E34" s="44">
        <v>23</v>
      </c>
      <c r="F34" s="37">
        <f>G34+H34</f>
        <v>28807.1</v>
      </c>
      <c r="G34" s="37">
        <v>28784.1</v>
      </c>
      <c r="H34" s="37">
        <v>23</v>
      </c>
      <c r="I34" s="19">
        <v>0</v>
      </c>
      <c r="J34" s="91"/>
      <c r="K34" s="55">
        <f t="shared" si="1"/>
        <v>29245.800000000003</v>
      </c>
      <c r="L34" s="66">
        <v>29225.4</v>
      </c>
      <c r="M34" s="66">
        <v>20.4</v>
      </c>
    </row>
    <row r="35" spans="1:13" s="21" customFormat="1" ht="32.25" customHeight="1">
      <c r="A35" s="20">
        <v>17</v>
      </c>
      <c r="B35" s="24" t="s">
        <v>30</v>
      </c>
      <c r="C35" s="37">
        <f t="shared" si="6"/>
        <v>14563.4</v>
      </c>
      <c r="D35" s="46">
        <v>4487.9</v>
      </c>
      <c r="E35" s="46">
        <v>10075.5</v>
      </c>
      <c r="F35" s="37">
        <f>G35+H35</f>
        <v>14460.7</v>
      </c>
      <c r="G35" s="37">
        <v>4451.6</v>
      </c>
      <c r="H35" s="37">
        <v>10009.1</v>
      </c>
      <c r="I35" s="19">
        <f>F35/C35*100</f>
        <v>99.29480753120839</v>
      </c>
      <c r="J35" s="94"/>
      <c r="K35" s="55">
        <f>L35+M35</f>
        <v>17014.4</v>
      </c>
      <c r="L35" s="66">
        <v>4487.9</v>
      </c>
      <c r="M35" s="66">
        <v>12526.5</v>
      </c>
    </row>
    <row r="36" spans="1:13" s="21" customFormat="1" ht="31.5" customHeight="1">
      <c r="A36" s="20">
        <v>18</v>
      </c>
      <c r="B36" s="24" t="s">
        <v>31</v>
      </c>
      <c r="C36" s="37">
        <f t="shared" si="6"/>
        <v>231.8</v>
      </c>
      <c r="D36" s="44">
        <v>71.8</v>
      </c>
      <c r="E36" s="44">
        <v>160</v>
      </c>
      <c r="F36" s="37">
        <f>G36+H36</f>
        <v>226.89999999999998</v>
      </c>
      <c r="G36" s="37">
        <v>71.8</v>
      </c>
      <c r="H36" s="37">
        <v>155.1</v>
      </c>
      <c r="I36" s="19">
        <f t="shared" si="7"/>
        <v>97.88610871440896</v>
      </c>
      <c r="J36" s="94"/>
      <c r="K36" s="65">
        <f>L36+M36</f>
        <v>231.8</v>
      </c>
      <c r="L36" s="65">
        <v>71.8</v>
      </c>
      <c r="M36" s="65">
        <v>160</v>
      </c>
    </row>
    <row r="37" spans="1:13" s="21" customFormat="1" ht="59.25" customHeight="1">
      <c r="A37" s="20">
        <v>19</v>
      </c>
      <c r="B37" s="22" t="s">
        <v>26</v>
      </c>
      <c r="C37" s="37">
        <f>D37+E37</f>
        <v>768.7</v>
      </c>
      <c r="D37" s="44">
        <v>0</v>
      </c>
      <c r="E37" s="44">
        <v>768.7</v>
      </c>
      <c r="F37" s="37">
        <f>G37+H37</f>
        <v>203</v>
      </c>
      <c r="G37" s="37">
        <v>0</v>
      </c>
      <c r="H37" s="37">
        <v>203</v>
      </c>
      <c r="I37" s="19">
        <f t="shared" si="7"/>
        <v>26.408221672954333</v>
      </c>
      <c r="J37" s="97" t="s">
        <v>56</v>
      </c>
      <c r="K37" s="65">
        <f>L37+M37</f>
        <v>1267.5</v>
      </c>
      <c r="L37" s="65">
        <v>0</v>
      </c>
      <c r="M37" s="65">
        <v>1267.5</v>
      </c>
    </row>
    <row r="38" spans="1:13" s="21" customFormat="1" ht="36" customHeight="1">
      <c r="A38" s="20">
        <v>20</v>
      </c>
      <c r="B38" s="22" t="s">
        <v>51</v>
      </c>
      <c r="C38" s="37">
        <f>D38+E38</f>
        <v>47688.7</v>
      </c>
      <c r="D38" s="44">
        <v>34517.2</v>
      </c>
      <c r="E38" s="44">
        <v>13171.5</v>
      </c>
      <c r="F38" s="37">
        <f>G38+H38</f>
        <v>45882.3</v>
      </c>
      <c r="G38" s="37">
        <v>34031.9</v>
      </c>
      <c r="H38" s="37">
        <v>11850.4</v>
      </c>
      <c r="I38" s="19">
        <v>0</v>
      </c>
      <c r="J38" s="98"/>
      <c r="K38" s="65">
        <f>L38+M38</f>
        <v>35776.1</v>
      </c>
      <c r="L38" s="65">
        <v>22503.6</v>
      </c>
      <c r="M38" s="65">
        <v>13272.5</v>
      </c>
    </row>
    <row r="39" spans="1:13" s="21" customFormat="1" ht="20.25" customHeight="1">
      <c r="A39" s="20"/>
      <c r="B39" s="3" t="s">
        <v>8</v>
      </c>
      <c r="C39" s="37" t="s">
        <v>53</v>
      </c>
      <c r="D39" s="44"/>
      <c r="E39" s="44"/>
      <c r="F39" s="37" t="s">
        <v>53</v>
      </c>
      <c r="G39" s="37"/>
      <c r="H39" s="37"/>
      <c r="I39" s="19"/>
      <c r="J39" s="91"/>
      <c r="K39" s="65" t="s">
        <v>53</v>
      </c>
      <c r="L39" s="65"/>
      <c r="M39" s="65"/>
    </row>
    <row r="40" spans="1:13" s="21" customFormat="1" ht="30.75" customHeight="1">
      <c r="A40" s="20"/>
      <c r="B40" s="52" t="s">
        <v>52</v>
      </c>
      <c r="C40" s="37">
        <f>D40+E40</f>
        <v>5807.5</v>
      </c>
      <c r="D40" s="44">
        <v>3487.5</v>
      </c>
      <c r="E40" s="44">
        <v>2320</v>
      </c>
      <c r="F40" s="37">
        <f>G40+H40</f>
        <v>5716.8</v>
      </c>
      <c r="G40" s="37">
        <v>3429.5</v>
      </c>
      <c r="H40" s="37">
        <v>2287.3</v>
      </c>
      <c r="I40" s="19">
        <v>0</v>
      </c>
      <c r="J40" s="91"/>
      <c r="K40" s="65">
        <f>L40+M40</f>
        <v>5812.799999999999</v>
      </c>
      <c r="L40" s="65">
        <v>3487.7</v>
      </c>
      <c r="M40" s="65">
        <v>2325.1</v>
      </c>
    </row>
    <row r="41" spans="1:13" s="32" customFormat="1" ht="15.75" customHeight="1">
      <c r="A41" s="33"/>
      <c r="B41" s="33" t="s">
        <v>42</v>
      </c>
      <c r="C41" s="35">
        <f aca="true" t="shared" si="8" ref="C41:H41">SUM(C10+C11+C19+C20+C21+C22+C23+C24+C25+C26+C27+C28+C29+C30+C31+C32+C35+C36+C37+C38)</f>
        <v>1014767.0999999999</v>
      </c>
      <c r="D41" s="35">
        <f t="shared" si="8"/>
        <v>713849.6000000001</v>
      </c>
      <c r="E41" s="35">
        <f t="shared" si="8"/>
        <v>300917.5</v>
      </c>
      <c r="F41" s="103">
        <f t="shared" si="8"/>
        <v>861514.1</v>
      </c>
      <c r="G41" s="72">
        <f t="shared" si="8"/>
        <v>596234.0000000001</v>
      </c>
      <c r="H41" s="72">
        <f t="shared" si="8"/>
        <v>265280.10000000003</v>
      </c>
      <c r="I41" s="34">
        <f>SUM(F41/C41*100)</f>
        <v>84.89771692440561</v>
      </c>
      <c r="J41" s="95"/>
      <c r="K41" s="70">
        <f>SUM(K10+K11+K19+K20+K21+K22+K23+K24+K25+K26+K27+K28+K29+K30+K31+K32+K35+K36+K37+K38)</f>
        <v>902867.6</v>
      </c>
      <c r="L41" s="70">
        <f>SUM(L10+L11+L19+L20+L21+L22+L23+L24+L25+L26+L27+L28+L29+L30+L31+L32+L35+L36+L37)</f>
        <v>560853.4000000001</v>
      </c>
      <c r="M41" s="70">
        <f>SUM(M10+M11+M19+M20+M21+M22+M23+M24+M25+M26+M27+M28+M29+M30+M31+M32+M35+M36+M37)</f>
        <v>306238.1</v>
      </c>
    </row>
    <row r="42" spans="1:11" s="15" customFormat="1" ht="15">
      <c r="A42" s="13"/>
      <c r="B42" s="14" t="s">
        <v>20</v>
      </c>
      <c r="C42" s="10">
        <f>SUM(C10+C11+C19+C20+C21+C22+C23+C24+C25+C27+C28+C29+C30+C31+C32+C35+C36+C37+C26)</f>
        <v>967078.3999999999</v>
      </c>
      <c r="D42" s="10"/>
      <c r="E42" s="10"/>
      <c r="F42" s="104">
        <f>SUM(F10+F11+F19+F20+F21+F22+F23+F24+F25+F27+F28+F29+F30+F31+F32+F35+F36+F37+F26)</f>
        <v>815631.7999999999</v>
      </c>
      <c r="G42" s="73"/>
      <c r="H42" s="73"/>
      <c r="I42" s="10">
        <f>SUM(F42/C42*100)</f>
        <v>84.33978051831164</v>
      </c>
      <c r="J42" s="96"/>
      <c r="K42" s="30">
        <f>SUM(K10+K11+K19+K20+K21+K22+K23+K24+K25+K27+K28++K29+K30+K31+K32+K35+K36+K37)</f>
        <v>867013.3</v>
      </c>
    </row>
    <row r="43" spans="1:9" ht="15">
      <c r="A43" s="7"/>
      <c r="B43" s="8"/>
      <c r="C43" s="9">
        <f>SUM(C10+C11+C19+C20+C21+C22+C23+C24+C25+C27+C28+C29+C30+C31+C32+C35+C36+C37+C26)</f>
        <v>967078.3999999999</v>
      </c>
      <c r="D43" s="9"/>
      <c r="E43" s="9"/>
      <c r="F43" s="105">
        <f>SUM(F10+F11+F19+F20+F21+F22+F23+F24+F25+F27+F28+F29+F30+F31+F32+F35+F36+F37+F26)</f>
        <v>815631.7999999999</v>
      </c>
      <c r="G43" s="74"/>
      <c r="H43" s="74"/>
      <c r="I43" s="10">
        <f>SUM(F43/C43*100)</f>
        <v>84.33978051831164</v>
      </c>
    </row>
    <row r="44" ht="14.25">
      <c r="C44" s="11">
        <f>SUM(C10+C11+C19+C20+C21+C22+C23+C24+C25+C27+C28+C29+C30+C31+C32+C35+C36+C37+C26)</f>
        <v>967078.3999999999</v>
      </c>
    </row>
    <row r="46" ht="14.25">
      <c r="J46" s="40">
        <v>2019</v>
      </c>
    </row>
  </sheetData>
  <sheetProtection/>
  <mergeCells count="18">
    <mergeCell ref="A3:J3"/>
    <mergeCell ref="A2:J2"/>
    <mergeCell ref="A4:A8"/>
    <mergeCell ref="B4:B8"/>
    <mergeCell ref="C7:C8"/>
    <mergeCell ref="D7:E7"/>
    <mergeCell ref="F7:F8"/>
    <mergeCell ref="G7:H7"/>
    <mergeCell ref="C4:M4"/>
    <mergeCell ref="K6:M6"/>
    <mergeCell ref="L7:M7"/>
    <mergeCell ref="K5:M5"/>
    <mergeCell ref="K7:K8"/>
    <mergeCell ref="F6:H6"/>
    <mergeCell ref="C6:E6"/>
    <mergeCell ref="C5:J5"/>
    <mergeCell ref="J6:J8"/>
    <mergeCell ref="I6:I8"/>
  </mergeCells>
  <printOptions/>
  <pageMargins left="0.7" right="0.7" top="0.36" bottom="0.22" header="0.29" footer="0.2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2021-02-09T08:24:40Z</dcterms:modified>
  <cp:category/>
  <cp:version/>
  <cp:contentType/>
  <cp:contentStatus/>
</cp:coreProperties>
</file>