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10812" activeTab="0"/>
  </bookViews>
  <sheets>
    <sheet name="Лист1" sheetId="1" r:id="rId1"/>
  </sheets>
  <definedNames>
    <definedName name="_xlnm.Print_Area" localSheetId="0">'Лист1'!$A$1:$M$48</definedName>
  </definedNames>
  <calcPr fullCalcOnLoad="1"/>
</workbook>
</file>

<file path=xl/sharedStrings.xml><?xml version="1.0" encoding="utf-8"?>
<sst xmlns="http://schemas.openxmlformats.org/spreadsheetml/2006/main" count="95" uniqueCount="75">
  <si>
    <t>тыс. рублей</t>
  </si>
  <si>
    <t>№п/п</t>
  </si>
  <si>
    <t>Наименование муниципальной программы</t>
  </si>
  <si>
    <t>1.</t>
  </si>
  <si>
    <t>1.1.</t>
  </si>
  <si>
    <t>2.</t>
  </si>
  <si>
    <t xml:space="preserve">Объем финансирования </t>
  </si>
  <si>
    <t>средства республиканского бюджета ЧР</t>
  </si>
  <si>
    <t>средства местного бюджета</t>
  </si>
  <si>
    <t>в том числе:</t>
  </si>
  <si>
    <t>ПЛАН</t>
  </si>
  <si>
    <t>Всего (гр.4+гр.5)</t>
  </si>
  <si>
    <t>Всего (гр.7+гр.8)</t>
  </si>
  <si>
    <t>% освоения (гр.6/гр.3*100)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</si>
  <si>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</si>
  <si>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</si>
  <si>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7.1.</t>
  </si>
  <si>
    <r>
      <t xml:space="preserve">Муниципальная программа "Развитие образования"  </t>
    </r>
    <r>
      <rPr>
        <b/>
        <sz val="12"/>
        <color indexed="10"/>
        <rFont val="Times New Roman"/>
        <family val="1"/>
      </rPr>
      <t>Отдел образования  8(83537)2-52-08, 2-54-39, 2-60-48</t>
    </r>
  </si>
  <si>
    <r>
      <t xml:space="preserve">Муниципальная программа "Развитие сельского хозяйства ирегулирование рынка сельскохозяйственной продукции, сырья и продовольствия"   </t>
    </r>
    <r>
      <rPr>
        <b/>
        <sz val="12"/>
        <color indexed="10"/>
        <rFont val="Times New Roman"/>
        <family val="1"/>
      </rPr>
      <t>Отдел СХ 8(83537)2-52-15, 2-51-59</t>
    </r>
  </si>
  <si>
    <r>
      <t>Муниципальная программа "</t>
    </r>
    <r>
      <rPr>
        <b/>
        <sz val="12"/>
        <rFont val="Times New Roman"/>
        <family val="1"/>
      </rPr>
      <t>Развитие потенциала муниципального управления"</t>
    </r>
    <r>
      <rPr>
        <b/>
        <sz val="12"/>
        <color indexed="10"/>
        <rFont val="Times New Roman"/>
        <family val="1"/>
      </rPr>
      <t xml:space="preserve"> Отдел организационной, кадровой и юридической службы 8(83537)2-58-85, 2-52-04</t>
    </r>
  </si>
  <si>
    <r>
      <t xml:space="preserve">Муниципальная программа "Управление общественными финансами и муниципальным долгом"  </t>
    </r>
    <r>
      <rPr>
        <b/>
        <sz val="12"/>
        <color indexed="10"/>
        <rFont val="Times New Roman"/>
        <family val="1"/>
      </rPr>
      <t>Финансовый отдел  8(83537)2-59-32, 2-52-05</t>
    </r>
  </si>
  <si>
    <r>
      <t xml:space="preserve">Муниципальная программа "Развитие транспортной системы"  </t>
    </r>
    <r>
      <rPr>
        <b/>
        <sz val="12"/>
        <color indexed="10"/>
        <rFont val="Times New Roman"/>
        <family val="1"/>
      </rPr>
      <t xml:space="preserve">Отдел строительства и ЖКХ 8(83537)2-52-31, 2-53-83, 2-53-84, </t>
    </r>
  </si>
  <si>
    <r>
      <t xml:space="preserve">Муниципальная программа "Экономическое развитие"   </t>
    </r>
    <r>
      <rPr>
        <b/>
        <sz val="12"/>
        <color indexed="10"/>
        <rFont val="Times New Roman"/>
        <family val="1"/>
      </rPr>
      <t>Отдел экономики 8(83537)2-64-24</t>
    </r>
  </si>
  <si>
    <t>Исполнение</t>
  </si>
  <si>
    <t>Финансирование муниципальных программ Вурнарского района  Чувашской Республики</t>
  </si>
  <si>
    <t xml:space="preserve">Приложение 1к  письму администрации Вурнарского района  </t>
  </si>
  <si>
    <t xml:space="preserve">Муниципальная программа "Модернизация и развитие сферы  жилищно-коммунального хозяйства" </t>
  </si>
  <si>
    <t xml:space="preserve">Муниципальная программа "Обеспечение граждан доступным и комфортным жильем" </t>
  </si>
  <si>
    <t xml:space="preserve">Муниципальная программа "Обеспечение общественного порядка и противодействие преступности" </t>
  </si>
  <si>
    <t xml:space="preserve">Муниципальная программа "Развитие земельных и имущественных отношений" </t>
  </si>
  <si>
    <t xml:space="preserve">Муниципальная программа "Развитие строительного комплекса и архитектуры" </t>
  </si>
  <si>
    <t xml:space="preserve">Муниципальная программа "Формирование современной городской среды на территории Чувашской Республики" </t>
  </si>
  <si>
    <t xml:space="preserve">Муниципальная программа "Социальная поддержка граждан" </t>
  </si>
  <si>
    <t>Муниципальная программа "Развитие культуры и туризма"</t>
  </si>
  <si>
    <t>Муниципальная программа "Развитие физической культуры и спорта"</t>
  </si>
  <si>
    <t>Муниципальная программа "Содействие занятости населения"</t>
  </si>
  <si>
    <r>
      <t xml:space="preserve">Муниципальная программа "Повышение  безопасности жизнедеятельности населения и территорий Чувашской Республики" </t>
    </r>
    <r>
      <rPr>
        <b/>
        <sz val="12"/>
        <color indexed="10"/>
        <rFont val="Times New Roman"/>
        <family val="1"/>
      </rPr>
      <t>Отдел специальных программ 8(83537)2-51-87</t>
    </r>
  </si>
  <si>
    <r>
      <t xml:space="preserve">Муниципальная программа "Цифровое общество Чувашии" </t>
    </r>
    <r>
      <rPr>
        <b/>
        <sz val="12"/>
        <color indexed="10"/>
        <rFont val="Times New Roman"/>
        <family val="1"/>
      </rPr>
      <t>Отдел организационной, кадровой и юридической службы 8(83537)2-58-85, 2-52-04</t>
    </r>
  </si>
  <si>
    <t>2.1.</t>
  </si>
  <si>
    <t>2.3</t>
  </si>
  <si>
    <t>2.4</t>
  </si>
  <si>
    <t>2.5</t>
  </si>
  <si>
    <t xml:space="preserve"> Капитальный и текущий ремонт, модернизация котельных с использованием энергоэффективного оборудования, замена неэффективных отопительных котлов в индивидуальных системах отопления зданий, строений, сооружений</t>
  </si>
  <si>
    <t>2.2</t>
  </si>
  <si>
    <t>2.6</t>
  </si>
  <si>
    <t xml:space="preserve">ФАКТ </t>
  </si>
  <si>
    <t>Всего (гр.12+гр.13)</t>
  </si>
  <si>
    <t>Итого</t>
  </si>
  <si>
    <t>Экономия за счет проведения электронного аукциона на приобретение контейнеров и строительство контейнерных площадок</t>
  </si>
  <si>
    <t xml:space="preserve">В связи с отсутствием проеков на строительство инженерных сетей </t>
  </si>
  <si>
    <t>Муниципальный контракт на приобретение 3-х жилых помещений для многодетных семей заключен 30 декадря. Оплату планируется произвести до 30 января 2020 г.</t>
  </si>
  <si>
    <t>Экономия за счет обоснования цены на разработку проектов для многодетных семей</t>
  </si>
  <si>
    <t>Расторжение МК с недобросовестным подрядчиком. Оплата была произведена по факту выполненных работ.</t>
  </si>
  <si>
    <t xml:space="preserve">Экономия за счет проведения электронного аукциона </t>
  </si>
  <si>
    <t>Экономия за счет проведения электронного аукциона</t>
  </si>
  <si>
    <t>см. п. 2.3., 2.4.</t>
  </si>
  <si>
    <t xml:space="preserve">Денежные средства выделены на обследование водоемов (пляжей). В связи с неблагоприятными погодными условиямине не все водоемы были обследованы </t>
  </si>
  <si>
    <t xml:space="preserve">Экономия за счет проведения электронного аукциона на приобрет.оргтехники </t>
  </si>
  <si>
    <t xml:space="preserve">Денежные средства выделены на разработку генплана Вурнаского городского поселения. Работы будут проведены после внесения изменений в Закон ЧР № 37 от  24.11.2004 г. Об установлении границ муниципальных образований Чувашской Республики и наделении их статусом городского, сельского поселения, муниципального района и городского округа.  </t>
  </si>
  <si>
    <t>Строительство объектов инженерной инфраструктуры для модульных фельдшерско-акушерских пунктов</t>
  </si>
  <si>
    <t>Муниципальная программа "Развитие потенциала природно-сырьевых ресурсов и повышение экологической безопасности"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</si>
  <si>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</si>
  <si>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</si>
  <si>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помещениях, за счет субвенции, предоставляемой из республиканского бюджета Чувашской Республики</t>
  </si>
  <si>
    <t>Предоставление жилых помещений по договорам социального найма гражданам, в том числе состоящим на учете в качестве нуждающихся в жилых помещениях, в соответствии со статьями 49, 57 Жилищного кодекса Российской Федерации</t>
  </si>
  <si>
    <t>Денежные средства выделены на  мероприятия: "Обеспечение мер социальной поддержки отдельных категорий граждан по оплате ЖКУ за счет субвенции, предоставляемой из бюджета Чув.Респ."; "Выплаты пенсии за выслугу лет муниципальным служащим" оплата произведена по фактической потребности (в связи с отсутствием оснований для выплаты)</t>
  </si>
  <si>
    <t>В конце 2019 года были выделены денежные средства из бюджнта республики (44726,7 тыс. руб.) на благоустройство дворовых территорий. Проведение работ запланировано на 2020 год.</t>
  </si>
  <si>
    <t>Муниципальная программа "Комплексное развитие сельских территорий Чувашской Республики"</t>
  </si>
  <si>
    <t>Строительство (приобретение), реконструкция объетов капитального строительства школ-детских садов, начальных, неполных средних и средних школ</t>
  </si>
  <si>
    <t>Реализация проектов развития общественной инфраструктуры, основанных на местных инициативах</t>
  </si>
  <si>
    <t xml:space="preserve"> </t>
  </si>
  <si>
    <t>Строительство сельского дома культуры на 150 мест в д.Буртасы Вурнарского района Чувашской Республики в рамках мероприятий регионального проекта "Культурная среда", направленных на создание и модернизацию учреждений культурно- досугового типа в сельской местности, влючая строительство, реконструкцию и капитальный ремонт зданий</t>
  </si>
  <si>
    <t xml:space="preserve">НЕ  НУЖНО </t>
  </si>
  <si>
    <r>
      <t>Примечание (</t>
    </r>
    <r>
      <rPr>
        <b/>
        <sz val="14"/>
        <color indexed="10"/>
        <rFont val="Times New Roman"/>
        <family val="1"/>
      </rPr>
      <t xml:space="preserve">причины низкого освоения) - </t>
    </r>
    <r>
      <rPr>
        <b/>
        <u val="single"/>
        <sz val="14"/>
        <color indexed="10"/>
        <rFont val="Times New Roman"/>
        <family val="1"/>
      </rPr>
      <t>ОБЯЗАТЕЛЬНО ДЛЯ ЗАПОЛНЕНИЯ</t>
    </r>
    <r>
      <rPr>
        <sz val="14"/>
        <color indexed="10"/>
        <rFont val="Times New Roman"/>
        <family val="1"/>
      </rPr>
      <t>)</t>
    </r>
  </si>
  <si>
    <t>Дененжные средства выделены на разработку схем территор. планирования. Работы будут выполнены после внесения изменений в генпланы поселений. (Взаимосвязано с п. 4 Развитие земельных и имущ….)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</si>
</sst>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TimesET"/>
      <family val="0"/>
    </font>
    <font>
      <b/>
      <sz val="13"/>
      <color indexed="8"/>
      <name val="TimesET"/>
      <family val="0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8"/>
      <color rgb="FFFF0000"/>
      <name val="Times New Roman"/>
      <family val="1"/>
    </font>
    <font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172" fontId="2" fillId="0" borderId="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33" borderId="0" xfId="0" applyFill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34" borderId="11" xfId="0" applyFont="1" applyFill="1" applyBorder="1" applyAlignment="1">
      <alignment horizontal="justify" vertical="center" wrapText="1"/>
    </xf>
    <xf numFmtId="0" fontId="5" fillId="34" borderId="1" xfId="33" applyNumberFormat="1" applyFont="1" applyFill="1" applyAlignment="1" applyProtection="1">
      <alignment vertical="center" wrapText="1"/>
      <protection/>
    </xf>
    <xf numFmtId="0" fontId="5" fillId="34" borderId="1" xfId="33" applyNumberFormat="1" applyFont="1" applyFill="1" applyProtection="1">
      <alignment vertical="top" wrapText="1"/>
      <protection/>
    </xf>
    <xf numFmtId="0" fontId="2" fillId="0" borderId="1" xfId="33" applyNumberFormat="1" applyFont="1" applyProtection="1">
      <alignment vertical="top" wrapText="1"/>
      <protection/>
    </xf>
    <xf numFmtId="0" fontId="2" fillId="34" borderId="11" xfId="0" applyFont="1" applyFill="1" applyBorder="1" applyAlignment="1">
      <alignment horizontal="justify" vertical="top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5" fillId="33" borderId="11" xfId="0" applyFont="1" applyFill="1" applyBorder="1" applyAlignment="1">
      <alignment horizontal="justify" vertical="center" wrapText="1"/>
    </xf>
    <xf numFmtId="173" fontId="59" fillId="0" borderId="11" xfId="0" applyNumberFormat="1" applyFont="1" applyFill="1" applyBorder="1" applyAlignment="1">
      <alignment/>
    </xf>
    <xf numFmtId="173" fontId="60" fillId="0" borderId="11" xfId="0" applyNumberFormat="1" applyFont="1" applyFill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172" fontId="10" fillId="0" borderId="0" xfId="0" applyNumberFormat="1" applyFont="1" applyAlignment="1">
      <alignment/>
    </xf>
    <xf numFmtId="0" fontId="61" fillId="0" borderId="1" xfId="33" applyNumberFormat="1" applyFont="1" applyProtection="1">
      <alignment vertical="top" wrapText="1"/>
      <protection/>
    </xf>
    <xf numFmtId="0" fontId="62" fillId="35" borderId="0" xfId="0" applyFont="1" applyFill="1" applyAlignment="1">
      <alignment/>
    </xf>
    <xf numFmtId="0" fontId="62" fillId="35" borderId="11" xfId="0" applyFont="1" applyFill="1" applyBorder="1" applyAlignment="1">
      <alignment/>
    </xf>
    <xf numFmtId="2" fontId="62" fillId="35" borderId="11" xfId="0" applyNumberFormat="1" applyFont="1" applyFill="1" applyBorder="1" applyAlignment="1">
      <alignment/>
    </xf>
    <xf numFmtId="173" fontId="62" fillId="35" borderId="11" xfId="0" applyNumberFormat="1" applyFont="1" applyFill="1" applyBorder="1" applyAlignment="1">
      <alignment/>
    </xf>
    <xf numFmtId="172" fontId="9" fillId="0" borderId="11" xfId="0" applyNumberFormat="1" applyFont="1" applyFill="1" applyBorder="1" applyAlignment="1">
      <alignment horizontal="center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 wrapText="1"/>
    </xf>
    <xf numFmtId="172" fontId="9" fillId="36" borderId="1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173" fontId="60" fillId="0" borderId="11" xfId="0" applyNumberFormat="1" applyFont="1" applyBorder="1" applyAlignment="1">
      <alignment vertical="center"/>
    </xf>
    <xf numFmtId="2" fontId="5" fillId="0" borderId="11" xfId="0" applyNumberFormat="1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173" fontId="63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173" fontId="63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/>
    </xf>
    <xf numFmtId="0" fontId="2" fillId="0" borderId="1" xfId="33" applyNumberFormat="1" applyFont="1" applyProtection="1">
      <alignment vertical="top" wrapText="1"/>
      <protection/>
    </xf>
    <xf numFmtId="0" fontId="64" fillId="0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center" wrapText="1"/>
    </xf>
    <xf numFmtId="0" fontId="2" fillId="34" borderId="11" xfId="0" applyFont="1" applyFill="1" applyBorder="1" applyAlignment="1">
      <alignment horizontal="justify" vertical="center" wrapText="1"/>
    </xf>
    <xf numFmtId="0" fontId="2" fillId="34" borderId="1" xfId="33" applyNumberFormat="1" applyFont="1" applyFill="1" applyAlignment="1" applyProtection="1">
      <alignment vertical="center" wrapText="1"/>
      <protection/>
    </xf>
    <xf numFmtId="0" fontId="64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/>
    </xf>
    <xf numFmtId="173" fontId="65" fillId="0" borderId="11" xfId="0" applyNumberFormat="1" applyFont="1" applyBorder="1" applyAlignment="1">
      <alignment vertical="center"/>
    </xf>
    <xf numFmtId="2" fontId="65" fillId="0" borderId="11" xfId="0" applyNumberFormat="1" applyFont="1" applyBorder="1" applyAlignment="1">
      <alignment vertical="center"/>
    </xf>
    <xf numFmtId="173" fontId="65" fillId="0" borderId="11" xfId="0" applyNumberFormat="1" applyFont="1" applyBorder="1" applyAlignment="1">
      <alignment/>
    </xf>
    <xf numFmtId="0" fontId="57" fillId="0" borderId="11" xfId="0" applyFont="1" applyBorder="1" applyAlignment="1">
      <alignment/>
    </xf>
    <xf numFmtId="173" fontId="66" fillId="0" borderId="11" xfId="0" applyNumberFormat="1" applyFont="1" applyBorder="1" applyAlignment="1">
      <alignment vertical="center"/>
    </xf>
    <xf numFmtId="2" fontId="65" fillId="0" borderId="11" xfId="0" applyNumberFormat="1" applyFont="1" applyFill="1" applyBorder="1" applyAlignment="1">
      <alignment vertical="center"/>
    </xf>
    <xf numFmtId="0" fontId="57" fillId="0" borderId="11" xfId="0" applyFont="1" applyFill="1" applyBorder="1" applyAlignment="1">
      <alignment/>
    </xf>
    <xf numFmtId="173" fontId="66" fillId="0" borderId="11" xfId="0" applyNumberFormat="1" applyFont="1" applyFill="1" applyBorder="1" applyAlignment="1">
      <alignment vertical="center"/>
    </xf>
    <xf numFmtId="173" fontId="66" fillId="0" borderId="11" xfId="0" applyNumberFormat="1" applyFont="1" applyBorder="1" applyAlignment="1">
      <alignment/>
    </xf>
    <xf numFmtId="173" fontId="64" fillId="0" borderId="11" xfId="0" applyNumberFormat="1" applyFont="1" applyFill="1" applyBorder="1" applyAlignment="1">
      <alignment/>
    </xf>
    <xf numFmtId="0" fontId="66" fillId="0" borderId="11" xfId="0" applyFont="1" applyFill="1" applyBorder="1" applyAlignment="1">
      <alignment vertical="center"/>
    </xf>
    <xf numFmtId="173" fontId="65" fillId="0" borderId="11" xfId="0" applyNumberFormat="1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57" fillId="0" borderId="11" xfId="0" applyFont="1" applyFill="1" applyBorder="1" applyAlignment="1">
      <alignment vertical="center"/>
    </xf>
    <xf numFmtId="173" fontId="65" fillId="0" borderId="11" xfId="0" applyNumberFormat="1" applyFont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173" fontId="65" fillId="0" borderId="11" xfId="0" applyNumberFormat="1" applyFont="1" applyFill="1" applyBorder="1" applyAlignment="1">
      <alignment horizontal="center" vertical="center"/>
    </xf>
    <xf numFmtId="173" fontId="67" fillId="35" borderId="11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6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 horizontal="right" vertical="top" wrapText="1"/>
    </xf>
    <xf numFmtId="0" fontId="57" fillId="0" borderId="0" xfId="0" applyFont="1" applyAlignment="1">
      <alignment/>
    </xf>
    <xf numFmtId="0" fontId="64" fillId="36" borderId="11" xfId="0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horizontal="center" vertical="top"/>
    </xf>
    <xf numFmtId="0" fontId="67" fillId="35" borderId="11" xfId="0" applyFont="1" applyFill="1" applyBorder="1" applyAlignment="1">
      <alignment/>
    </xf>
    <xf numFmtId="0" fontId="68" fillId="0" borderId="0" xfId="0" applyFont="1" applyAlignment="1">
      <alignment/>
    </xf>
    <xf numFmtId="173" fontId="40" fillId="35" borderId="11" xfId="0" applyNumberFormat="1" applyFont="1" applyFill="1" applyBorder="1" applyAlignment="1">
      <alignment/>
    </xf>
    <xf numFmtId="172" fontId="9" fillId="0" borderId="0" xfId="0" applyNumberFormat="1" applyFont="1" applyBorder="1" applyAlignment="1">
      <alignment horizontal="center" vertical="center" wrapText="1"/>
    </xf>
    <xf numFmtId="172" fontId="13" fillId="0" borderId="0" xfId="0" applyNumberFormat="1" applyFont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top" wrapText="1"/>
    </xf>
    <xf numFmtId="0" fontId="64" fillId="0" borderId="12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view="pageBreakPreview" zoomScale="80" zoomScaleNormal="70" zoomScaleSheetLayoutView="80" zoomScalePageLayoutView="0" workbookViewId="0" topLeftCell="A2">
      <selection activeCell="I7" sqref="I7:I9"/>
    </sheetView>
  </sheetViews>
  <sheetFormatPr defaultColWidth="9.140625" defaultRowHeight="15"/>
  <cols>
    <col min="1" max="1" width="7.00390625" style="0" customWidth="1"/>
    <col min="2" max="2" width="65.140625" style="0" customWidth="1"/>
    <col min="3" max="3" width="14.28125" style="0" customWidth="1"/>
    <col min="4" max="4" width="14.57421875" style="0" customWidth="1"/>
    <col min="5" max="5" width="14.8515625" style="0" customWidth="1"/>
    <col min="6" max="6" width="11.8515625" style="43" customWidth="1"/>
    <col min="7" max="7" width="14.28125" style="43" customWidth="1"/>
    <col min="8" max="8" width="13.00390625" style="43" customWidth="1"/>
    <col min="9" max="9" width="16.7109375" style="0" customWidth="1"/>
    <col min="10" max="10" width="35.7109375" style="84" hidden="1" customWidth="1"/>
    <col min="11" max="11" width="13.140625" style="0" hidden="1" customWidth="1"/>
    <col min="12" max="12" width="12.57421875" style="0" hidden="1" customWidth="1"/>
    <col min="13" max="13" width="13.140625" style="0" hidden="1" customWidth="1"/>
  </cols>
  <sheetData>
    <row r="1" spans="1:10" ht="66.75" customHeight="1" hidden="1">
      <c r="A1" s="1"/>
      <c r="J1" s="83" t="s">
        <v>25</v>
      </c>
    </row>
    <row r="2" ht="21.75" customHeight="1">
      <c r="A2" s="1"/>
    </row>
    <row r="3" spans="1:10" ht="16.5">
      <c r="A3" s="103" t="s">
        <v>24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3" ht="15">
      <c r="A4" s="101" t="s">
        <v>0</v>
      </c>
      <c r="B4" s="101"/>
      <c r="C4" s="102"/>
      <c r="D4" s="102"/>
      <c r="E4" s="102"/>
      <c r="F4" s="102"/>
      <c r="G4" s="102"/>
      <c r="H4" s="102"/>
      <c r="I4" s="102"/>
      <c r="J4" s="102"/>
      <c r="L4" s="81" t="s">
        <v>72</v>
      </c>
      <c r="M4" s="81"/>
    </row>
    <row r="5" spans="1:13" ht="24.75" customHeight="1">
      <c r="A5" s="99" t="s">
        <v>1</v>
      </c>
      <c r="B5" s="99" t="s">
        <v>2</v>
      </c>
      <c r="C5" s="105" t="s">
        <v>6</v>
      </c>
      <c r="D5" s="106"/>
      <c r="E5" s="106"/>
      <c r="F5" s="106"/>
      <c r="G5" s="106"/>
      <c r="H5" s="106"/>
      <c r="I5" s="106"/>
      <c r="J5" s="106"/>
      <c r="K5" s="106"/>
      <c r="L5" s="106"/>
      <c r="M5" s="107"/>
    </row>
    <row r="6" spans="1:13" ht="15.75" customHeight="1">
      <c r="A6" s="99"/>
      <c r="B6" s="99"/>
      <c r="C6" s="99">
        <v>2020</v>
      </c>
      <c r="D6" s="99"/>
      <c r="E6" s="99"/>
      <c r="F6" s="99"/>
      <c r="G6" s="99"/>
      <c r="H6" s="99"/>
      <c r="I6" s="99"/>
      <c r="J6" s="99"/>
      <c r="K6" s="93">
        <v>2020</v>
      </c>
      <c r="L6" s="95"/>
      <c r="M6" s="94"/>
    </row>
    <row r="7" spans="1:13" ht="15.75" customHeight="1">
      <c r="A7" s="99"/>
      <c r="B7" s="99"/>
      <c r="C7" s="99" t="s">
        <v>10</v>
      </c>
      <c r="D7" s="99"/>
      <c r="E7" s="99"/>
      <c r="F7" s="98" t="s">
        <v>45</v>
      </c>
      <c r="G7" s="98"/>
      <c r="H7" s="98"/>
      <c r="I7" s="99" t="s">
        <v>13</v>
      </c>
      <c r="J7" s="100" t="s">
        <v>73</v>
      </c>
      <c r="K7" s="93" t="s">
        <v>10</v>
      </c>
      <c r="L7" s="95"/>
      <c r="M7" s="94"/>
    </row>
    <row r="8" spans="1:13" ht="15.75" customHeight="1">
      <c r="A8" s="99"/>
      <c r="B8" s="99"/>
      <c r="C8" s="99" t="s">
        <v>11</v>
      </c>
      <c r="D8" s="99" t="s">
        <v>9</v>
      </c>
      <c r="E8" s="99"/>
      <c r="F8" s="98" t="s">
        <v>12</v>
      </c>
      <c r="G8" s="98" t="s">
        <v>9</v>
      </c>
      <c r="H8" s="98"/>
      <c r="I8" s="99"/>
      <c r="J8" s="100"/>
      <c r="K8" s="96" t="s">
        <v>46</v>
      </c>
      <c r="L8" s="93" t="s">
        <v>9</v>
      </c>
      <c r="M8" s="94"/>
    </row>
    <row r="9" spans="1:13" ht="63" customHeight="1">
      <c r="A9" s="99"/>
      <c r="B9" s="99"/>
      <c r="C9" s="99"/>
      <c r="D9" s="5" t="s">
        <v>7</v>
      </c>
      <c r="E9" s="5" t="s">
        <v>8</v>
      </c>
      <c r="F9" s="98"/>
      <c r="G9" s="44" t="s">
        <v>7</v>
      </c>
      <c r="H9" s="44" t="s">
        <v>8</v>
      </c>
      <c r="I9" s="99"/>
      <c r="J9" s="100"/>
      <c r="K9" s="97"/>
      <c r="L9" s="61" t="s">
        <v>7</v>
      </c>
      <c r="M9" s="61" t="s">
        <v>8</v>
      </c>
    </row>
    <row r="10" spans="1:13" ht="1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44">
        <v>6</v>
      </c>
      <c r="G10" s="44">
        <v>7</v>
      </c>
      <c r="H10" s="44">
        <v>8</v>
      </c>
      <c r="I10" s="5">
        <v>9</v>
      </c>
      <c r="J10" s="82">
        <v>10</v>
      </c>
      <c r="K10" s="62">
        <v>11</v>
      </c>
      <c r="L10" s="62">
        <v>12</v>
      </c>
      <c r="M10" s="62">
        <v>13</v>
      </c>
    </row>
    <row r="11" spans="1:13" ht="56.25" customHeight="1">
      <c r="A11" s="2" t="s">
        <v>3</v>
      </c>
      <c r="B11" s="22" t="s">
        <v>26</v>
      </c>
      <c r="C11" s="39">
        <f>D11+E11</f>
        <v>8135.400000000001</v>
      </c>
      <c r="D11" s="32">
        <v>2428.8</v>
      </c>
      <c r="E11" s="32">
        <v>5706.6</v>
      </c>
      <c r="F11" s="39">
        <f>G11+H11</f>
        <v>308.3</v>
      </c>
      <c r="G11" s="39">
        <v>0</v>
      </c>
      <c r="H11" s="39">
        <v>308.3</v>
      </c>
      <c r="I11" s="18">
        <f>F11/C11*100</f>
        <v>3.7896108365907026</v>
      </c>
      <c r="J11" s="57" t="s">
        <v>48</v>
      </c>
      <c r="K11" s="63">
        <f>L11+M11</f>
        <v>8135.400000000001</v>
      </c>
      <c r="L11" s="64">
        <v>2428.8</v>
      </c>
      <c r="M11" s="64">
        <v>5706.6</v>
      </c>
    </row>
    <row r="12" spans="1:13" ht="15.75">
      <c r="A12" s="2"/>
      <c r="B12" s="3" t="s">
        <v>9</v>
      </c>
      <c r="C12" s="39"/>
      <c r="D12" s="27"/>
      <c r="E12" s="27"/>
      <c r="F12" s="39"/>
      <c r="G12" s="39"/>
      <c r="H12" s="39"/>
      <c r="I12" s="18"/>
      <c r="J12" s="57"/>
      <c r="K12" s="65"/>
      <c r="L12" s="66"/>
      <c r="M12" s="66"/>
    </row>
    <row r="13" spans="1:13" ht="69" customHeight="1">
      <c r="A13" s="5" t="s">
        <v>4</v>
      </c>
      <c r="B13" s="25" t="s">
        <v>42</v>
      </c>
      <c r="C13" s="39">
        <v>300</v>
      </c>
      <c r="D13" s="45">
        <v>0</v>
      </c>
      <c r="E13" s="45">
        <v>0</v>
      </c>
      <c r="F13" s="39">
        <f>G13+H13</f>
        <v>0</v>
      </c>
      <c r="G13" s="39">
        <v>0</v>
      </c>
      <c r="H13" s="39">
        <v>0</v>
      </c>
      <c r="I13" s="18">
        <f>F13/C13*100</f>
        <v>0</v>
      </c>
      <c r="J13" s="57"/>
      <c r="K13" s="67">
        <f aca="true" t="shared" si="0" ref="K13:K41">L13+M13</f>
        <v>0</v>
      </c>
      <c r="L13" s="67">
        <v>0</v>
      </c>
      <c r="M13" s="67">
        <v>0</v>
      </c>
    </row>
    <row r="14" spans="1:13" s="12" customFormat="1" ht="30.75">
      <c r="A14" s="16" t="s">
        <v>5</v>
      </c>
      <c r="B14" s="17" t="s">
        <v>27</v>
      </c>
      <c r="C14" s="39">
        <f>D14+E14</f>
        <v>37589.5</v>
      </c>
      <c r="D14" s="46">
        <v>35095.3</v>
      </c>
      <c r="E14" s="46">
        <v>2494.2</v>
      </c>
      <c r="F14" s="39">
        <f aca="true" t="shared" si="1" ref="F14:F30">G14+H14</f>
        <v>11997.9</v>
      </c>
      <c r="G14" s="39">
        <v>11180.1</v>
      </c>
      <c r="H14" s="39">
        <v>817.8</v>
      </c>
      <c r="I14" s="18">
        <f>F14/C14*100</f>
        <v>31.918221843865975</v>
      </c>
      <c r="J14" s="57" t="s">
        <v>55</v>
      </c>
      <c r="K14" s="63">
        <f t="shared" si="0"/>
        <v>37589.5</v>
      </c>
      <c r="L14" s="68">
        <v>35095.3</v>
      </c>
      <c r="M14" s="68">
        <v>2494.2</v>
      </c>
    </row>
    <row r="15" spans="1:13" s="12" customFormat="1" ht="15.75">
      <c r="A15" s="16"/>
      <c r="B15" s="3" t="s">
        <v>9</v>
      </c>
      <c r="C15" s="40"/>
      <c r="D15" s="28"/>
      <c r="E15" s="28"/>
      <c r="F15" s="40"/>
      <c r="G15" s="40"/>
      <c r="H15" s="40"/>
      <c r="I15" s="18"/>
      <c r="J15" s="57"/>
      <c r="K15" s="65"/>
      <c r="L15" s="69"/>
      <c r="M15" s="69"/>
    </row>
    <row r="16" spans="1:13" s="12" customFormat="1" ht="63.75" customHeight="1">
      <c r="A16" s="5" t="s">
        <v>38</v>
      </c>
      <c r="B16" s="4" t="s">
        <v>64</v>
      </c>
      <c r="C16" s="41">
        <f aca="true" t="shared" si="2" ref="C16:C21">D16+E16</f>
        <v>0</v>
      </c>
      <c r="D16" s="31">
        <v>0</v>
      </c>
      <c r="E16" s="31">
        <v>0</v>
      </c>
      <c r="F16" s="39">
        <f aca="true" t="shared" si="3" ref="F16:F21">G16+H16</f>
        <v>0</v>
      </c>
      <c r="G16" s="41">
        <v>0</v>
      </c>
      <c r="H16" s="41">
        <v>0</v>
      </c>
      <c r="I16" s="18">
        <v>0</v>
      </c>
      <c r="J16" s="57"/>
      <c r="K16" s="67">
        <f t="shared" si="0"/>
        <v>0</v>
      </c>
      <c r="L16" s="70">
        <v>0</v>
      </c>
      <c r="M16" s="70">
        <v>0</v>
      </c>
    </row>
    <row r="17" spans="1:13" s="12" customFormat="1" ht="46.5">
      <c r="A17" s="6" t="s">
        <v>43</v>
      </c>
      <c r="B17" s="26" t="s">
        <v>14</v>
      </c>
      <c r="C17" s="41">
        <f t="shared" si="2"/>
        <v>200</v>
      </c>
      <c r="D17" s="31">
        <v>0</v>
      </c>
      <c r="E17" s="31">
        <v>200</v>
      </c>
      <c r="F17" s="39">
        <f t="shared" si="3"/>
        <v>0</v>
      </c>
      <c r="G17" s="41">
        <v>0</v>
      </c>
      <c r="H17" s="41">
        <v>0</v>
      </c>
      <c r="I17" s="18">
        <f aca="true" t="shared" si="4" ref="I17:I28">F17/C17*100</f>
        <v>0</v>
      </c>
      <c r="J17" s="57" t="s">
        <v>49</v>
      </c>
      <c r="K17" s="67">
        <f t="shared" si="0"/>
        <v>200</v>
      </c>
      <c r="L17" s="70">
        <v>0</v>
      </c>
      <c r="M17" s="70">
        <v>200</v>
      </c>
    </row>
    <row r="18" spans="1:13" s="12" customFormat="1" ht="131.25" customHeight="1">
      <c r="A18" s="6" t="s">
        <v>39</v>
      </c>
      <c r="B18" s="4" t="s">
        <v>63</v>
      </c>
      <c r="C18" s="41">
        <f t="shared" si="2"/>
        <v>14359.4</v>
      </c>
      <c r="D18" s="31">
        <v>14359.4</v>
      </c>
      <c r="E18" s="31">
        <v>0</v>
      </c>
      <c r="F18" s="39">
        <f t="shared" si="3"/>
        <v>6099.8</v>
      </c>
      <c r="G18" s="41">
        <v>6099.8</v>
      </c>
      <c r="H18" s="41">
        <v>0</v>
      </c>
      <c r="I18" s="18">
        <f t="shared" si="4"/>
        <v>42.479490786523115</v>
      </c>
      <c r="J18" s="57" t="s">
        <v>50</v>
      </c>
      <c r="K18" s="67">
        <f t="shared" si="0"/>
        <v>14359.4</v>
      </c>
      <c r="L18" s="70">
        <v>14359.4</v>
      </c>
      <c r="M18" s="70">
        <v>0</v>
      </c>
    </row>
    <row r="19" spans="1:13" s="12" customFormat="1" ht="78">
      <c r="A19" s="6" t="s">
        <v>40</v>
      </c>
      <c r="B19" s="56" t="s">
        <v>62</v>
      </c>
      <c r="C19" s="41">
        <f t="shared" si="2"/>
        <v>100</v>
      </c>
      <c r="D19" s="30">
        <v>0</v>
      </c>
      <c r="E19" s="30">
        <v>100</v>
      </c>
      <c r="F19" s="39">
        <f t="shared" si="3"/>
        <v>0</v>
      </c>
      <c r="G19" s="41">
        <v>0</v>
      </c>
      <c r="H19" s="41">
        <v>0</v>
      </c>
      <c r="I19" s="18">
        <f t="shared" si="4"/>
        <v>0</v>
      </c>
      <c r="J19" s="57" t="s">
        <v>51</v>
      </c>
      <c r="K19" s="71">
        <f t="shared" si="0"/>
        <v>100</v>
      </c>
      <c r="L19" s="72">
        <v>0</v>
      </c>
      <c r="M19" s="72">
        <v>100</v>
      </c>
    </row>
    <row r="20" spans="1:13" s="12" customFormat="1" ht="62.25">
      <c r="A20" s="6" t="s">
        <v>41</v>
      </c>
      <c r="B20" s="56" t="s">
        <v>61</v>
      </c>
      <c r="C20" s="41">
        <f t="shared" si="2"/>
        <v>4056.4</v>
      </c>
      <c r="D20" s="47">
        <v>4056.4</v>
      </c>
      <c r="E20" s="31">
        <v>0</v>
      </c>
      <c r="F20" s="39">
        <f t="shared" si="3"/>
        <v>0</v>
      </c>
      <c r="G20" s="41">
        <v>0</v>
      </c>
      <c r="H20" s="41">
        <v>0</v>
      </c>
      <c r="I20" s="18">
        <f t="shared" si="4"/>
        <v>0</v>
      </c>
      <c r="J20" s="57"/>
      <c r="K20" s="67">
        <f t="shared" si="0"/>
        <v>4056.4</v>
      </c>
      <c r="L20" s="73">
        <v>4056.4</v>
      </c>
      <c r="M20" s="70">
        <v>0</v>
      </c>
    </row>
    <row r="21" spans="1:13" s="12" customFormat="1" ht="46.5">
      <c r="A21" s="6" t="s">
        <v>44</v>
      </c>
      <c r="B21" s="4" t="s">
        <v>15</v>
      </c>
      <c r="C21" s="41">
        <f t="shared" si="2"/>
        <v>3042.3</v>
      </c>
      <c r="D21" s="47">
        <v>3042.3</v>
      </c>
      <c r="E21" s="31">
        <v>0</v>
      </c>
      <c r="F21" s="39">
        <f t="shared" si="3"/>
        <v>0</v>
      </c>
      <c r="G21" s="41">
        <v>0</v>
      </c>
      <c r="H21" s="41">
        <v>0</v>
      </c>
      <c r="I21" s="18">
        <f t="shared" si="4"/>
        <v>0</v>
      </c>
      <c r="J21" s="57"/>
      <c r="K21" s="67">
        <f>L21+M21</f>
        <v>3042.3</v>
      </c>
      <c r="L21" s="73">
        <v>3042.3</v>
      </c>
      <c r="M21" s="70">
        <v>0</v>
      </c>
    </row>
    <row r="22" spans="1:13" ht="30.75">
      <c r="A22" s="2">
        <v>3</v>
      </c>
      <c r="B22" s="22" t="s">
        <v>28</v>
      </c>
      <c r="C22" s="39">
        <f>D22+E22</f>
        <v>959.6</v>
      </c>
      <c r="D22" s="48">
        <v>644.6</v>
      </c>
      <c r="E22" s="48">
        <v>315</v>
      </c>
      <c r="F22" s="39">
        <f t="shared" si="1"/>
        <v>397.1</v>
      </c>
      <c r="G22" s="39">
        <v>266.2</v>
      </c>
      <c r="H22" s="39">
        <v>130.9</v>
      </c>
      <c r="I22" s="18">
        <f t="shared" si="4"/>
        <v>41.38182576073364</v>
      </c>
      <c r="J22" s="57"/>
      <c r="K22" s="63">
        <f t="shared" si="0"/>
        <v>959.6</v>
      </c>
      <c r="L22" s="74">
        <v>644.6</v>
      </c>
      <c r="M22" s="74">
        <v>315</v>
      </c>
    </row>
    <row r="23" spans="1:13" ht="138">
      <c r="A23" s="2">
        <v>4</v>
      </c>
      <c r="B23" s="22" t="s">
        <v>29</v>
      </c>
      <c r="C23" s="39">
        <f>D23+E23</f>
        <v>1781.4</v>
      </c>
      <c r="D23" s="46">
        <v>0</v>
      </c>
      <c r="E23" s="46">
        <v>1781.4</v>
      </c>
      <c r="F23" s="39">
        <f t="shared" si="1"/>
        <v>188.3</v>
      </c>
      <c r="G23" s="39">
        <v>0</v>
      </c>
      <c r="H23" s="39">
        <v>188.3</v>
      </c>
      <c r="I23" s="18">
        <f t="shared" si="4"/>
        <v>10.570337936454473</v>
      </c>
      <c r="J23" s="57" t="s">
        <v>58</v>
      </c>
      <c r="K23" s="63">
        <f t="shared" si="0"/>
        <v>1781.4</v>
      </c>
      <c r="L23" s="68">
        <v>0</v>
      </c>
      <c r="M23" s="68">
        <v>1781.4</v>
      </c>
    </row>
    <row r="24" spans="1:13" ht="82.5">
      <c r="A24" s="2">
        <v>5</v>
      </c>
      <c r="B24" s="22" t="s">
        <v>31</v>
      </c>
      <c r="C24" s="39">
        <f>D24+E24</f>
        <v>66426.7</v>
      </c>
      <c r="D24" s="48">
        <v>50287</v>
      </c>
      <c r="E24" s="48">
        <v>16139.7</v>
      </c>
      <c r="F24" s="39">
        <f t="shared" si="1"/>
        <v>4915.2</v>
      </c>
      <c r="G24" s="41">
        <v>0</v>
      </c>
      <c r="H24" s="39">
        <v>4915.2</v>
      </c>
      <c r="I24" s="18">
        <f t="shared" si="4"/>
        <v>7.399434263631943</v>
      </c>
      <c r="J24" s="57" t="s">
        <v>66</v>
      </c>
      <c r="K24" s="63">
        <f t="shared" si="0"/>
        <v>66426.7</v>
      </c>
      <c r="L24" s="74">
        <v>50287</v>
      </c>
      <c r="M24" s="74">
        <v>16139.7</v>
      </c>
    </row>
    <row r="25" spans="1:13" ht="30.75">
      <c r="A25" s="2">
        <v>6</v>
      </c>
      <c r="B25" s="29" t="s">
        <v>17</v>
      </c>
      <c r="C25" s="39">
        <f>D25+E25</f>
        <v>394576.4</v>
      </c>
      <c r="D25" s="49">
        <v>323633.4</v>
      </c>
      <c r="E25" s="49">
        <v>70943</v>
      </c>
      <c r="F25" s="39">
        <f t="shared" si="1"/>
        <v>194475.1</v>
      </c>
      <c r="G25" s="41">
        <v>161722.2</v>
      </c>
      <c r="H25" s="41">
        <v>32752.9</v>
      </c>
      <c r="I25" s="18">
        <f t="shared" si="4"/>
        <v>49.287058222438034</v>
      </c>
      <c r="J25" s="57" t="s">
        <v>54</v>
      </c>
      <c r="K25" s="63">
        <f t="shared" si="0"/>
        <v>394576.4</v>
      </c>
      <c r="L25" s="74">
        <v>323633.4</v>
      </c>
      <c r="M25" s="74">
        <v>70943</v>
      </c>
    </row>
    <row r="26" spans="1:13" ht="15.75">
      <c r="A26" s="2"/>
      <c r="B26" s="3" t="s">
        <v>9</v>
      </c>
      <c r="C26" s="39"/>
      <c r="D26" s="49"/>
      <c r="E26" s="49"/>
      <c r="F26" s="39"/>
      <c r="G26" s="41"/>
      <c r="H26" s="41"/>
      <c r="I26" s="18"/>
      <c r="J26" s="57"/>
      <c r="K26" s="63"/>
      <c r="L26" s="74"/>
      <c r="M26" s="74"/>
    </row>
    <row r="27" spans="1:13" ht="46.5">
      <c r="A27" s="2"/>
      <c r="B27" s="58" t="s">
        <v>68</v>
      </c>
      <c r="C27" s="39">
        <f>D27+E27</f>
        <v>2400</v>
      </c>
      <c r="D27" s="49">
        <v>2400</v>
      </c>
      <c r="E27" s="49">
        <v>0</v>
      </c>
      <c r="F27" s="39">
        <f t="shared" si="1"/>
        <v>0</v>
      </c>
      <c r="G27" s="41">
        <v>0</v>
      </c>
      <c r="H27" s="41">
        <v>0</v>
      </c>
      <c r="I27" s="18">
        <v>0</v>
      </c>
      <c r="J27" s="57"/>
      <c r="K27" s="63">
        <f t="shared" si="0"/>
        <v>2400</v>
      </c>
      <c r="L27" s="74">
        <v>2400</v>
      </c>
      <c r="M27" s="74">
        <v>0</v>
      </c>
    </row>
    <row r="28" spans="1:13" ht="46.5">
      <c r="A28" s="2">
        <v>7</v>
      </c>
      <c r="B28" s="22" t="s">
        <v>18</v>
      </c>
      <c r="C28" s="39">
        <f>D28+E28</f>
        <v>503.9</v>
      </c>
      <c r="D28" s="50">
        <v>253.9</v>
      </c>
      <c r="E28" s="50">
        <v>250</v>
      </c>
      <c r="F28" s="39">
        <f t="shared" si="1"/>
        <v>0</v>
      </c>
      <c r="G28" s="41">
        <v>0</v>
      </c>
      <c r="H28" s="41">
        <v>0</v>
      </c>
      <c r="I28" s="18">
        <f t="shared" si="4"/>
        <v>0</v>
      </c>
      <c r="J28" s="57" t="s">
        <v>54</v>
      </c>
      <c r="K28" s="63">
        <f t="shared" si="0"/>
        <v>503.9</v>
      </c>
      <c r="L28" s="75">
        <v>253.9</v>
      </c>
      <c r="M28" s="75">
        <v>250</v>
      </c>
    </row>
    <row r="29" spans="1:13" ht="15.75">
      <c r="A29" s="2"/>
      <c r="B29" s="3" t="s">
        <v>9</v>
      </c>
      <c r="C29" s="39"/>
      <c r="D29" s="51"/>
      <c r="E29" s="51"/>
      <c r="F29" s="39"/>
      <c r="G29" s="41"/>
      <c r="H29" s="41"/>
      <c r="I29" s="18"/>
      <c r="J29" s="57"/>
      <c r="K29" s="63"/>
      <c r="L29" s="76"/>
      <c r="M29" s="76"/>
    </row>
    <row r="30" spans="1:13" ht="30.75">
      <c r="A30" s="2" t="s">
        <v>16</v>
      </c>
      <c r="B30" s="56" t="s">
        <v>59</v>
      </c>
      <c r="C30" s="39">
        <f aca="true" t="shared" si="5" ref="C30:C35">D30+E30</f>
        <v>0</v>
      </c>
      <c r="D30" s="31">
        <v>0</v>
      </c>
      <c r="E30" s="31">
        <v>0</v>
      </c>
      <c r="F30" s="39">
        <f t="shared" si="1"/>
        <v>0</v>
      </c>
      <c r="G30" s="41">
        <v>0</v>
      </c>
      <c r="H30" s="41">
        <v>0</v>
      </c>
      <c r="I30" s="18" t="e">
        <f aca="true" t="shared" si="6" ref="I30:I35">F30/C30*100</f>
        <v>#DIV/0!</v>
      </c>
      <c r="J30" s="57" t="s">
        <v>53</v>
      </c>
      <c r="K30" s="67">
        <f>L30+M30</f>
        <v>0</v>
      </c>
      <c r="L30" s="70">
        <v>0</v>
      </c>
      <c r="M30" s="70">
        <v>0</v>
      </c>
    </row>
    <row r="31" spans="1:13" ht="30.75">
      <c r="A31" s="5">
        <v>8</v>
      </c>
      <c r="B31" s="22" t="s">
        <v>22</v>
      </c>
      <c r="C31" s="39">
        <f t="shared" si="5"/>
        <v>2921.8</v>
      </c>
      <c r="D31" s="48">
        <v>628.8</v>
      </c>
      <c r="E31" s="48">
        <v>2293</v>
      </c>
      <c r="F31" s="39">
        <f aca="true" t="shared" si="7" ref="F31:F37">G31+H31</f>
        <v>937</v>
      </c>
      <c r="G31" s="41">
        <v>0</v>
      </c>
      <c r="H31" s="41">
        <v>937</v>
      </c>
      <c r="I31" s="18">
        <f t="shared" si="6"/>
        <v>32.06927236634951</v>
      </c>
      <c r="J31" s="57"/>
      <c r="K31" s="63">
        <f t="shared" si="0"/>
        <v>2921.8</v>
      </c>
      <c r="L31" s="74">
        <v>628.8</v>
      </c>
      <c r="M31" s="74">
        <v>2293</v>
      </c>
    </row>
    <row r="32" spans="1:13" ht="58.5" customHeight="1">
      <c r="A32" s="5">
        <v>9</v>
      </c>
      <c r="B32" s="22" t="s">
        <v>21</v>
      </c>
      <c r="C32" s="39">
        <f t="shared" si="5"/>
        <v>62037.3</v>
      </c>
      <c r="D32" s="52">
        <v>38206.3</v>
      </c>
      <c r="E32" s="52">
        <v>23831</v>
      </c>
      <c r="F32" s="39">
        <f t="shared" si="7"/>
        <v>16301.6</v>
      </c>
      <c r="G32" s="41">
        <v>10331</v>
      </c>
      <c r="H32" s="41">
        <v>5970.6</v>
      </c>
      <c r="I32" s="18">
        <f t="shared" si="6"/>
        <v>26.27709458664384</v>
      </c>
      <c r="J32" s="57" t="s">
        <v>52</v>
      </c>
      <c r="K32" s="77">
        <f t="shared" si="0"/>
        <v>62037.3</v>
      </c>
      <c r="L32" s="78">
        <v>38206.3</v>
      </c>
      <c r="M32" s="78">
        <v>23831</v>
      </c>
    </row>
    <row r="33" spans="1:13" ht="69.75" customHeight="1">
      <c r="A33" s="5">
        <v>10</v>
      </c>
      <c r="B33" s="34" t="s">
        <v>60</v>
      </c>
      <c r="C33" s="39">
        <f t="shared" si="5"/>
        <v>78.2</v>
      </c>
      <c r="D33" s="53">
        <v>0</v>
      </c>
      <c r="E33" s="53">
        <v>78.2</v>
      </c>
      <c r="F33" s="39">
        <f t="shared" si="7"/>
        <v>43.6</v>
      </c>
      <c r="G33" s="41">
        <v>0</v>
      </c>
      <c r="H33" s="41">
        <v>43.6</v>
      </c>
      <c r="I33" s="18">
        <f t="shared" si="6"/>
        <v>55.754475703324815</v>
      </c>
      <c r="J33" s="85" t="s">
        <v>56</v>
      </c>
      <c r="K33" s="77">
        <f t="shared" si="0"/>
        <v>78.2</v>
      </c>
      <c r="L33" s="79">
        <v>0</v>
      </c>
      <c r="M33" s="79">
        <v>78.2</v>
      </c>
    </row>
    <row r="34" spans="1:13" ht="46.5">
      <c r="A34" s="5">
        <v>11</v>
      </c>
      <c r="B34" s="22" t="s">
        <v>20</v>
      </c>
      <c r="C34" s="42">
        <f t="shared" si="5"/>
        <v>72601.7</v>
      </c>
      <c r="D34" s="54">
        <v>40946.9</v>
      </c>
      <c r="E34" s="54">
        <v>31654.8</v>
      </c>
      <c r="F34" s="41">
        <f>G34+H34</f>
        <v>36374.4</v>
      </c>
      <c r="G34" s="41">
        <v>25624</v>
      </c>
      <c r="H34" s="41">
        <v>10750.4</v>
      </c>
      <c r="I34" s="18">
        <f t="shared" si="6"/>
        <v>50.10130616776192</v>
      </c>
      <c r="J34" s="57"/>
      <c r="K34" s="77">
        <f t="shared" si="0"/>
        <v>72601.7</v>
      </c>
      <c r="L34" s="78">
        <v>40946.9</v>
      </c>
      <c r="M34" s="78">
        <v>31654.8</v>
      </c>
    </row>
    <row r="35" spans="1:13" ht="50.25" customHeight="1">
      <c r="A35" s="5">
        <v>12</v>
      </c>
      <c r="B35" s="22" t="s">
        <v>19</v>
      </c>
      <c r="C35" s="40">
        <f t="shared" si="5"/>
        <v>81603.8</v>
      </c>
      <c r="D35" s="54">
        <v>2327.8</v>
      </c>
      <c r="E35" s="54">
        <v>79276</v>
      </c>
      <c r="F35" s="39">
        <f>G35+H35</f>
        <v>31754.3</v>
      </c>
      <c r="G35" s="41">
        <v>815</v>
      </c>
      <c r="H35" s="41">
        <v>30939.3</v>
      </c>
      <c r="I35" s="18">
        <f t="shared" si="6"/>
        <v>38.912771218987345</v>
      </c>
      <c r="J35" s="57"/>
      <c r="K35" s="77">
        <f t="shared" si="0"/>
        <v>81603.8</v>
      </c>
      <c r="L35" s="78">
        <v>2327.8</v>
      </c>
      <c r="M35" s="78">
        <v>79276</v>
      </c>
    </row>
    <row r="36" spans="1:13" s="12" customFormat="1" ht="46.5" customHeight="1">
      <c r="A36" s="20">
        <v>13</v>
      </c>
      <c r="B36" s="22" t="s">
        <v>37</v>
      </c>
      <c r="C36" s="40">
        <f aca="true" t="shared" si="8" ref="C36:C43">D36+E36</f>
        <v>855</v>
      </c>
      <c r="D36" s="55">
        <v>0</v>
      </c>
      <c r="E36" s="55">
        <v>855</v>
      </c>
      <c r="F36" s="39">
        <f t="shared" si="7"/>
        <v>445</v>
      </c>
      <c r="G36" s="41">
        <v>0</v>
      </c>
      <c r="H36" s="41">
        <v>445</v>
      </c>
      <c r="I36" s="18">
        <f>SUM(F36/C36*100)</f>
        <v>52.046783625730995</v>
      </c>
      <c r="J36" s="57" t="s">
        <v>57</v>
      </c>
      <c r="K36" s="77">
        <f t="shared" si="0"/>
        <v>855</v>
      </c>
      <c r="L36" s="79">
        <v>0</v>
      </c>
      <c r="M36" s="79">
        <v>855</v>
      </c>
    </row>
    <row r="37" spans="1:13" ht="49.5" customHeight="1">
      <c r="A37" s="20">
        <v>14</v>
      </c>
      <c r="B37" s="22" t="s">
        <v>36</v>
      </c>
      <c r="C37" s="40">
        <f t="shared" si="8"/>
        <v>7433.1</v>
      </c>
      <c r="D37" s="48">
        <v>695.1</v>
      </c>
      <c r="E37" s="50">
        <v>6738</v>
      </c>
      <c r="F37" s="39">
        <f t="shared" si="7"/>
        <v>4183.5</v>
      </c>
      <c r="G37" s="41">
        <v>320.8</v>
      </c>
      <c r="H37" s="41">
        <v>3862.7</v>
      </c>
      <c r="I37" s="18">
        <f aca="true" t="shared" si="9" ref="I37:I44">F37/C37*100</f>
        <v>56.282035758970004</v>
      </c>
      <c r="J37" s="57"/>
      <c r="K37" s="63">
        <f t="shared" si="0"/>
        <v>7433.1</v>
      </c>
      <c r="L37" s="74">
        <v>695.1</v>
      </c>
      <c r="M37" s="75">
        <v>6738</v>
      </c>
    </row>
    <row r="38" spans="1:13" ht="84.75" customHeight="1">
      <c r="A38" s="20">
        <v>15</v>
      </c>
      <c r="B38" s="22" t="s">
        <v>32</v>
      </c>
      <c r="C38" s="40">
        <f t="shared" si="8"/>
        <v>8587</v>
      </c>
      <c r="D38" s="48">
        <v>7846.7</v>
      </c>
      <c r="E38" s="48">
        <v>740.3</v>
      </c>
      <c r="F38" s="40">
        <f>G38+H38</f>
        <v>3795.4</v>
      </c>
      <c r="G38" s="40">
        <v>3691.5</v>
      </c>
      <c r="H38" s="40">
        <v>103.9</v>
      </c>
      <c r="I38" s="19">
        <f t="shared" si="9"/>
        <v>44.199371142424596</v>
      </c>
      <c r="J38" s="92" t="s">
        <v>65</v>
      </c>
      <c r="K38" s="63">
        <f t="shared" si="0"/>
        <v>8587</v>
      </c>
      <c r="L38" s="74">
        <v>7846.7</v>
      </c>
      <c r="M38" s="74">
        <v>740.3</v>
      </c>
    </row>
    <row r="39" spans="1:13" ht="31.5" customHeight="1">
      <c r="A39" s="20">
        <v>16</v>
      </c>
      <c r="B39" s="23" t="s">
        <v>33</v>
      </c>
      <c r="C39" s="40">
        <f t="shared" si="8"/>
        <v>102487</v>
      </c>
      <c r="D39" s="50">
        <v>53299.1</v>
      </c>
      <c r="E39" s="50">
        <v>49187.9</v>
      </c>
      <c r="F39" s="40">
        <f>G39+H39</f>
        <v>31678</v>
      </c>
      <c r="G39" s="40">
        <v>6671.2</v>
      </c>
      <c r="H39" s="40">
        <v>25006.8</v>
      </c>
      <c r="I39" s="19">
        <f t="shared" si="9"/>
        <v>30.90928605579244</v>
      </c>
      <c r="J39" s="57" t="s">
        <v>53</v>
      </c>
      <c r="K39" s="63">
        <f t="shared" si="0"/>
        <v>102487</v>
      </c>
      <c r="L39" s="75">
        <v>53299.1</v>
      </c>
      <c r="M39" s="75">
        <v>49187.9</v>
      </c>
    </row>
    <row r="40" spans="1:13" ht="20.25" customHeight="1">
      <c r="A40" s="20"/>
      <c r="B40" s="3" t="s">
        <v>9</v>
      </c>
      <c r="C40" s="40" t="s">
        <v>70</v>
      </c>
      <c r="D40" s="50"/>
      <c r="E40" s="50"/>
      <c r="F40" s="40" t="s">
        <v>70</v>
      </c>
      <c r="G40" s="40"/>
      <c r="H40" s="40"/>
      <c r="I40" s="19"/>
      <c r="J40" s="57"/>
      <c r="K40" s="63" t="s">
        <v>70</v>
      </c>
      <c r="L40" s="75"/>
      <c r="M40" s="75"/>
    </row>
    <row r="41" spans="1:13" ht="111" customHeight="1">
      <c r="A41" s="20"/>
      <c r="B41" s="60" t="s">
        <v>71</v>
      </c>
      <c r="C41" s="40">
        <f t="shared" si="8"/>
        <v>29245.800000000003</v>
      </c>
      <c r="D41" s="50">
        <v>29225.4</v>
      </c>
      <c r="E41" s="50">
        <v>20.4</v>
      </c>
      <c r="F41" s="40">
        <f>G41+H41</f>
        <v>0</v>
      </c>
      <c r="G41" s="40">
        <v>0</v>
      </c>
      <c r="H41" s="40">
        <v>0</v>
      </c>
      <c r="I41" s="19">
        <v>0</v>
      </c>
      <c r="J41" s="57"/>
      <c r="K41" s="63">
        <f t="shared" si="0"/>
        <v>29245.800000000003</v>
      </c>
      <c r="L41" s="75">
        <v>29225.4</v>
      </c>
      <c r="M41" s="75">
        <v>20.4</v>
      </c>
    </row>
    <row r="42" spans="1:13" s="21" customFormat="1" ht="32.25" customHeight="1">
      <c r="A42" s="20">
        <v>17</v>
      </c>
      <c r="B42" s="24" t="s">
        <v>34</v>
      </c>
      <c r="C42" s="40">
        <f t="shared" si="8"/>
        <v>17014.4</v>
      </c>
      <c r="D42" s="50">
        <v>4487.9</v>
      </c>
      <c r="E42" s="50">
        <v>12526.5</v>
      </c>
      <c r="F42" s="40">
        <f>G42+H42</f>
        <v>5125.4</v>
      </c>
      <c r="G42" s="40">
        <v>0</v>
      </c>
      <c r="H42" s="40">
        <v>5125.4</v>
      </c>
      <c r="I42" s="19">
        <f>F42/C42*100</f>
        <v>30.12389505360165</v>
      </c>
      <c r="J42" s="86"/>
      <c r="K42" s="63">
        <f>L42+M42</f>
        <v>17014.4</v>
      </c>
      <c r="L42" s="75">
        <v>4487.9</v>
      </c>
      <c r="M42" s="75">
        <v>12526.5</v>
      </c>
    </row>
    <row r="43" spans="1:13" s="21" customFormat="1" ht="31.5" customHeight="1">
      <c r="A43" s="20">
        <v>18</v>
      </c>
      <c r="B43" s="24" t="s">
        <v>35</v>
      </c>
      <c r="C43" s="40">
        <f t="shared" si="8"/>
        <v>231.8</v>
      </c>
      <c r="D43" s="48">
        <v>71.8</v>
      </c>
      <c r="E43" s="48">
        <v>160</v>
      </c>
      <c r="F43" s="40">
        <f>G43+H43</f>
        <v>34.9</v>
      </c>
      <c r="G43" s="40">
        <v>23.4</v>
      </c>
      <c r="H43" s="40">
        <v>11.5</v>
      </c>
      <c r="I43" s="19">
        <f t="shared" si="9"/>
        <v>15.056082830025883</v>
      </c>
      <c r="J43" s="86"/>
      <c r="K43" s="74">
        <f>L43+M43</f>
        <v>231.8</v>
      </c>
      <c r="L43" s="74">
        <v>71.8</v>
      </c>
      <c r="M43" s="74">
        <v>160</v>
      </c>
    </row>
    <row r="44" spans="1:13" s="21" customFormat="1" ht="51" customHeight="1">
      <c r="A44" s="20">
        <v>19</v>
      </c>
      <c r="B44" s="22" t="s">
        <v>30</v>
      </c>
      <c r="C44" s="40">
        <f>D44+E44</f>
        <v>1267.5</v>
      </c>
      <c r="D44" s="48">
        <v>0</v>
      </c>
      <c r="E44" s="48">
        <v>1267.5</v>
      </c>
      <c r="F44" s="40">
        <f>G44+H44</f>
        <v>25</v>
      </c>
      <c r="G44" s="40">
        <v>0</v>
      </c>
      <c r="H44" s="40">
        <v>25</v>
      </c>
      <c r="I44" s="19">
        <f t="shared" si="9"/>
        <v>1.9723865877712032</v>
      </c>
      <c r="J44" s="92" t="s">
        <v>74</v>
      </c>
      <c r="K44" s="74">
        <f>L44+M44</f>
        <v>1267.5</v>
      </c>
      <c r="L44" s="74">
        <v>0</v>
      </c>
      <c r="M44" s="74">
        <v>1267.5</v>
      </c>
    </row>
    <row r="45" spans="1:13" s="21" customFormat="1" ht="36" customHeight="1">
      <c r="A45" s="20">
        <v>20</v>
      </c>
      <c r="B45" s="22" t="s">
        <v>67</v>
      </c>
      <c r="C45" s="40">
        <f>D45+E45</f>
        <v>35776.1</v>
      </c>
      <c r="D45" s="48">
        <v>22503.6</v>
      </c>
      <c r="E45" s="48">
        <v>13272.5</v>
      </c>
      <c r="F45" s="40">
        <f>G45+H45</f>
        <v>1936.8999999999999</v>
      </c>
      <c r="G45" s="40">
        <v>1883.1</v>
      </c>
      <c r="H45" s="40">
        <v>53.8</v>
      </c>
      <c r="I45" s="19">
        <v>0</v>
      </c>
      <c r="J45" s="57"/>
      <c r="K45" s="74">
        <f>L45+M45</f>
        <v>35776.1</v>
      </c>
      <c r="L45" s="74">
        <v>22503.6</v>
      </c>
      <c r="M45" s="74">
        <v>13272.5</v>
      </c>
    </row>
    <row r="46" spans="1:13" s="21" customFormat="1" ht="20.25" customHeight="1">
      <c r="A46" s="20"/>
      <c r="B46" s="3" t="s">
        <v>9</v>
      </c>
      <c r="C46" s="40" t="s">
        <v>70</v>
      </c>
      <c r="D46" s="48"/>
      <c r="E46" s="48"/>
      <c r="F46" s="40" t="s">
        <v>70</v>
      </c>
      <c r="G46" s="40"/>
      <c r="H46" s="40"/>
      <c r="I46" s="19"/>
      <c r="J46" s="57"/>
      <c r="K46" s="74" t="s">
        <v>70</v>
      </c>
      <c r="L46" s="74"/>
      <c r="M46" s="74"/>
    </row>
    <row r="47" spans="1:13" s="21" customFormat="1" ht="30.75" customHeight="1">
      <c r="A47" s="20"/>
      <c r="B47" s="59" t="s">
        <v>69</v>
      </c>
      <c r="C47" s="40">
        <f>D47+E47</f>
        <v>5812.799999999999</v>
      </c>
      <c r="D47" s="48">
        <v>3487.7</v>
      </c>
      <c r="E47" s="48">
        <v>2325.1</v>
      </c>
      <c r="F47" s="40">
        <f>G47+H47</f>
        <v>0</v>
      </c>
      <c r="G47" s="40">
        <v>0</v>
      </c>
      <c r="H47" s="40">
        <v>0</v>
      </c>
      <c r="I47" s="19">
        <v>0</v>
      </c>
      <c r="J47" s="57"/>
      <c r="K47" s="74">
        <f>L47+M47</f>
        <v>5812.799999999999</v>
      </c>
      <c r="L47" s="74">
        <v>3487.7</v>
      </c>
      <c r="M47" s="74">
        <v>2325.1</v>
      </c>
    </row>
    <row r="48" spans="1:13" s="35" customFormat="1" ht="15.75" customHeight="1">
      <c r="A48" s="36"/>
      <c r="B48" s="36" t="s">
        <v>47</v>
      </c>
      <c r="C48" s="38">
        <f aca="true" t="shared" si="10" ref="C48:H48">SUM(C11+C14+C22+C23+C24+C25+C28+C31+C32+C33+C34+C35+C36+C37+C38+C39+C42+C43+C44+C45)</f>
        <v>902867.6</v>
      </c>
      <c r="D48" s="38">
        <f t="shared" si="10"/>
        <v>583357.0000000001</v>
      </c>
      <c r="E48" s="38">
        <f t="shared" si="10"/>
        <v>319510.6</v>
      </c>
      <c r="F48" s="89">
        <f t="shared" si="10"/>
        <v>344916.9000000001</v>
      </c>
      <c r="G48" s="89">
        <f t="shared" si="10"/>
        <v>222528.5</v>
      </c>
      <c r="H48" s="89">
        <f t="shared" si="10"/>
        <v>122388.4</v>
      </c>
      <c r="I48" s="37">
        <f>SUM(F48/C48*100)</f>
        <v>38.202378731942545</v>
      </c>
      <c r="J48" s="87"/>
      <c r="K48" s="80">
        <f>SUM(K11+K14+K22+K23+K24+K25+K28+K31+K32+K33+K34+K35+K36+K37+K38+K39+K42+K43+K44+K45)</f>
        <v>902867.6</v>
      </c>
      <c r="L48" s="80">
        <f>SUM(L11+L14+L22+L23+L24+L25+L28+L31+L32+L33+L34+L35+L36+L37+L38+L39+L42+L43+L44)</f>
        <v>560853.4000000001</v>
      </c>
      <c r="M48" s="80">
        <f>SUM(M11+M14+M22+M23+M24+M25+M28+M31+M32+M33+M34+M35+M36+M37+M38+M39+M42+M43+M44)</f>
        <v>306238.1</v>
      </c>
    </row>
    <row r="49" spans="1:11" s="15" customFormat="1" ht="15">
      <c r="A49" s="13"/>
      <c r="B49" s="14" t="s">
        <v>23</v>
      </c>
      <c r="C49" s="10">
        <f>SUM(C11+C14+C22+C23+C24+C25+C28+C31+C32+C34+C35+C36+C37+C38+C39+C42+C43+C44+C33)</f>
        <v>867091.5</v>
      </c>
      <c r="D49" s="10"/>
      <c r="E49" s="10"/>
      <c r="F49" s="90">
        <f>SUM(F11+F14+F22+F23+F24+F25+F28+F31+F32+F34+F35+F36+F37+F38+F39+F42+F43+F44+F33)</f>
        <v>342980.00000000006</v>
      </c>
      <c r="G49" s="90"/>
      <c r="H49" s="90"/>
      <c r="I49" s="10">
        <f>SUM(F49/C49*100)</f>
        <v>39.555225717239765</v>
      </c>
      <c r="J49" s="88"/>
      <c r="K49" s="33">
        <f>SUM(K11+K14+K22+K23+K24+K25+K28+K31+K32+K34+K35++K36+K37+K38+K39+K42+K43+K44)</f>
        <v>867013.3</v>
      </c>
    </row>
    <row r="50" spans="1:9" ht="15">
      <c r="A50" s="7"/>
      <c r="B50" s="8"/>
      <c r="C50" s="9">
        <f>SUM(C11+C14+C22+C23+C24+C25+C28+C31+C32+C34+C35+C36+C37+C38+C39+C42+C43+C44+C33)</f>
        <v>867091.5</v>
      </c>
      <c r="D50" s="9"/>
      <c r="E50" s="9"/>
      <c r="F50" s="91">
        <f>SUM(F11+F14+F22+F23+F24+F25+F28+F31+F32+F34+F35+F36+F37+F38+F39+F42+F43+F44+F33)</f>
        <v>342980.00000000006</v>
      </c>
      <c r="G50" s="91"/>
      <c r="H50" s="91"/>
      <c r="I50" s="10">
        <f>SUM(F50/C50*100)</f>
        <v>39.555225717239765</v>
      </c>
    </row>
    <row r="51" ht="14.25">
      <c r="C51" s="11">
        <f>SUM(C11+C14+C22+C23+C24+C25+C28+C31+C32+C34+C35+C36+C37+C38+C39+C42+C43+C44+C33)</f>
        <v>867091.5</v>
      </c>
    </row>
    <row r="53" ht="14.25">
      <c r="J53" s="84">
        <v>2019</v>
      </c>
    </row>
  </sheetData>
  <sheetProtection/>
  <mergeCells count="18">
    <mergeCell ref="A4:J4"/>
    <mergeCell ref="A3:J3"/>
    <mergeCell ref="A5:A9"/>
    <mergeCell ref="B5:B9"/>
    <mergeCell ref="C8:C9"/>
    <mergeCell ref="D8:E8"/>
    <mergeCell ref="F8:F9"/>
    <mergeCell ref="G8:H8"/>
    <mergeCell ref="C5:M5"/>
    <mergeCell ref="K7:M7"/>
    <mergeCell ref="L8:M8"/>
    <mergeCell ref="K6:M6"/>
    <mergeCell ref="K8:K9"/>
    <mergeCell ref="F7:H7"/>
    <mergeCell ref="C7:E7"/>
    <mergeCell ref="C6:J6"/>
    <mergeCell ref="J7:J9"/>
    <mergeCell ref="I7:I9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2021-02-09T08:21:17Z</dcterms:modified>
  <cp:category/>
  <cp:version/>
  <cp:contentType/>
  <cp:contentStatus/>
</cp:coreProperties>
</file>