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<sst xmlns="http://schemas.openxmlformats.org/spreadsheetml/2006/main" count="326" uniqueCount="130">
  <si>
    <t xml:space="preserve"> </t>
  </si>
  <si>
    <t>Приложение 1</t>
  </si>
  <si>
    <t>Мониторинг цен на социально значимые товары в Вурнарском районе на 01.06.2021 г.</t>
  </si>
  <si>
    <t>№№ п/п</t>
  </si>
  <si>
    <t>Товар</t>
  </si>
  <si>
    <r>
      <t>Магазины федеральных сетей</t>
    </r>
    <r>
      <rPr>
        <sz val="11"/>
        <color indexed="10"/>
        <rFont val="Times New Roman"/>
        <family val="1"/>
      </rPr>
      <t>*</t>
    </r>
  </si>
  <si>
    <r>
      <t>Магазины локальных сетей</t>
    </r>
    <r>
      <rPr>
        <sz val="11"/>
        <color indexed="10"/>
        <rFont val="Times New Roman"/>
        <family val="1"/>
      </rPr>
      <t>*</t>
    </r>
  </si>
  <si>
    <r>
      <t>Несетевые магазины</t>
    </r>
    <r>
      <rPr>
        <sz val="11"/>
        <color indexed="10"/>
        <rFont val="Times New Roman"/>
        <family val="1"/>
      </rPr>
      <t>*</t>
    </r>
  </si>
  <si>
    <r>
      <t>Нестационарные торговые объекты</t>
    </r>
    <r>
      <rPr>
        <sz val="11"/>
        <color indexed="10"/>
        <rFont val="Times New Roman"/>
        <family val="1"/>
      </rPr>
      <t>*</t>
    </r>
  </si>
  <si>
    <t>Рынки</t>
  </si>
  <si>
    <t>АО «Тандер» магазин «Магнит» п. Вурнары</t>
  </si>
  <si>
    <t>ООО «Агроторг», магазин «Пятерочка» п. Вурнары</t>
  </si>
  <si>
    <t xml:space="preserve">Наличие товара в продаже (в %) </t>
  </si>
  <si>
    <t>Калининское РАЙПО</t>
  </si>
  <si>
    <t>ООО ТД «Санар» магазин «Санар-6», п. Вурнары</t>
  </si>
  <si>
    <t>ООО «Мила» п. Вурнары</t>
  </si>
  <si>
    <t>ООО «Выбор», магазин «Любава», п. Вурнары</t>
  </si>
  <si>
    <t>Магазин «Малинка», п. Вурнары</t>
  </si>
  <si>
    <t>ООО «Мирика» Магазин «Март» п. Вурнары</t>
  </si>
  <si>
    <t>Мин. цена
****</t>
  </si>
  <si>
    <t>Макс. цена</t>
  </si>
  <si>
    <t>Мин. цена</t>
  </si>
  <si>
    <t>Средняя минимальная цена</t>
  </si>
  <si>
    <t>1.       </t>
  </si>
  <si>
    <t>Молоко сгущенное с сахаром, кг</t>
  </si>
  <si>
    <t>2.       </t>
  </si>
  <si>
    <t>Колбаса сырокопченая, кг</t>
  </si>
  <si>
    <t>нет</t>
  </si>
  <si>
    <t>3.       </t>
  </si>
  <si>
    <t>Консервы мясные, кг</t>
  </si>
  <si>
    <t>4.       </t>
  </si>
  <si>
    <t>Консервы рыбные натуральные и с добавлением масла, кг</t>
  </si>
  <si>
    <t>5.       </t>
  </si>
  <si>
    <t>Вода питьевая, 1 л</t>
  </si>
  <si>
    <t>6.       </t>
  </si>
  <si>
    <t>Вода питьевая, 5 л</t>
  </si>
  <si>
    <t>7.       </t>
  </si>
  <si>
    <t>Говядина (кроме бескостного мяса), кг</t>
  </si>
  <si>
    <t>8.       </t>
  </si>
  <si>
    <t>Свинина (кроме бескостного мяса), кг</t>
  </si>
  <si>
    <t>9.       </t>
  </si>
  <si>
    <t>Куры (кроме окорочков) кг</t>
  </si>
  <si>
    <t>10.   </t>
  </si>
  <si>
    <t>Рыба мороженая неразделанная, кг</t>
  </si>
  <si>
    <t>11.   </t>
  </si>
  <si>
    <t>Масло сливочное, м.д.ж. 82,5%, кг</t>
  </si>
  <si>
    <t>12.   </t>
  </si>
  <si>
    <t>Масло подсолнечное рафинированное, кг</t>
  </si>
  <si>
    <t>13.   </t>
  </si>
  <si>
    <t>Молоко питьевое, м.д.ж. 2,5%, л</t>
  </si>
  <si>
    <t>14.   </t>
  </si>
  <si>
    <t>Яйца куриные, 10 шт.</t>
  </si>
  <si>
    <t>15.   </t>
  </si>
  <si>
    <t>Сахар-песок, кг</t>
  </si>
  <si>
    <t>16.   </t>
  </si>
  <si>
    <t>Соль поваренная пищевая, кг</t>
  </si>
  <si>
    <t>17.   </t>
  </si>
  <si>
    <t>Чай черный байховый, кг</t>
  </si>
  <si>
    <t>18.   </t>
  </si>
  <si>
    <t>Мука пшеничная, кг</t>
  </si>
  <si>
    <t>19.   </t>
  </si>
  <si>
    <t>Хлеб ржаной, ржано-пшеничный, кг</t>
  </si>
  <si>
    <t>20.   </t>
  </si>
  <si>
    <t>Хлеб и булочные изделия из пшеничной муки, кг</t>
  </si>
  <si>
    <t>21.   </t>
  </si>
  <si>
    <t>Рис шлифованный, кг</t>
  </si>
  <si>
    <t>22.   </t>
  </si>
  <si>
    <t>Пшено, кг</t>
  </si>
  <si>
    <t>23.   </t>
  </si>
  <si>
    <t>Крупа гречневая – ядрица, кг</t>
  </si>
  <si>
    <t>24.   </t>
  </si>
  <si>
    <t>Крупа овсяная (или перловая), кг</t>
  </si>
  <si>
    <t>25.   </t>
  </si>
  <si>
    <t>Печенье, кг</t>
  </si>
  <si>
    <t>26.   </t>
  </si>
  <si>
    <t>Макаронные изделия из пшеничной муки высшего сорта, кг</t>
  </si>
  <si>
    <t>27.   </t>
  </si>
  <si>
    <t>Картофель, кг</t>
  </si>
  <si>
    <t>28.   </t>
  </si>
  <si>
    <t>Капуста белокочанная свежая, кг</t>
  </si>
  <si>
    <t>29.</t>
  </si>
  <si>
    <t>Лук репчатый, кг</t>
  </si>
  <si>
    <t>30.   </t>
  </si>
  <si>
    <t>Морковь, кг</t>
  </si>
  <si>
    <t>31.   </t>
  </si>
  <si>
    <t>Яблоки, кг</t>
  </si>
  <si>
    <t>32.</t>
  </si>
  <si>
    <t>Смесь детская (заменитель грудного молока), кг</t>
  </si>
  <si>
    <t>33.</t>
  </si>
  <si>
    <t>Санитарно-гигиеническая маска, шт</t>
  </si>
  <si>
    <t>34.</t>
  </si>
  <si>
    <t>Антисептик для рук, 50 мл</t>
  </si>
  <si>
    <t>35.</t>
  </si>
  <si>
    <t>Антисептик для рук, 1 л.</t>
  </si>
  <si>
    <t>-</t>
  </si>
  <si>
    <t>36.</t>
  </si>
  <si>
    <t xml:space="preserve">Салфетки влажные, уп. </t>
  </si>
  <si>
    <t>37.</t>
  </si>
  <si>
    <t>Салфетки сухие, уп.</t>
  </si>
  <si>
    <t>38.</t>
  </si>
  <si>
    <t>Мыло туалетное, 100 г</t>
  </si>
  <si>
    <t>39.</t>
  </si>
  <si>
    <t>Мыло хозяйственное, 200 г</t>
  </si>
  <si>
    <t>40.</t>
  </si>
  <si>
    <t>Паста зубная, шт., 75 гр</t>
  </si>
  <si>
    <t>41.</t>
  </si>
  <si>
    <t>Щетка зубная, шт.</t>
  </si>
  <si>
    <t>42.</t>
  </si>
  <si>
    <t>Бумага туалетная, шт.</t>
  </si>
  <si>
    <t>43.</t>
  </si>
  <si>
    <t xml:space="preserve">Гигиенические прокладки, уп. </t>
  </si>
  <si>
    <t>44.</t>
  </si>
  <si>
    <t>Стиральный порошок, кг</t>
  </si>
  <si>
    <t>45.</t>
  </si>
  <si>
    <t>Подгузники детские, уп.</t>
  </si>
  <si>
    <t>46.</t>
  </si>
  <si>
    <t>Спички, коробок</t>
  </si>
  <si>
    <t>47.</t>
  </si>
  <si>
    <t>Свечи, шт.</t>
  </si>
  <si>
    <t>48.</t>
  </si>
  <si>
    <t>Пеленка для новорожденного, шт.</t>
  </si>
  <si>
    <t>49.</t>
  </si>
  <si>
    <t>Шампунь детский, шт.</t>
  </si>
  <si>
    <t>50.</t>
  </si>
  <si>
    <t xml:space="preserve">Крем от опрелостей детский, шт. </t>
  </si>
  <si>
    <t>51.</t>
  </si>
  <si>
    <t>Бутылочка для кормления, шт.</t>
  </si>
  <si>
    <t>52.</t>
  </si>
  <si>
    <t>Соска-пустышка, шт.</t>
  </si>
  <si>
    <t>* Количество магазинов остается преждним. Эта таблица является образцом!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</si>
</sst>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₽&quot;_-;\-* #,##0.00&quot; ₽&quot;_-;_-* \-??&quot; ₽&quot;_-;_-@_-"/>
    <numFmt numFmtId="166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mbria"/>
      <family val="1"/>
    </font>
    <font>
      <sz val="11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21" applyFont="1">
      <alignment/>
      <protection/>
    </xf>
    <xf numFmtId="164" fontId="4" fillId="0" borderId="0" xfId="21" applyFont="1" applyBorder="1" applyAlignment="1">
      <alignment horizontal="center"/>
      <protection/>
    </xf>
    <xf numFmtId="164" fontId="3" fillId="0" borderId="0" xfId="21" applyFont="1">
      <alignment/>
      <protection/>
    </xf>
    <xf numFmtId="164" fontId="3" fillId="0" borderId="0" xfId="21" applyFont="1" applyBorder="1" applyAlignment="1">
      <alignment horizontal="center"/>
      <protection/>
    </xf>
    <xf numFmtId="164" fontId="5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2" fillId="0" borderId="3" xfId="21" applyFont="1" applyBorder="1" applyAlignment="1">
      <alignment horizontal="center" vertical="center" wrapText="1"/>
      <protection/>
    </xf>
    <xf numFmtId="164" fontId="3" fillId="0" borderId="3" xfId="21" applyFont="1" applyBorder="1" applyAlignment="1">
      <alignment horizontal="center" vertical="center" wrapText="1"/>
      <protection/>
    </xf>
    <xf numFmtId="164" fontId="3" fillId="0" borderId="4" xfId="21" applyFont="1" applyBorder="1" applyAlignment="1">
      <alignment horizontal="center" vertical="center" wrapText="1"/>
      <protection/>
    </xf>
    <xf numFmtId="164" fontId="2" fillId="2" borderId="4" xfId="21" applyFont="1" applyFill="1" applyBorder="1" applyAlignment="1" applyProtection="1">
      <alignment horizontal="center" vertical="center" wrapText="1"/>
      <protection locked="0"/>
    </xf>
    <xf numFmtId="164" fontId="2" fillId="0" borderId="2" xfId="21" applyFont="1" applyBorder="1" applyAlignment="1">
      <alignment horizontal="center" wrapText="1"/>
      <protection/>
    </xf>
    <xf numFmtId="164" fontId="3" fillId="2" borderId="4" xfId="21" applyFont="1" applyFill="1" applyBorder="1" applyAlignment="1" applyProtection="1">
      <alignment horizontal="center" vertical="center" wrapText="1"/>
      <protection locked="0"/>
    </xf>
    <xf numFmtId="164" fontId="3" fillId="0" borderId="4" xfId="21" applyFont="1" applyFill="1" applyBorder="1" applyAlignment="1" applyProtection="1">
      <alignment horizontal="center" vertical="center" wrapText="1"/>
      <protection locked="0"/>
    </xf>
    <xf numFmtId="164" fontId="3" fillId="0" borderId="4" xfId="21" applyFont="1" applyFill="1" applyBorder="1" applyAlignment="1">
      <alignment horizontal="center" vertical="top" wrapText="1"/>
      <protection/>
    </xf>
    <xf numFmtId="164" fontId="3" fillId="0" borderId="4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0" borderId="4" xfId="21" applyFont="1" applyBorder="1" applyAlignment="1">
      <alignment horizontal="center" vertical="top" wrapText="1"/>
      <protection/>
    </xf>
    <xf numFmtId="164" fontId="3" fillId="0" borderId="4" xfId="21" applyFont="1" applyBorder="1" applyAlignment="1" applyProtection="1">
      <alignment horizontal="center" vertical="center" wrapText="1"/>
      <protection locked="0"/>
    </xf>
    <xf numFmtId="164" fontId="6" fillId="0" borderId="4" xfId="21" applyFont="1" applyBorder="1" applyAlignment="1" applyProtection="1">
      <alignment horizontal="center" vertical="center" wrapText="1"/>
      <protection locked="0"/>
    </xf>
    <xf numFmtId="164" fontId="3" fillId="0" borderId="3" xfId="21" applyFont="1" applyBorder="1" applyAlignment="1">
      <alignment horizontal="center" vertical="top" wrapText="1"/>
      <protection/>
    </xf>
    <xf numFmtId="164" fontId="2" fillId="0" borderId="5" xfId="21" applyFont="1" applyBorder="1" applyAlignment="1">
      <alignment horizontal="center" wrapText="1"/>
      <protection/>
    </xf>
    <xf numFmtId="164" fontId="2" fillId="2" borderId="2" xfId="21" applyFont="1" applyFill="1" applyBorder="1" applyAlignment="1">
      <alignment horizontal="center" vertical="center" wrapText="1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3" fillId="2" borderId="2" xfId="21" applyFont="1" applyFill="1" applyBorder="1" applyAlignment="1">
      <alignment horizontal="center" vertical="center" wrapText="1"/>
      <protection/>
    </xf>
    <xf numFmtId="164" fontId="3" fillId="0" borderId="2" xfId="21" applyFont="1" applyFill="1" applyBorder="1" applyAlignment="1">
      <alignment horizontal="center" vertical="center" wrapText="1"/>
      <protection/>
    </xf>
    <xf numFmtId="164" fontId="2" fillId="2" borderId="4" xfId="21" applyFont="1" applyFill="1" applyBorder="1" applyAlignment="1">
      <alignment horizontal="left" vertical="top" wrapText="1"/>
      <protection/>
    </xf>
    <xf numFmtId="164" fontId="3" fillId="2" borderId="4" xfId="21" applyFont="1" applyFill="1" applyBorder="1" applyAlignment="1">
      <alignment vertical="top" wrapText="1"/>
      <protection/>
    </xf>
    <xf numFmtId="166" fontId="8" fillId="2" borderId="6" xfId="0" applyNumberFormat="1" applyFont="1" applyFill="1" applyBorder="1" applyAlignment="1">
      <alignment horizontal="center" vertical="center" wrapText="1"/>
    </xf>
    <xf numFmtId="166" fontId="8" fillId="2" borderId="4" xfId="0" applyNumberFormat="1" applyFont="1" applyFill="1" applyBorder="1" applyAlignment="1">
      <alignment horizontal="center" vertical="center" wrapText="1"/>
    </xf>
    <xf numFmtId="166" fontId="3" fillId="0" borderId="4" xfId="21" applyNumberFormat="1" applyFont="1" applyBorder="1" applyAlignment="1" applyProtection="1">
      <alignment horizontal="center" vertical="center" wrapText="1"/>
      <protection locked="0"/>
    </xf>
    <xf numFmtId="166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4" xfId="0" applyNumberFormat="1" applyFont="1" applyBorder="1" applyAlignment="1">
      <alignment horizontal="center" vertical="center" wrapText="1"/>
    </xf>
    <xf numFmtId="166" fontId="8" fillId="2" borderId="4" xfId="23" applyNumberFormat="1" applyFont="1" applyFill="1" applyBorder="1" applyAlignment="1" applyProtection="1">
      <alignment horizontal="center" vertical="center" wrapText="1"/>
      <protection locked="0"/>
    </xf>
    <xf numFmtId="166" fontId="3" fillId="2" borderId="4" xfId="23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23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4" xfId="23" applyNumberFormat="1" applyFont="1" applyBorder="1" applyAlignment="1" applyProtection="1">
      <alignment horizontal="center" vertical="center" wrapText="1"/>
      <protection locked="0"/>
    </xf>
    <xf numFmtId="16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4" fontId="9" fillId="2" borderId="4" xfId="21" applyFont="1" applyFill="1" applyBorder="1" applyAlignment="1">
      <alignment horizontal="left" vertical="top" wrapText="1"/>
      <protection/>
    </xf>
    <xf numFmtId="166" fontId="8" fillId="2" borderId="6" xfId="22" applyNumberFormat="1" applyFont="1" applyFill="1" applyBorder="1" applyAlignment="1" applyProtection="1">
      <alignment horizontal="center" vertical="center" wrapText="1"/>
      <protection locked="0"/>
    </xf>
    <xf numFmtId="166" fontId="8" fillId="2" borderId="4" xfId="22" applyNumberFormat="1" applyFont="1" applyFill="1" applyBorder="1" applyAlignment="1" applyProtection="1">
      <alignment horizontal="center" vertical="center" wrapText="1"/>
      <protection locked="0"/>
    </xf>
    <xf numFmtId="166" fontId="8" fillId="0" borderId="4" xfId="0" applyNumberFormat="1" applyFont="1" applyFill="1" applyBorder="1" applyAlignment="1">
      <alignment horizontal="center" vertical="center" wrapText="1"/>
    </xf>
    <xf numFmtId="164" fontId="9" fillId="2" borderId="2" xfId="21" applyFont="1" applyFill="1" applyBorder="1" applyAlignment="1">
      <alignment horizontal="left" vertical="top" wrapText="1"/>
      <protection/>
    </xf>
    <xf numFmtId="164" fontId="3" fillId="2" borderId="2" xfId="21" applyFont="1" applyFill="1" applyBorder="1" applyAlignment="1">
      <alignment vertical="top" wrapText="1"/>
      <protection/>
    </xf>
    <xf numFmtId="166" fontId="8" fillId="2" borderId="2" xfId="22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21" applyNumberFormat="1" applyFont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0" applyNumberFormat="1" applyFont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4" xfId="23" applyNumberFormat="1" applyFont="1" applyBorder="1" applyAlignment="1" applyProtection="1">
      <alignment horizontal="center" vertical="center" wrapText="1"/>
      <protection locked="0"/>
    </xf>
    <xf numFmtId="164" fontId="2" fillId="0" borderId="4" xfId="0" applyFont="1" applyBorder="1" applyAlignment="1">
      <alignment/>
    </xf>
    <xf numFmtId="166" fontId="2" fillId="2" borderId="4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3" fillId="2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7" fillId="0" borderId="0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Обычный 3" xfId="21"/>
    <cellStyle name="Обычный 4" xfId="22"/>
    <cellStyle name="Обычный 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57" sqref="V57"/>
    </sheetView>
  </sheetViews>
  <sheetFormatPr defaultColWidth="9.140625" defaultRowHeight="15"/>
  <cols>
    <col min="1" max="1" width="6.28125" style="1" customWidth="1"/>
    <col min="2" max="2" width="52.57421875" style="1" customWidth="1"/>
    <col min="3" max="4" width="8.28125" style="2" customWidth="1"/>
    <col min="5" max="6" width="7.28125" style="1" customWidth="1"/>
    <col min="7" max="7" width="8.421875" style="1" customWidth="1"/>
    <col min="8" max="8" width="8.28125" style="3" customWidth="1"/>
    <col min="9" max="11" width="8.421875" style="3" customWidth="1"/>
    <col min="12" max="12" width="8.421875" style="4" customWidth="1"/>
    <col min="13" max="13" width="8.28125" style="4" customWidth="1"/>
    <col min="14" max="14" width="8.57421875" style="3" customWidth="1"/>
    <col min="15" max="16" width="8.28125" style="4" customWidth="1"/>
    <col min="17" max="18" width="8.28125" style="5" customWidth="1"/>
    <col min="19" max="19" width="8.28125" style="3" customWidth="1"/>
    <col min="20" max="20" width="8.421875" style="3" customWidth="1"/>
    <col min="21" max="21" width="8.7109375" style="3" customWidth="1"/>
    <col min="22" max="22" width="12.28125" style="3" customWidth="1"/>
    <col min="23" max="24" width="8.421875" style="3" customWidth="1"/>
    <col min="25" max="25" width="6.00390625" style="3" customWidth="1"/>
    <col min="26" max="26" width="6.28125" style="3" customWidth="1"/>
    <col min="27" max="27" width="8.57421875" style="3" customWidth="1"/>
    <col min="28" max="29" width="8.28125" style="3" customWidth="1"/>
    <col min="30" max="30" width="8.57421875" style="3" customWidth="1"/>
    <col min="31" max="16384" width="9.140625" style="1" customWidth="1"/>
  </cols>
  <sheetData>
    <row r="1" spans="1:30" ht="12.75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 t="s">
        <v>1</v>
      </c>
      <c r="AC1" s="9"/>
      <c r="AD1" s="9"/>
    </row>
    <row r="2" spans="1:30" ht="12.75">
      <c r="A2" s="6"/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</row>
    <row r="3" spans="1:30" ht="15" customHeight="1">
      <c r="A3" s="12" t="s">
        <v>3</v>
      </c>
      <c r="B3" s="12" t="s">
        <v>4</v>
      </c>
      <c r="C3" s="13" t="s">
        <v>5</v>
      </c>
      <c r="D3" s="13"/>
      <c r="E3" s="13"/>
      <c r="F3" s="13"/>
      <c r="G3" s="13"/>
      <c r="H3" s="14" t="s">
        <v>6</v>
      </c>
      <c r="I3" s="14"/>
      <c r="J3" s="14"/>
      <c r="K3" s="14"/>
      <c r="L3" s="14"/>
      <c r="M3" s="14"/>
      <c r="N3" s="14"/>
      <c r="O3" s="14" t="s">
        <v>7</v>
      </c>
      <c r="P3" s="14"/>
      <c r="Q3" s="14"/>
      <c r="R3" s="14"/>
      <c r="S3" s="14"/>
      <c r="T3" s="14"/>
      <c r="U3" s="14"/>
      <c r="V3" s="14"/>
      <c r="W3" s="14" t="s">
        <v>8</v>
      </c>
      <c r="X3" s="14"/>
      <c r="Y3" s="14"/>
      <c r="Z3" s="14"/>
      <c r="AA3" s="14"/>
      <c r="AB3" s="15" t="s">
        <v>9</v>
      </c>
      <c r="AC3" s="15"/>
      <c r="AD3" s="15"/>
    </row>
    <row r="4" spans="1:30" ht="69.75" customHeight="1">
      <c r="A4" s="12"/>
      <c r="B4" s="12"/>
      <c r="C4" s="16" t="s">
        <v>10</v>
      </c>
      <c r="D4" s="16"/>
      <c r="E4" s="16" t="s">
        <v>11</v>
      </c>
      <c r="F4" s="16"/>
      <c r="G4" s="17" t="s">
        <v>12</v>
      </c>
      <c r="H4" s="18" t="s">
        <v>13</v>
      </c>
      <c r="I4" s="18"/>
      <c r="J4" s="19" t="s">
        <v>14</v>
      </c>
      <c r="K4" s="19"/>
      <c r="L4" s="18" t="s">
        <v>15</v>
      </c>
      <c r="M4" s="18"/>
      <c r="N4" s="20" t="s">
        <v>12</v>
      </c>
      <c r="O4" s="21" t="s">
        <v>16</v>
      </c>
      <c r="P4" s="21"/>
      <c r="Q4" s="22" t="s">
        <v>17</v>
      </c>
      <c r="R4" s="22"/>
      <c r="S4" s="22" t="s">
        <v>18</v>
      </c>
      <c r="T4" s="22"/>
      <c r="U4" s="23" t="s">
        <v>12</v>
      </c>
      <c r="V4" s="23"/>
      <c r="W4" s="24"/>
      <c r="X4" s="24"/>
      <c r="Y4" s="25"/>
      <c r="Z4" s="25"/>
      <c r="AA4" s="26" t="s">
        <v>12</v>
      </c>
      <c r="AB4" s="24"/>
      <c r="AC4" s="24"/>
      <c r="AD4" s="23" t="s">
        <v>12</v>
      </c>
    </row>
    <row r="5" spans="1:30" ht="54.75" customHeight="1">
      <c r="A5" s="27"/>
      <c r="B5" s="12"/>
      <c r="C5" s="28" t="s">
        <v>19</v>
      </c>
      <c r="D5" s="28" t="s">
        <v>20</v>
      </c>
      <c r="E5" s="12" t="s">
        <v>21</v>
      </c>
      <c r="F5" s="12" t="s">
        <v>20</v>
      </c>
      <c r="G5" s="17"/>
      <c r="H5" s="29" t="s">
        <v>21</v>
      </c>
      <c r="I5" s="29" t="s">
        <v>20</v>
      </c>
      <c r="J5" s="29" t="s">
        <v>21</v>
      </c>
      <c r="K5" s="29" t="s">
        <v>20</v>
      </c>
      <c r="L5" s="30" t="s">
        <v>21</v>
      </c>
      <c r="M5" s="30" t="s">
        <v>20</v>
      </c>
      <c r="N5" s="20"/>
      <c r="O5" s="30" t="s">
        <v>21</v>
      </c>
      <c r="P5" s="30" t="s">
        <v>20</v>
      </c>
      <c r="Q5" s="31" t="s">
        <v>21</v>
      </c>
      <c r="R5" s="31" t="s">
        <v>20</v>
      </c>
      <c r="S5" s="29" t="s">
        <v>21</v>
      </c>
      <c r="T5" s="29" t="s">
        <v>20</v>
      </c>
      <c r="U5" s="23"/>
      <c r="V5" s="23" t="s">
        <v>22</v>
      </c>
      <c r="W5" s="29" t="s">
        <v>21</v>
      </c>
      <c r="X5" s="29" t="s">
        <v>20</v>
      </c>
      <c r="Y5" s="29" t="s">
        <v>21</v>
      </c>
      <c r="Z5" s="29" t="s">
        <v>20</v>
      </c>
      <c r="AA5" s="26"/>
      <c r="AB5" s="15" t="s">
        <v>21</v>
      </c>
      <c r="AC5" s="15" t="s">
        <v>20</v>
      </c>
      <c r="AD5" s="23"/>
    </row>
    <row r="6" spans="1:30" ht="15.75" customHeight="1">
      <c r="A6" s="32" t="s">
        <v>23</v>
      </c>
      <c r="B6" s="33" t="s">
        <v>24</v>
      </c>
      <c r="C6" s="34">
        <v>125.89</v>
      </c>
      <c r="D6" s="35">
        <v>307.68</v>
      </c>
      <c r="E6" s="36">
        <v>125.89</v>
      </c>
      <c r="F6" s="36">
        <v>289.22</v>
      </c>
      <c r="G6" s="37">
        <f>COUNT(C6)/1*100</f>
        <v>100</v>
      </c>
      <c r="H6" s="38">
        <v>108</v>
      </c>
      <c r="I6" s="38">
        <v>278</v>
      </c>
      <c r="J6" s="38">
        <v>114.29</v>
      </c>
      <c r="K6" s="38">
        <v>202</v>
      </c>
      <c r="L6" s="39">
        <v>150</v>
      </c>
      <c r="M6" s="39">
        <v>180</v>
      </c>
      <c r="N6" s="37">
        <v>100</v>
      </c>
      <c r="O6" s="40">
        <v>245</v>
      </c>
      <c r="P6" s="40">
        <v>271</v>
      </c>
      <c r="Q6" s="41">
        <v>120</v>
      </c>
      <c r="R6" s="41">
        <v>124</v>
      </c>
      <c r="S6" s="42">
        <v>114</v>
      </c>
      <c r="T6" s="42">
        <v>189.47</v>
      </c>
      <c r="U6" s="37">
        <v>100</v>
      </c>
      <c r="V6" s="37">
        <f>(C6+E6+H6+J6+L6+O6+Q6+S6)/8</f>
        <v>137.88375</v>
      </c>
      <c r="W6" s="43"/>
      <c r="X6" s="43"/>
      <c r="Y6" s="36"/>
      <c r="Z6" s="36"/>
      <c r="AA6" s="44">
        <f>COUNT(W6)/1*100</f>
        <v>0</v>
      </c>
      <c r="AB6" s="42"/>
      <c r="AC6" s="42"/>
      <c r="AD6" s="37">
        <f>COUNT(AB6)/1*100</f>
        <v>0</v>
      </c>
    </row>
    <row r="7" spans="1:30" ht="18" customHeight="1">
      <c r="A7" s="32" t="s">
        <v>25</v>
      </c>
      <c r="B7" s="33" t="s">
        <v>26</v>
      </c>
      <c r="C7" s="35">
        <v>349.97</v>
      </c>
      <c r="D7" s="35">
        <v>699.67</v>
      </c>
      <c r="E7" s="36">
        <v>349.97</v>
      </c>
      <c r="F7" s="36">
        <v>1059</v>
      </c>
      <c r="G7" s="37">
        <v>100</v>
      </c>
      <c r="H7" s="38">
        <v>580</v>
      </c>
      <c r="I7" s="38">
        <v>980</v>
      </c>
      <c r="J7" s="38">
        <v>610</v>
      </c>
      <c r="K7" s="38">
        <v>750</v>
      </c>
      <c r="L7" s="39">
        <v>514</v>
      </c>
      <c r="M7" s="39">
        <v>783</v>
      </c>
      <c r="N7" s="37">
        <v>100</v>
      </c>
      <c r="O7" s="40">
        <v>629</v>
      </c>
      <c r="P7" s="40">
        <v>848</v>
      </c>
      <c r="Q7" s="41" t="s">
        <v>27</v>
      </c>
      <c r="R7" s="41" t="s">
        <v>27</v>
      </c>
      <c r="S7" s="42" t="s">
        <v>27</v>
      </c>
      <c r="T7" s="42" t="s">
        <v>27</v>
      </c>
      <c r="U7" s="37">
        <v>33.33</v>
      </c>
      <c r="V7" s="37">
        <f>(C7+E7+H7+J7+L7+O7)/6</f>
        <v>505.49</v>
      </c>
      <c r="W7" s="43"/>
      <c r="X7" s="43"/>
      <c r="Y7" s="36"/>
      <c r="Z7" s="36"/>
      <c r="AA7" s="45">
        <v>0</v>
      </c>
      <c r="AB7" s="42"/>
      <c r="AC7" s="42"/>
      <c r="AD7" s="37">
        <v>0</v>
      </c>
    </row>
    <row r="8" spans="1:30" ht="18.75" customHeight="1">
      <c r="A8" s="32" t="s">
        <v>28</v>
      </c>
      <c r="B8" s="33" t="s">
        <v>29</v>
      </c>
      <c r="C8" s="35">
        <v>56.44</v>
      </c>
      <c r="D8" s="35">
        <v>707.66</v>
      </c>
      <c r="E8" s="36">
        <v>55.85</v>
      </c>
      <c r="F8" s="36">
        <v>455.22</v>
      </c>
      <c r="G8" s="37">
        <f>COUNT(C8)/1*100</f>
        <v>100</v>
      </c>
      <c r="H8" s="38">
        <v>163</v>
      </c>
      <c r="I8" s="38">
        <v>554</v>
      </c>
      <c r="J8" s="38">
        <v>107.69</v>
      </c>
      <c r="K8" s="38">
        <v>541.42</v>
      </c>
      <c r="L8" s="39">
        <v>108</v>
      </c>
      <c r="M8" s="39">
        <v>585</v>
      </c>
      <c r="N8" s="37">
        <v>100</v>
      </c>
      <c r="O8" s="40">
        <v>329</v>
      </c>
      <c r="P8" s="40">
        <v>449</v>
      </c>
      <c r="Q8" s="41">
        <v>224.62</v>
      </c>
      <c r="R8" s="41">
        <v>409.23</v>
      </c>
      <c r="S8" s="42">
        <v>335.38</v>
      </c>
      <c r="T8" s="42">
        <v>476.92</v>
      </c>
      <c r="U8" s="37">
        <v>100</v>
      </c>
      <c r="V8" s="37">
        <f>(C8+E8+H8+J8+L8+O8+Q8+S8)/8</f>
        <v>172.4975</v>
      </c>
      <c r="W8" s="43"/>
      <c r="X8" s="43"/>
      <c r="Y8" s="36"/>
      <c r="Z8" s="36"/>
      <c r="AA8" s="44">
        <f>COUNT(W8)/1*100</f>
        <v>0</v>
      </c>
      <c r="AB8" s="42"/>
      <c r="AC8" s="42"/>
      <c r="AD8" s="37">
        <f>COUNT(AB8)/1*100</f>
        <v>0</v>
      </c>
    </row>
    <row r="9" spans="1:30" ht="15.75" customHeight="1">
      <c r="A9" s="32" t="s">
        <v>30</v>
      </c>
      <c r="B9" s="33" t="s">
        <v>31</v>
      </c>
      <c r="C9" s="34">
        <v>91.63</v>
      </c>
      <c r="D9" s="35">
        <v>1135.08</v>
      </c>
      <c r="E9" s="36">
        <v>91.63</v>
      </c>
      <c r="F9" s="36">
        <v>923.76</v>
      </c>
      <c r="G9" s="37">
        <f>COUNT(C9)/1*100</f>
        <v>100</v>
      </c>
      <c r="H9" s="38">
        <v>296</v>
      </c>
      <c r="I9" s="38">
        <v>551</v>
      </c>
      <c r="J9" s="38">
        <v>133.33</v>
      </c>
      <c r="K9" s="38">
        <v>673.47</v>
      </c>
      <c r="L9" s="39">
        <v>260</v>
      </c>
      <c r="M9" s="39">
        <v>460</v>
      </c>
      <c r="N9" s="37">
        <v>100</v>
      </c>
      <c r="O9" s="40">
        <v>205</v>
      </c>
      <c r="P9" s="40">
        <v>309</v>
      </c>
      <c r="Q9" s="41">
        <v>133.33</v>
      </c>
      <c r="R9" s="41">
        <v>615.79</v>
      </c>
      <c r="S9" s="42">
        <v>106.38</v>
      </c>
      <c r="T9" s="42">
        <v>341.67</v>
      </c>
      <c r="U9" s="37">
        <v>100</v>
      </c>
      <c r="V9" s="37">
        <f>(C9+E9+H9+J9+L9+O9+Q9+S9)/8</f>
        <v>164.66250000000002</v>
      </c>
      <c r="W9" s="43"/>
      <c r="X9" s="43"/>
      <c r="Y9" s="36"/>
      <c r="Z9" s="36"/>
      <c r="AA9" s="44">
        <f>COUNT(W9)/1*100</f>
        <v>0</v>
      </c>
      <c r="AB9" s="42"/>
      <c r="AC9" s="42"/>
      <c r="AD9" s="37">
        <f>COUNT(AB9)/1*100</f>
        <v>0</v>
      </c>
    </row>
    <row r="10" spans="1:30" ht="15" customHeight="1">
      <c r="A10" s="32" t="s">
        <v>32</v>
      </c>
      <c r="B10" s="33" t="s">
        <v>33</v>
      </c>
      <c r="C10" s="34">
        <v>24.99</v>
      </c>
      <c r="D10" s="35">
        <v>46.99</v>
      </c>
      <c r="E10" s="36">
        <v>30.99</v>
      </c>
      <c r="F10" s="36">
        <v>21.99</v>
      </c>
      <c r="G10" s="37">
        <v>100</v>
      </c>
      <c r="H10" s="38">
        <v>30</v>
      </c>
      <c r="I10" s="38">
        <v>29</v>
      </c>
      <c r="J10" s="38">
        <v>27</v>
      </c>
      <c r="K10" s="38">
        <v>27</v>
      </c>
      <c r="L10" s="39">
        <v>19</v>
      </c>
      <c r="M10" s="39">
        <v>35</v>
      </c>
      <c r="N10" s="37">
        <v>100</v>
      </c>
      <c r="O10" s="40">
        <v>15</v>
      </c>
      <c r="P10" s="40">
        <v>26</v>
      </c>
      <c r="Q10" s="41">
        <v>27</v>
      </c>
      <c r="R10" s="41">
        <v>27</v>
      </c>
      <c r="S10" s="42">
        <v>27</v>
      </c>
      <c r="T10" s="42">
        <v>27</v>
      </c>
      <c r="U10" s="37">
        <v>100</v>
      </c>
      <c r="V10" s="37">
        <f>(C10+E10+H10+J10+L10+O10+Q10+S10)/8</f>
        <v>25.1225</v>
      </c>
      <c r="W10" s="43"/>
      <c r="X10" s="43"/>
      <c r="Y10" s="36"/>
      <c r="Z10" s="36"/>
      <c r="AA10" s="44">
        <f>COUNT(W10)/1*100</f>
        <v>0</v>
      </c>
      <c r="AB10" s="42"/>
      <c r="AC10" s="42"/>
      <c r="AD10" s="37">
        <f>COUNT(AB10)/1*100</f>
        <v>0</v>
      </c>
    </row>
    <row r="11" spans="1:30" ht="18" customHeight="1">
      <c r="A11" s="32" t="s">
        <v>34</v>
      </c>
      <c r="B11" s="33" t="s">
        <v>35</v>
      </c>
      <c r="C11" s="34">
        <v>36.99</v>
      </c>
      <c r="D11" s="35">
        <v>113.99</v>
      </c>
      <c r="E11" s="36">
        <v>44.99</v>
      </c>
      <c r="F11" s="36">
        <v>105.99</v>
      </c>
      <c r="G11" s="37">
        <f>COUNT(C11)/1*100</f>
        <v>100</v>
      </c>
      <c r="H11" s="38">
        <v>63</v>
      </c>
      <c r="I11" s="38">
        <v>67</v>
      </c>
      <c r="J11" s="38">
        <v>45</v>
      </c>
      <c r="K11" s="38">
        <v>70</v>
      </c>
      <c r="L11" s="39">
        <v>44</v>
      </c>
      <c r="M11" s="39">
        <v>135</v>
      </c>
      <c r="N11" s="37">
        <v>100</v>
      </c>
      <c r="O11" s="40">
        <v>50</v>
      </c>
      <c r="P11" s="40">
        <v>62</v>
      </c>
      <c r="Q11" s="41">
        <v>64</v>
      </c>
      <c r="R11" s="41">
        <v>70</v>
      </c>
      <c r="S11" s="42">
        <v>45</v>
      </c>
      <c r="T11" s="42">
        <v>57</v>
      </c>
      <c r="U11" s="37">
        <v>100</v>
      </c>
      <c r="V11" s="37">
        <f>(C11+E11+H11+J11+L11+O11+Q11+S11)/8</f>
        <v>49.1225</v>
      </c>
      <c r="W11" s="43"/>
      <c r="X11" s="43"/>
      <c r="Y11" s="36"/>
      <c r="Z11" s="36"/>
      <c r="AA11" s="44">
        <f>COUNT(W11)/1*100</f>
        <v>0</v>
      </c>
      <c r="AB11" s="42"/>
      <c r="AC11" s="42"/>
      <c r="AD11" s="37">
        <f>COUNT(AB11)/1*100</f>
        <v>0</v>
      </c>
    </row>
    <row r="12" spans="1:30" ht="16.5" customHeight="1">
      <c r="A12" s="32" t="s">
        <v>36</v>
      </c>
      <c r="B12" s="33" t="s">
        <v>37</v>
      </c>
      <c r="C12" s="34" t="s">
        <v>27</v>
      </c>
      <c r="D12" s="35" t="s">
        <v>27</v>
      </c>
      <c r="E12" s="36" t="s">
        <v>27</v>
      </c>
      <c r="F12" s="36" t="s">
        <v>27</v>
      </c>
      <c r="G12" s="37">
        <f>COUNT(C12)/1*100</f>
        <v>0</v>
      </c>
      <c r="H12" s="38" t="s">
        <v>27</v>
      </c>
      <c r="I12" s="38" t="s">
        <v>27</v>
      </c>
      <c r="J12" s="38">
        <v>455</v>
      </c>
      <c r="K12" s="38">
        <v>502</v>
      </c>
      <c r="L12" s="39" t="s">
        <v>27</v>
      </c>
      <c r="M12" s="39" t="s">
        <v>27</v>
      </c>
      <c r="N12" s="37">
        <v>33.33</v>
      </c>
      <c r="O12" s="40" t="s">
        <v>27</v>
      </c>
      <c r="P12" s="40" t="s">
        <v>27</v>
      </c>
      <c r="Q12" s="41" t="s">
        <v>27</v>
      </c>
      <c r="R12" s="41" t="s">
        <v>27</v>
      </c>
      <c r="S12" s="42">
        <v>268</v>
      </c>
      <c r="T12" s="42">
        <v>390</v>
      </c>
      <c r="U12" s="37">
        <f>COUNT(O12,S12,#REF!)/3*100</f>
        <v>33.33333333333333</v>
      </c>
      <c r="V12" s="37">
        <f>(J12+S12)/2</f>
        <v>361.5</v>
      </c>
      <c r="W12" s="43"/>
      <c r="X12" s="43"/>
      <c r="Y12" s="36"/>
      <c r="Z12" s="36"/>
      <c r="AA12" s="44">
        <f>COUNT(W12)/1*100</f>
        <v>0</v>
      </c>
      <c r="AB12" s="42"/>
      <c r="AC12" s="42"/>
      <c r="AD12" s="37">
        <f>COUNT(AB12)/1*100</f>
        <v>0</v>
      </c>
    </row>
    <row r="13" spans="1:30" ht="15.75" customHeight="1">
      <c r="A13" s="32" t="s">
        <v>38</v>
      </c>
      <c r="B13" s="33" t="s">
        <v>39</v>
      </c>
      <c r="C13" s="34" t="s">
        <v>27</v>
      </c>
      <c r="D13" s="35" t="s">
        <v>27</v>
      </c>
      <c r="E13" s="36" t="s">
        <v>27</v>
      </c>
      <c r="F13" s="36" t="s">
        <v>27</v>
      </c>
      <c r="G13" s="37">
        <f>COUNT(C13)/1*100</f>
        <v>0</v>
      </c>
      <c r="H13" s="38">
        <v>285</v>
      </c>
      <c r="I13" s="38">
        <v>325</v>
      </c>
      <c r="J13" s="38">
        <v>336</v>
      </c>
      <c r="K13" s="38">
        <v>406</v>
      </c>
      <c r="L13" s="35">
        <v>225</v>
      </c>
      <c r="M13" s="35">
        <v>240</v>
      </c>
      <c r="N13" s="37">
        <v>100</v>
      </c>
      <c r="O13" s="46" t="s">
        <v>27</v>
      </c>
      <c r="P13" s="46" t="s">
        <v>27</v>
      </c>
      <c r="Q13" s="47" t="s">
        <v>27</v>
      </c>
      <c r="R13" s="47" t="s">
        <v>27</v>
      </c>
      <c r="S13" s="42">
        <v>250</v>
      </c>
      <c r="T13" s="42">
        <v>250</v>
      </c>
      <c r="U13" s="37">
        <f>COUNT(O13,S13,#REF!)/3*100</f>
        <v>33.33333333333333</v>
      </c>
      <c r="V13" s="37">
        <f>(H13+J13+L13+S13)/4</f>
        <v>274</v>
      </c>
      <c r="W13" s="43"/>
      <c r="X13" s="43"/>
      <c r="Y13" s="36"/>
      <c r="Z13" s="36"/>
      <c r="AA13" s="44">
        <f>COUNT(W13)/1*100</f>
        <v>0</v>
      </c>
      <c r="AB13" s="42"/>
      <c r="AC13" s="42"/>
      <c r="AD13" s="37">
        <f>COUNT(AB13)/1*100</f>
        <v>0</v>
      </c>
    </row>
    <row r="14" spans="1:30" ht="14.25" customHeight="1">
      <c r="A14" s="32" t="s">
        <v>40</v>
      </c>
      <c r="B14" s="33" t="s">
        <v>41</v>
      </c>
      <c r="C14" s="34">
        <v>138.89</v>
      </c>
      <c r="D14" s="35">
        <v>149.99</v>
      </c>
      <c r="E14" s="36">
        <v>139.99</v>
      </c>
      <c r="F14" s="36">
        <v>138.99</v>
      </c>
      <c r="G14" s="37">
        <v>100</v>
      </c>
      <c r="H14" s="38">
        <v>186</v>
      </c>
      <c r="I14" s="38">
        <v>210</v>
      </c>
      <c r="J14" s="38">
        <v>115</v>
      </c>
      <c r="K14" s="38">
        <v>115</v>
      </c>
      <c r="L14" s="35">
        <v>132</v>
      </c>
      <c r="M14" s="35">
        <v>190</v>
      </c>
      <c r="N14" s="37">
        <v>100</v>
      </c>
      <c r="O14" s="46">
        <v>188</v>
      </c>
      <c r="P14" s="46">
        <v>188</v>
      </c>
      <c r="Q14" s="47">
        <v>105</v>
      </c>
      <c r="R14" s="47">
        <v>105</v>
      </c>
      <c r="S14" s="42" t="s">
        <v>27</v>
      </c>
      <c r="T14" s="42" t="s">
        <v>27</v>
      </c>
      <c r="U14" s="37">
        <v>66.67</v>
      </c>
      <c r="V14" s="37">
        <f>(C14+E14+H14+J14+L14+O14+Q14)/7</f>
        <v>143.55428571428573</v>
      </c>
      <c r="W14" s="43"/>
      <c r="X14" s="43"/>
      <c r="Y14" s="36"/>
      <c r="Z14" s="36"/>
      <c r="AA14" s="44">
        <f>COUNT(W14)/1*100</f>
        <v>0</v>
      </c>
      <c r="AB14" s="42"/>
      <c r="AC14" s="42"/>
      <c r="AD14" s="37">
        <f>COUNT(AB14)/1*100</f>
        <v>0</v>
      </c>
    </row>
    <row r="15" spans="1:30" ht="17.25" customHeight="1">
      <c r="A15" s="48" t="s">
        <v>42</v>
      </c>
      <c r="B15" s="33" t="s">
        <v>43</v>
      </c>
      <c r="C15" s="35">
        <v>112.49</v>
      </c>
      <c r="D15" s="35">
        <v>400</v>
      </c>
      <c r="E15" s="36">
        <v>129.99</v>
      </c>
      <c r="F15" s="36">
        <v>449.99</v>
      </c>
      <c r="G15" s="37">
        <f>COUNT(C15)/1*100</f>
        <v>100</v>
      </c>
      <c r="H15" s="38">
        <v>105</v>
      </c>
      <c r="I15" s="38">
        <v>220</v>
      </c>
      <c r="J15" s="38">
        <v>106</v>
      </c>
      <c r="K15" s="38">
        <v>220</v>
      </c>
      <c r="L15" s="39">
        <v>75</v>
      </c>
      <c r="M15" s="39">
        <v>288</v>
      </c>
      <c r="N15" s="37">
        <v>100</v>
      </c>
      <c r="O15" s="40">
        <v>104</v>
      </c>
      <c r="P15" s="40">
        <v>358</v>
      </c>
      <c r="Q15" s="41">
        <v>91</v>
      </c>
      <c r="R15" s="41">
        <v>296</v>
      </c>
      <c r="S15" s="42">
        <v>95</v>
      </c>
      <c r="T15" s="42">
        <v>155</v>
      </c>
      <c r="U15" s="37">
        <v>100</v>
      </c>
      <c r="V15" s="37">
        <f>(C15+E15+H15+J15+L15+O15+Q15+S15)/8</f>
        <v>102.31</v>
      </c>
      <c r="W15" s="43"/>
      <c r="X15" s="43"/>
      <c r="Y15" s="36"/>
      <c r="Z15" s="36"/>
      <c r="AA15" s="44">
        <f>COUNT(W15)/1*100</f>
        <v>0</v>
      </c>
      <c r="AB15" s="42"/>
      <c r="AC15" s="42"/>
      <c r="AD15" s="37">
        <f>COUNT(AB15)/1*100</f>
        <v>0</v>
      </c>
    </row>
    <row r="16" spans="1:30" ht="17.25" customHeight="1">
      <c r="A16" s="48" t="s">
        <v>44</v>
      </c>
      <c r="B16" s="33" t="s">
        <v>45</v>
      </c>
      <c r="C16" s="35">
        <v>522.17</v>
      </c>
      <c r="D16" s="35">
        <v>657.48</v>
      </c>
      <c r="E16" s="36">
        <v>524.94</v>
      </c>
      <c r="F16" s="36">
        <v>811.06</v>
      </c>
      <c r="G16" s="37">
        <f>COUNT(C16)/1*100</f>
        <v>100</v>
      </c>
      <c r="H16" s="38" t="s">
        <v>27</v>
      </c>
      <c r="I16" s="38" t="s">
        <v>27</v>
      </c>
      <c r="J16" s="38">
        <v>390</v>
      </c>
      <c r="K16" s="38">
        <v>452</v>
      </c>
      <c r="L16" s="39">
        <v>272</v>
      </c>
      <c r="M16" s="39">
        <v>520</v>
      </c>
      <c r="N16" s="37">
        <v>66.67</v>
      </c>
      <c r="O16" s="40">
        <v>670</v>
      </c>
      <c r="P16" s="40">
        <v>670</v>
      </c>
      <c r="Q16" s="41" t="s">
        <v>27</v>
      </c>
      <c r="R16" s="41" t="s">
        <v>27</v>
      </c>
      <c r="S16" s="42" t="s">
        <v>27</v>
      </c>
      <c r="T16" s="42" t="s">
        <v>27</v>
      </c>
      <c r="U16" s="37">
        <v>33.33</v>
      </c>
      <c r="V16" s="37">
        <f>(C16+E16+J16+L16+O16)/5</f>
        <v>475.822</v>
      </c>
      <c r="W16" s="43"/>
      <c r="X16" s="43"/>
      <c r="Y16" s="36"/>
      <c r="Z16" s="36"/>
      <c r="AA16" s="44">
        <f>COUNT(W16)/1*100</f>
        <v>0</v>
      </c>
      <c r="AB16" s="42"/>
      <c r="AC16" s="42"/>
      <c r="AD16" s="37">
        <f>COUNT(AB16)/1*100</f>
        <v>0</v>
      </c>
    </row>
    <row r="17" spans="1:30" ht="15.75" customHeight="1">
      <c r="A17" s="48" t="s">
        <v>46</v>
      </c>
      <c r="B17" s="33" t="s">
        <v>47</v>
      </c>
      <c r="C17" s="35">
        <v>93.32</v>
      </c>
      <c r="D17" s="35">
        <v>109.99</v>
      </c>
      <c r="E17" s="36">
        <v>93.88</v>
      </c>
      <c r="F17" s="36">
        <v>109.99</v>
      </c>
      <c r="G17" s="37">
        <f>COUNT(C17)/1*100</f>
        <v>100</v>
      </c>
      <c r="H17" s="38">
        <v>109</v>
      </c>
      <c r="I17" s="38">
        <v>110</v>
      </c>
      <c r="J17" s="38">
        <v>121.11</v>
      </c>
      <c r="K17" s="38">
        <v>130</v>
      </c>
      <c r="L17" s="39">
        <v>76</v>
      </c>
      <c r="M17" s="39">
        <v>110</v>
      </c>
      <c r="N17" s="37">
        <v>100</v>
      </c>
      <c r="O17" s="40">
        <v>115</v>
      </c>
      <c r="P17" s="40">
        <v>126</v>
      </c>
      <c r="Q17" s="41">
        <v>158.75</v>
      </c>
      <c r="R17" s="41">
        <v>158.75</v>
      </c>
      <c r="S17" s="43">
        <v>105</v>
      </c>
      <c r="T17" s="43">
        <v>127</v>
      </c>
      <c r="U17" s="37">
        <v>100</v>
      </c>
      <c r="V17" s="37">
        <f>(C17+E17+H17+J17+L17+O17+Q17+S17)/8</f>
        <v>109.0075</v>
      </c>
      <c r="W17" s="43"/>
      <c r="X17" s="43"/>
      <c r="Y17" s="36"/>
      <c r="Z17" s="36"/>
      <c r="AA17" s="44">
        <f>COUNT(W17)/1*100</f>
        <v>0</v>
      </c>
      <c r="AB17" s="42"/>
      <c r="AC17" s="42"/>
      <c r="AD17" s="37">
        <f>COUNT(AB17)/1*100</f>
        <v>0</v>
      </c>
    </row>
    <row r="18" spans="1:30" ht="15" customHeight="1">
      <c r="A18" s="32" t="s">
        <v>48</v>
      </c>
      <c r="B18" s="33" t="s">
        <v>49</v>
      </c>
      <c r="C18" s="35">
        <v>34.99</v>
      </c>
      <c r="D18" s="35">
        <v>88.88</v>
      </c>
      <c r="E18" s="36">
        <v>34.99</v>
      </c>
      <c r="F18" s="36">
        <v>65.58</v>
      </c>
      <c r="G18" s="37">
        <f>COUNT(C18)/1*100</f>
        <v>100</v>
      </c>
      <c r="H18" s="38">
        <v>52</v>
      </c>
      <c r="I18" s="38">
        <v>76</v>
      </c>
      <c r="J18" s="38">
        <v>41.25</v>
      </c>
      <c r="K18" s="38">
        <v>60.59</v>
      </c>
      <c r="L18" s="39">
        <v>51</v>
      </c>
      <c r="M18" s="39">
        <v>70</v>
      </c>
      <c r="N18" s="37">
        <v>100</v>
      </c>
      <c r="O18" s="46">
        <v>49</v>
      </c>
      <c r="P18" s="46">
        <v>67</v>
      </c>
      <c r="Q18" s="47">
        <v>46.67</v>
      </c>
      <c r="R18" s="47">
        <v>54.44</v>
      </c>
      <c r="S18" s="43">
        <v>61.11</v>
      </c>
      <c r="T18" s="43">
        <v>61.11</v>
      </c>
      <c r="U18" s="37">
        <v>100</v>
      </c>
      <c r="V18" s="37">
        <f>(C18+E18+H18+J18+L18+O18+Q18+S18)/8</f>
        <v>46.376250000000006</v>
      </c>
      <c r="W18" s="43"/>
      <c r="X18" s="43"/>
      <c r="Y18" s="36"/>
      <c r="Z18" s="36"/>
      <c r="AA18" s="44">
        <f>COUNT(W18)/1*100</f>
        <v>0</v>
      </c>
      <c r="AB18" s="42"/>
      <c r="AC18" s="42"/>
      <c r="AD18" s="37">
        <f>COUNT(AB18)/1*100</f>
        <v>0</v>
      </c>
    </row>
    <row r="19" spans="1:30" ht="15" customHeight="1">
      <c r="A19" s="32" t="s">
        <v>50</v>
      </c>
      <c r="B19" s="33" t="s">
        <v>51</v>
      </c>
      <c r="C19" s="35">
        <v>69.99</v>
      </c>
      <c r="D19" s="35">
        <v>99.99</v>
      </c>
      <c r="E19" s="36">
        <v>67.99</v>
      </c>
      <c r="F19" s="36">
        <v>90.99</v>
      </c>
      <c r="G19" s="37">
        <f>COUNT(C19)/1*100</f>
        <v>100</v>
      </c>
      <c r="H19" s="38">
        <v>99</v>
      </c>
      <c r="I19" s="38">
        <v>99</v>
      </c>
      <c r="J19" s="38">
        <v>70</v>
      </c>
      <c r="K19" s="38">
        <v>70</v>
      </c>
      <c r="L19" s="35">
        <v>69</v>
      </c>
      <c r="M19" s="35">
        <v>69</v>
      </c>
      <c r="N19" s="37">
        <v>100</v>
      </c>
      <c r="O19" s="40">
        <v>74</v>
      </c>
      <c r="P19" s="40">
        <v>74</v>
      </c>
      <c r="Q19" s="41">
        <v>75</v>
      </c>
      <c r="R19" s="41">
        <v>75</v>
      </c>
      <c r="S19" s="43">
        <v>80</v>
      </c>
      <c r="T19" s="43">
        <v>80</v>
      </c>
      <c r="U19" s="37">
        <v>100</v>
      </c>
      <c r="V19" s="37">
        <f>(C19+E19+H19+J19+L19+O19+Q19+S19)/8</f>
        <v>75.6225</v>
      </c>
      <c r="W19" s="43"/>
      <c r="X19" s="43"/>
      <c r="Y19" s="36"/>
      <c r="Z19" s="36"/>
      <c r="AA19" s="44">
        <f>COUNT(W19)/1*100</f>
        <v>0</v>
      </c>
      <c r="AB19" s="42"/>
      <c r="AC19" s="42"/>
      <c r="AD19" s="37">
        <f>COUNT(AB19)/1*100</f>
        <v>0</v>
      </c>
    </row>
    <row r="20" spans="1:30" ht="13.5" customHeight="1">
      <c r="A20" s="32" t="s">
        <v>52</v>
      </c>
      <c r="B20" s="33" t="s">
        <v>53</v>
      </c>
      <c r="C20" s="34">
        <v>45.99</v>
      </c>
      <c r="D20" s="35">
        <v>45.99</v>
      </c>
      <c r="E20" s="36">
        <v>45.99</v>
      </c>
      <c r="F20" s="36">
        <v>63.49</v>
      </c>
      <c r="G20" s="37">
        <f>COUNT(C20)/1*100</f>
        <v>100</v>
      </c>
      <c r="H20" s="38">
        <v>52</v>
      </c>
      <c r="I20" s="38">
        <v>52</v>
      </c>
      <c r="J20" s="38">
        <v>54</v>
      </c>
      <c r="K20" s="38">
        <v>54</v>
      </c>
      <c r="L20" s="39">
        <v>46</v>
      </c>
      <c r="M20" s="39">
        <v>46</v>
      </c>
      <c r="N20" s="37">
        <v>100</v>
      </c>
      <c r="O20" s="40">
        <v>59</v>
      </c>
      <c r="P20" s="40">
        <v>59</v>
      </c>
      <c r="Q20" s="41" t="s">
        <v>27</v>
      </c>
      <c r="R20" s="41" t="s">
        <v>27</v>
      </c>
      <c r="S20" s="42">
        <v>45</v>
      </c>
      <c r="T20" s="42">
        <v>45</v>
      </c>
      <c r="U20" s="37">
        <v>66.67</v>
      </c>
      <c r="V20" s="37">
        <f>(C20+E20+H20+J20+L20+O20+S20)/7</f>
        <v>49.71142857142858</v>
      </c>
      <c r="W20" s="43"/>
      <c r="X20" s="43"/>
      <c r="Y20" s="36"/>
      <c r="Z20" s="36"/>
      <c r="AA20" s="44">
        <f>COUNT(W20)/1*100</f>
        <v>0</v>
      </c>
      <c r="AB20" s="42"/>
      <c r="AC20" s="42"/>
      <c r="AD20" s="37">
        <f>COUNT(AB20)/1*100</f>
        <v>0</v>
      </c>
    </row>
    <row r="21" spans="1:30" ht="14.25" customHeight="1">
      <c r="A21" s="32" t="s">
        <v>54</v>
      </c>
      <c r="B21" s="33" t="s">
        <v>55</v>
      </c>
      <c r="C21" s="34">
        <v>7.49</v>
      </c>
      <c r="D21" s="35">
        <v>15.99</v>
      </c>
      <c r="E21" s="36">
        <v>7.49</v>
      </c>
      <c r="F21" s="36">
        <v>29.99</v>
      </c>
      <c r="G21" s="37">
        <f>COUNT(C21)/1*100</f>
        <v>100</v>
      </c>
      <c r="H21" s="38">
        <v>11</v>
      </c>
      <c r="I21" s="38">
        <v>21</v>
      </c>
      <c r="J21" s="38">
        <v>10</v>
      </c>
      <c r="K21" s="38">
        <v>22</v>
      </c>
      <c r="L21" s="39">
        <v>12</v>
      </c>
      <c r="M21" s="39">
        <v>23</v>
      </c>
      <c r="N21" s="37">
        <v>100</v>
      </c>
      <c r="O21" s="40">
        <v>12</v>
      </c>
      <c r="P21" s="40">
        <v>19</v>
      </c>
      <c r="Q21" s="41">
        <v>18</v>
      </c>
      <c r="R21" s="41">
        <v>21</v>
      </c>
      <c r="S21" s="42">
        <v>10</v>
      </c>
      <c r="T21" s="42">
        <v>17</v>
      </c>
      <c r="U21" s="37">
        <v>100</v>
      </c>
      <c r="V21" s="37">
        <f>(C21+E21+H21+J21+L21+O21+Q21+S21)/8</f>
        <v>10.9975</v>
      </c>
      <c r="W21" s="43"/>
      <c r="X21" s="43"/>
      <c r="Y21" s="36"/>
      <c r="Z21" s="36"/>
      <c r="AA21" s="44">
        <f>COUNT(W21)/1*100</f>
        <v>0</v>
      </c>
      <c r="AB21" s="42"/>
      <c r="AC21" s="42"/>
      <c r="AD21" s="37">
        <f>COUNT(AB21)/1*100</f>
        <v>0</v>
      </c>
    </row>
    <row r="22" spans="1:30" ht="15.75" customHeight="1">
      <c r="A22" s="48" t="s">
        <v>56</v>
      </c>
      <c r="B22" s="33" t="s">
        <v>57</v>
      </c>
      <c r="C22" s="34">
        <v>399.9</v>
      </c>
      <c r="D22" s="35">
        <v>1399.9</v>
      </c>
      <c r="E22" s="36">
        <v>399.9</v>
      </c>
      <c r="F22" s="36">
        <v>1289.9</v>
      </c>
      <c r="G22" s="37">
        <f>COUNT(C22)/1*100</f>
        <v>100</v>
      </c>
      <c r="H22" s="38">
        <v>462.5</v>
      </c>
      <c r="I22" s="38">
        <v>1444</v>
      </c>
      <c r="J22" s="38">
        <v>390</v>
      </c>
      <c r="K22" s="38">
        <v>1000</v>
      </c>
      <c r="L22" s="39">
        <v>670</v>
      </c>
      <c r="M22" s="39">
        <v>877</v>
      </c>
      <c r="N22" s="37">
        <v>100</v>
      </c>
      <c r="O22" s="46">
        <v>430</v>
      </c>
      <c r="P22" s="46">
        <v>1190</v>
      </c>
      <c r="Q22" s="47">
        <v>330</v>
      </c>
      <c r="R22" s="47">
        <v>1890</v>
      </c>
      <c r="S22" s="42" t="s">
        <v>27</v>
      </c>
      <c r="T22" s="42" t="s">
        <v>27</v>
      </c>
      <c r="U22" s="37">
        <v>66.67</v>
      </c>
      <c r="V22" s="37">
        <f>(C22+E22+H22+J22+L22+O22+Q22)/7</f>
        <v>440.3285714285715</v>
      </c>
      <c r="W22" s="43"/>
      <c r="X22" s="43"/>
      <c r="Y22" s="36"/>
      <c r="Z22" s="36"/>
      <c r="AA22" s="44">
        <f>COUNT(W22)/1*100</f>
        <v>0</v>
      </c>
      <c r="AB22" s="42"/>
      <c r="AC22" s="42"/>
      <c r="AD22" s="37">
        <f>COUNT(AB22)/1*100</f>
        <v>0</v>
      </c>
    </row>
    <row r="23" spans="1:30" ht="16.5" customHeight="1">
      <c r="A23" s="48" t="s">
        <v>58</v>
      </c>
      <c r="B23" s="33" t="s">
        <v>59</v>
      </c>
      <c r="C23" s="34">
        <v>24</v>
      </c>
      <c r="D23" s="35">
        <v>70</v>
      </c>
      <c r="E23" s="36">
        <v>23.5</v>
      </c>
      <c r="F23" s="36">
        <v>53.99</v>
      </c>
      <c r="G23" s="37">
        <f>COUNT(C23)/1*100</f>
        <v>100</v>
      </c>
      <c r="H23" s="38">
        <v>35</v>
      </c>
      <c r="I23" s="38">
        <v>38.4</v>
      </c>
      <c r="J23" s="38">
        <v>28</v>
      </c>
      <c r="K23" s="38">
        <v>32</v>
      </c>
      <c r="L23" s="39">
        <v>34</v>
      </c>
      <c r="M23" s="39">
        <v>45</v>
      </c>
      <c r="N23" s="37">
        <v>100</v>
      </c>
      <c r="O23" s="40">
        <v>36</v>
      </c>
      <c r="P23" s="40">
        <v>42</v>
      </c>
      <c r="Q23" s="41">
        <v>37.5</v>
      </c>
      <c r="R23" s="41">
        <v>44</v>
      </c>
      <c r="S23" s="43">
        <v>29.5</v>
      </c>
      <c r="T23" s="43">
        <v>37</v>
      </c>
      <c r="U23" s="37">
        <v>100</v>
      </c>
      <c r="V23" s="37">
        <f>(C23+E23+H23+J23+L23+O23+Q23+S23)/8</f>
        <v>30.9375</v>
      </c>
      <c r="W23" s="43"/>
      <c r="X23" s="43"/>
      <c r="Y23" s="36"/>
      <c r="Z23" s="36"/>
      <c r="AA23" s="44">
        <f>COUNT(W23)/1*100</f>
        <v>0</v>
      </c>
      <c r="AB23" s="42"/>
      <c r="AC23" s="42"/>
      <c r="AD23" s="37">
        <f>COUNT(AB23)/1*100</f>
        <v>0</v>
      </c>
    </row>
    <row r="24" spans="1:30" ht="14.25" customHeight="1">
      <c r="A24" s="48" t="s">
        <v>60</v>
      </c>
      <c r="B24" s="33" t="s">
        <v>61</v>
      </c>
      <c r="C24" s="34">
        <v>35.37</v>
      </c>
      <c r="D24" s="35">
        <v>59.98</v>
      </c>
      <c r="E24" s="36">
        <v>48.32</v>
      </c>
      <c r="F24" s="36">
        <v>59.98</v>
      </c>
      <c r="G24" s="37">
        <f>COUNT(C24)/1*100</f>
        <v>100</v>
      </c>
      <c r="H24" s="38">
        <v>38.5</v>
      </c>
      <c r="I24" s="38">
        <v>48.3</v>
      </c>
      <c r="J24" s="38">
        <v>40</v>
      </c>
      <c r="K24" s="38">
        <v>46.67</v>
      </c>
      <c r="L24" s="39">
        <v>42</v>
      </c>
      <c r="M24" s="39">
        <v>42</v>
      </c>
      <c r="N24" s="37">
        <v>100</v>
      </c>
      <c r="O24" s="40">
        <v>32.86</v>
      </c>
      <c r="P24" s="40">
        <v>42.85</v>
      </c>
      <c r="Q24" s="41">
        <v>49.09</v>
      </c>
      <c r="R24" s="41">
        <v>49.09</v>
      </c>
      <c r="S24" s="42">
        <v>46.67</v>
      </c>
      <c r="T24" s="42">
        <v>46.67</v>
      </c>
      <c r="U24" s="37">
        <v>100</v>
      </c>
      <c r="V24" s="37">
        <f>(C24+E24+H24+J24+L24+O24+Q24+S24)/8</f>
        <v>41.60125</v>
      </c>
      <c r="W24" s="43"/>
      <c r="X24" s="43"/>
      <c r="Y24" s="36"/>
      <c r="Z24" s="36"/>
      <c r="AA24" s="44">
        <f>COUNT(W24)/1*100</f>
        <v>0</v>
      </c>
      <c r="AB24" s="42"/>
      <c r="AC24" s="42"/>
      <c r="AD24" s="37">
        <f>COUNT(AB24)/1*100</f>
        <v>0</v>
      </c>
    </row>
    <row r="25" spans="1:30" ht="15" customHeight="1">
      <c r="A25" s="32" t="s">
        <v>62</v>
      </c>
      <c r="B25" s="33" t="s">
        <v>63</v>
      </c>
      <c r="C25" s="49">
        <v>41.8</v>
      </c>
      <c r="D25" s="50">
        <v>52.2</v>
      </c>
      <c r="E25" s="36">
        <v>54.26</v>
      </c>
      <c r="F25" s="36">
        <v>79.98</v>
      </c>
      <c r="G25" s="37">
        <f>COUNT(C25)/1*100</f>
        <v>100</v>
      </c>
      <c r="H25" s="38">
        <v>56</v>
      </c>
      <c r="I25" s="38">
        <v>106.7</v>
      </c>
      <c r="J25" s="38">
        <v>52</v>
      </c>
      <c r="K25" s="38">
        <v>86.67</v>
      </c>
      <c r="L25" s="39">
        <v>43</v>
      </c>
      <c r="M25" s="39">
        <v>43</v>
      </c>
      <c r="N25" s="37">
        <v>100</v>
      </c>
      <c r="O25" s="40">
        <v>50</v>
      </c>
      <c r="P25" s="40">
        <v>71.5</v>
      </c>
      <c r="Q25" s="41">
        <v>62.22</v>
      </c>
      <c r="R25" s="41">
        <v>71.43</v>
      </c>
      <c r="S25" s="43">
        <v>56</v>
      </c>
      <c r="T25" s="43">
        <v>56</v>
      </c>
      <c r="U25" s="37">
        <v>100</v>
      </c>
      <c r="V25" s="37">
        <f>(C25+E25+H25+J25+L25+O25+Q25+S25)/8</f>
        <v>51.91</v>
      </c>
      <c r="W25" s="43"/>
      <c r="X25" s="43"/>
      <c r="Y25" s="36"/>
      <c r="Z25" s="36"/>
      <c r="AA25" s="44">
        <f>COUNT(W25)/1*100</f>
        <v>0</v>
      </c>
      <c r="AB25" s="42"/>
      <c r="AC25" s="42"/>
      <c r="AD25" s="37">
        <f>COUNT(AB25)/1*100</f>
        <v>0</v>
      </c>
    </row>
    <row r="26" spans="1:30" ht="15" customHeight="1">
      <c r="A26" s="32" t="s">
        <v>64</v>
      </c>
      <c r="B26" s="33" t="s">
        <v>65</v>
      </c>
      <c r="C26" s="49">
        <v>59.99</v>
      </c>
      <c r="D26" s="50">
        <v>144.43</v>
      </c>
      <c r="E26" s="36">
        <v>58.88</v>
      </c>
      <c r="F26" s="36">
        <v>143.32</v>
      </c>
      <c r="G26" s="37">
        <f>COUNT(C26)/1*100</f>
        <v>100</v>
      </c>
      <c r="H26" s="38">
        <v>62</v>
      </c>
      <c r="I26" s="38">
        <v>85</v>
      </c>
      <c r="J26" s="38">
        <v>62</v>
      </c>
      <c r="K26" s="38">
        <v>65</v>
      </c>
      <c r="L26" s="39">
        <v>62</v>
      </c>
      <c r="M26" s="39">
        <v>82</v>
      </c>
      <c r="N26" s="37">
        <v>100</v>
      </c>
      <c r="O26" s="40">
        <v>63</v>
      </c>
      <c r="P26" s="40">
        <v>85</v>
      </c>
      <c r="Q26" s="41">
        <v>65</v>
      </c>
      <c r="R26" s="41">
        <v>66</v>
      </c>
      <c r="S26" s="42">
        <v>61.6</v>
      </c>
      <c r="T26" s="42">
        <v>77.5</v>
      </c>
      <c r="U26" s="37">
        <v>100</v>
      </c>
      <c r="V26" s="37">
        <f>(C26+E26+H26+J26+L26+O26+Q26+S26)/8</f>
        <v>61.80875</v>
      </c>
      <c r="W26" s="43"/>
      <c r="X26" s="43"/>
      <c r="Y26" s="36"/>
      <c r="Z26" s="36"/>
      <c r="AA26" s="44">
        <f>COUNT(W26)/1*100</f>
        <v>0</v>
      </c>
      <c r="AB26" s="42"/>
      <c r="AC26" s="42"/>
      <c r="AD26" s="37">
        <f>COUNT(AB26)/1*100</f>
        <v>0</v>
      </c>
    </row>
    <row r="27" spans="1:30" ht="15.75" customHeight="1">
      <c r="A27" s="32" t="s">
        <v>66</v>
      </c>
      <c r="B27" s="33" t="s">
        <v>67</v>
      </c>
      <c r="C27" s="49">
        <v>46.24</v>
      </c>
      <c r="D27" s="49">
        <v>114.99</v>
      </c>
      <c r="E27" s="36">
        <v>46.1</v>
      </c>
      <c r="F27" s="36">
        <v>66.66</v>
      </c>
      <c r="G27" s="37">
        <f>COUNT(C27)/1*100</f>
        <v>100</v>
      </c>
      <c r="H27" s="38">
        <v>39</v>
      </c>
      <c r="I27" s="38">
        <v>46.7</v>
      </c>
      <c r="J27" s="38">
        <v>44</v>
      </c>
      <c r="K27" s="38">
        <v>44</v>
      </c>
      <c r="L27" s="39">
        <v>37</v>
      </c>
      <c r="M27" s="39">
        <v>43</v>
      </c>
      <c r="N27" s="37">
        <v>100</v>
      </c>
      <c r="O27" s="46">
        <v>43</v>
      </c>
      <c r="P27" s="46">
        <v>43</v>
      </c>
      <c r="Q27" s="47">
        <v>52.86</v>
      </c>
      <c r="R27" s="47">
        <v>52.86</v>
      </c>
      <c r="S27" s="42">
        <v>43.75</v>
      </c>
      <c r="T27" s="42">
        <v>43.75</v>
      </c>
      <c r="U27" s="37">
        <v>100</v>
      </c>
      <c r="V27" s="37">
        <f>(C27+E27+H27+J27+L27+O27+Q27+S27)/8</f>
        <v>43.99375</v>
      </c>
      <c r="W27" s="43"/>
      <c r="X27" s="43"/>
      <c r="Y27" s="36"/>
      <c r="Z27" s="36"/>
      <c r="AA27" s="44">
        <f>COUNT(W27)/1*100</f>
        <v>0</v>
      </c>
      <c r="AB27" s="42"/>
      <c r="AC27" s="42"/>
      <c r="AD27" s="37">
        <f>COUNT(AB27)/1*100</f>
        <v>0</v>
      </c>
    </row>
    <row r="28" spans="1:30" ht="14.25" customHeight="1">
      <c r="A28" s="32" t="s">
        <v>68</v>
      </c>
      <c r="B28" s="33" t="s">
        <v>69</v>
      </c>
      <c r="C28" s="50">
        <v>76.66</v>
      </c>
      <c r="D28" s="50">
        <v>133.32</v>
      </c>
      <c r="E28" s="36">
        <v>87.21</v>
      </c>
      <c r="F28" s="36">
        <v>132.21</v>
      </c>
      <c r="G28" s="37">
        <v>100</v>
      </c>
      <c r="H28" s="38">
        <v>89</v>
      </c>
      <c r="I28" s="38">
        <v>109.3</v>
      </c>
      <c r="J28" s="38">
        <v>93</v>
      </c>
      <c r="K28" s="38">
        <v>93</v>
      </c>
      <c r="L28" s="35">
        <v>90</v>
      </c>
      <c r="M28" s="35">
        <v>90</v>
      </c>
      <c r="N28" s="37">
        <v>100</v>
      </c>
      <c r="O28" s="46">
        <v>94</v>
      </c>
      <c r="P28" s="46">
        <v>94</v>
      </c>
      <c r="Q28" s="47">
        <v>112.86</v>
      </c>
      <c r="R28" s="47">
        <v>112.86</v>
      </c>
      <c r="S28" s="43">
        <v>80</v>
      </c>
      <c r="T28" s="43">
        <v>91.25</v>
      </c>
      <c r="U28" s="37">
        <v>100</v>
      </c>
      <c r="V28" s="37">
        <f>(C28+E28+H28+J28+L28+O28+Q28+S28)/8</f>
        <v>90.34125</v>
      </c>
      <c r="W28" s="42"/>
      <c r="X28" s="42"/>
      <c r="Y28" s="36"/>
      <c r="Z28" s="36"/>
      <c r="AA28" s="44">
        <f>COUNT(W28)/1*100</f>
        <v>0</v>
      </c>
      <c r="AB28" s="42"/>
      <c r="AC28" s="42"/>
      <c r="AD28" s="37">
        <f>COUNT(AB28)/1*100</f>
        <v>0</v>
      </c>
    </row>
    <row r="29" spans="1:30" ht="15" customHeight="1">
      <c r="A29" s="32" t="s">
        <v>70</v>
      </c>
      <c r="B29" s="33" t="s">
        <v>71</v>
      </c>
      <c r="C29" s="49">
        <v>31.24</v>
      </c>
      <c r="D29" s="50">
        <v>49.99</v>
      </c>
      <c r="E29" s="36">
        <v>31.32</v>
      </c>
      <c r="F29" s="36">
        <v>39.99</v>
      </c>
      <c r="G29" s="37">
        <v>100</v>
      </c>
      <c r="H29" s="38">
        <v>28</v>
      </c>
      <c r="I29" s="38">
        <v>42.5</v>
      </c>
      <c r="J29" s="38">
        <v>25</v>
      </c>
      <c r="K29" s="38">
        <v>45</v>
      </c>
      <c r="L29" s="35">
        <v>45</v>
      </c>
      <c r="M29" s="35">
        <v>45</v>
      </c>
      <c r="N29" s="37">
        <v>100</v>
      </c>
      <c r="O29" s="46">
        <v>24</v>
      </c>
      <c r="P29" s="46">
        <v>24</v>
      </c>
      <c r="Q29" s="47">
        <v>38.75</v>
      </c>
      <c r="R29" s="47">
        <v>38.75</v>
      </c>
      <c r="S29" s="42">
        <v>28.75</v>
      </c>
      <c r="T29" s="42">
        <v>43.8</v>
      </c>
      <c r="U29" s="37">
        <v>100</v>
      </c>
      <c r="V29" s="37">
        <f>(C29+E29+H29+J29+L29+O29+Q29+S29)/8</f>
        <v>31.5075</v>
      </c>
      <c r="W29" s="42"/>
      <c r="X29" s="42"/>
      <c r="Y29" s="36"/>
      <c r="Z29" s="36"/>
      <c r="AA29" s="44">
        <f>COUNT(W29)/1*100</f>
        <v>0</v>
      </c>
      <c r="AB29" s="42"/>
      <c r="AC29" s="42"/>
      <c r="AD29" s="37">
        <f>COUNT(AB29)/1*100</f>
        <v>0</v>
      </c>
    </row>
    <row r="30" spans="1:30" ht="14.25" customHeight="1">
      <c r="A30" s="32" t="s">
        <v>72</v>
      </c>
      <c r="B30" s="33" t="s">
        <v>73</v>
      </c>
      <c r="C30" s="50">
        <v>95.96</v>
      </c>
      <c r="D30" s="50">
        <v>999.93</v>
      </c>
      <c r="E30" s="36">
        <v>95.95</v>
      </c>
      <c r="F30" s="36">
        <v>654.7</v>
      </c>
      <c r="G30" s="37">
        <f>COUNT(C30)/1*100</f>
        <v>100</v>
      </c>
      <c r="H30" s="38">
        <v>95</v>
      </c>
      <c r="I30" s="38">
        <v>295</v>
      </c>
      <c r="J30" s="38">
        <v>98</v>
      </c>
      <c r="K30" s="38">
        <v>272</v>
      </c>
      <c r="L30" s="35">
        <v>112</v>
      </c>
      <c r="M30" s="35">
        <v>201</v>
      </c>
      <c r="N30" s="37">
        <v>100</v>
      </c>
      <c r="O30" s="46">
        <v>91</v>
      </c>
      <c r="P30" s="46">
        <v>168</v>
      </c>
      <c r="Q30" s="47">
        <v>109</v>
      </c>
      <c r="R30" s="47">
        <v>155</v>
      </c>
      <c r="S30" s="42" t="s">
        <v>27</v>
      </c>
      <c r="T30" s="42" t="s">
        <v>27</v>
      </c>
      <c r="U30" s="37">
        <v>66.67</v>
      </c>
      <c r="V30" s="37">
        <f>(C30+E30+H30+J30+L30+O30+Q30)/7</f>
        <v>99.55857142857143</v>
      </c>
      <c r="W30" s="42"/>
      <c r="X30" s="42"/>
      <c r="Y30" s="36"/>
      <c r="Z30" s="36"/>
      <c r="AA30" s="44">
        <f>COUNT(W30)/1*100</f>
        <v>0</v>
      </c>
      <c r="AB30" s="42"/>
      <c r="AC30" s="42"/>
      <c r="AD30" s="37">
        <f>COUNT(AB30)/1*100</f>
        <v>0</v>
      </c>
    </row>
    <row r="31" spans="1:30" ht="13.5" customHeight="1">
      <c r="A31" s="32" t="s">
        <v>74</v>
      </c>
      <c r="B31" s="33" t="s">
        <v>75</v>
      </c>
      <c r="C31" s="50">
        <v>33.73</v>
      </c>
      <c r="D31" s="50">
        <v>224.98</v>
      </c>
      <c r="E31" s="36">
        <v>33.73</v>
      </c>
      <c r="F31" s="36">
        <v>212.2</v>
      </c>
      <c r="G31" s="37">
        <f>COUNT(C31)/1*100</f>
        <v>100</v>
      </c>
      <c r="H31" s="38">
        <v>41</v>
      </c>
      <c r="I31" s="38">
        <v>49</v>
      </c>
      <c r="J31" s="38">
        <v>37</v>
      </c>
      <c r="K31" s="38">
        <v>48</v>
      </c>
      <c r="L31" s="35">
        <v>37</v>
      </c>
      <c r="M31" s="35">
        <v>41</v>
      </c>
      <c r="N31" s="37">
        <v>100</v>
      </c>
      <c r="O31" s="46">
        <v>38</v>
      </c>
      <c r="P31" s="46">
        <v>42</v>
      </c>
      <c r="Q31" s="47">
        <v>37</v>
      </c>
      <c r="R31" s="47">
        <v>43</v>
      </c>
      <c r="S31" s="42">
        <v>36</v>
      </c>
      <c r="T31" s="42">
        <v>36</v>
      </c>
      <c r="U31" s="37">
        <v>100</v>
      </c>
      <c r="V31" s="37">
        <f>(C31+E31+H31+J31+L31+O31+Q31+S31)/8</f>
        <v>36.6825</v>
      </c>
      <c r="W31" s="42"/>
      <c r="X31" s="42"/>
      <c r="Y31" s="36"/>
      <c r="Z31" s="36"/>
      <c r="AA31" s="44">
        <f>COUNT(W31)/1*100</f>
        <v>0</v>
      </c>
      <c r="AB31" s="42"/>
      <c r="AC31" s="42"/>
      <c r="AD31" s="37">
        <f>COUNT(AB31)/1*100</f>
        <v>0</v>
      </c>
    </row>
    <row r="32" spans="1:30" ht="15.75" customHeight="1">
      <c r="A32" s="32" t="s">
        <v>76</v>
      </c>
      <c r="B32" s="33" t="s">
        <v>77</v>
      </c>
      <c r="C32" s="50">
        <v>34.99</v>
      </c>
      <c r="D32" s="50">
        <v>59.99</v>
      </c>
      <c r="E32" s="36">
        <v>34.99</v>
      </c>
      <c r="F32" s="36">
        <v>62.49</v>
      </c>
      <c r="G32" s="37">
        <f>COUNT(C32)/1*100</f>
        <v>100</v>
      </c>
      <c r="H32" s="38" t="s">
        <v>27</v>
      </c>
      <c r="I32" s="38" t="s">
        <v>27</v>
      </c>
      <c r="J32" s="38">
        <v>35</v>
      </c>
      <c r="K32" s="38">
        <v>35</v>
      </c>
      <c r="L32" s="35">
        <v>30</v>
      </c>
      <c r="M32" s="35">
        <v>30</v>
      </c>
      <c r="N32" s="37">
        <v>66.67</v>
      </c>
      <c r="O32" s="46">
        <v>38</v>
      </c>
      <c r="P32" s="46">
        <v>38</v>
      </c>
      <c r="Q32" s="47" t="s">
        <v>27</v>
      </c>
      <c r="R32" s="47" t="s">
        <v>27</v>
      </c>
      <c r="S32" s="38" t="s">
        <v>27</v>
      </c>
      <c r="T32" s="38" t="s">
        <v>27</v>
      </c>
      <c r="U32" s="37">
        <v>33.33</v>
      </c>
      <c r="V32" s="37">
        <f>(C32+E32+J32+L32+O32)/5</f>
        <v>34.596000000000004</v>
      </c>
      <c r="W32" s="42"/>
      <c r="X32" s="42"/>
      <c r="Y32" s="36"/>
      <c r="Z32" s="36"/>
      <c r="AA32" s="44">
        <f>COUNT(W32)/1*100</f>
        <v>0</v>
      </c>
      <c r="AB32" s="42"/>
      <c r="AC32" s="42"/>
      <c r="AD32" s="37">
        <f>COUNT(AB32)/1*100</f>
        <v>0</v>
      </c>
    </row>
    <row r="33" spans="1:30" ht="15.75" customHeight="1">
      <c r="A33" s="32" t="s">
        <v>78</v>
      </c>
      <c r="B33" s="33" t="s">
        <v>79</v>
      </c>
      <c r="C33" s="50">
        <v>21.99</v>
      </c>
      <c r="D33" s="50">
        <v>49.99</v>
      </c>
      <c r="E33" s="36">
        <v>21.99</v>
      </c>
      <c r="F33" s="36">
        <v>59.99</v>
      </c>
      <c r="G33" s="37">
        <f>COUNT(C33)/1*100</f>
        <v>100</v>
      </c>
      <c r="H33" s="38">
        <v>30</v>
      </c>
      <c r="I33" s="38">
        <v>31</v>
      </c>
      <c r="J33" s="38">
        <v>19</v>
      </c>
      <c r="K33" s="38">
        <v>27</v>
      </c>
      <c r="L33" s="35">
        <v>29</v>
      </c>
      <c r="M33" s="35">
        <v>29</v>
      </c>
      <c r="N33" s="37">
        <v>100</v>
      </c>
      <c r="O33" s="46">
        <v>30</v>
      </c>
      <c r="P33" s="46">
        <v>30</v>
      </c>
      <c r="Q33" s="47">
        <v>21</v>
      </c>
      <c r="R33" s="47">
        <v>21</v>
      </c>
      <c r="S33" s="38">
        <v>33</v>
      </c>
      <c r="T33" s="38">
        <v>33</v>
      </c>
      <c r="U33" s="37">
        <v>100</v>
      </c>
      <c r="V33" s="37">
        <f>(C33+E33+H33+J33+L33+O33+Q33+S33)/8</f>
        <v>25.7475</v>
      </c>
      <c r="W33" s="42"/>
      <c r="X33" s="42"/>
      <c r="Y33" s="36"/>
      <c r="Z33" s="36"/>
      <c r="AA33" s="44">
        <f>COUNT(W33)/1*100</f>
        <v>0</v>
      </c>
      <c r="AB33" s="42"/>
      <c r="AC33" s="42"/>
      <c r="AD33" s="37">
        <f>COUNT(AB33)/1*100</f>
        <v>0</v>
      </c>
    </row>
    <row r="34" spans="1:30" ht="16.5" customHeight="1">
      <c r="A34" s="32" t="s">
        <v>80</v>
      </c>
      <c r="B34" s="33" t="s">
        <v>81</v>
      </c>
      <c r="C34" s="50">
        <v>33.99</v>
      </c>
      <c r="D34" s="50">
        <v>33.99</v>
      </c>
      <c r="E34" s="36">
        <v>33.99</v>
      </c>
      <c r="F34" s="36">
        <v>43.49</v>
      </c>
      <c r="G34" s="37">
        <f>COUNT(C34)/1*100</f>
        <v>100</v>
      </c>
      <c r="H34" s="38">
        <v>35</v>
      </c>
      <c r="I34" s="38">
        <v>35</v>
      </c>
      <c r="J34" s="38">
        <v>28</v>
      </c>
      <c r="K34" s="38">
        <v>28</v>
      </c>
      <c r="L34" s="35">
        <v>32</v>
      </c>
      <c r="M34" s="35">
        <v>32</v>
      </c>
      <c r="N34" s="37">
        <v>100</v>
      </c>
      <c r="O34" s="46">
        <v>30</v>
      </c>
      <c r="P34" s="46">
        <v>30</v>
      </c>
      <c r="Q34" s="47">
        <v>27</v>
      </c>
      <c r="R34" s="47">
        <v>27</v>
      </c>
      <c r="S34" s="43">
        <v>33</v>
      </c>
      <c r="T34" s="43">
        <v>33</v>
      </c>
      <c r="U34" s="37">
        <v>100</v>
      </c>
      <c r="V34" s="37">
        <f>(C34+E34+H34+J34+L34+O34+Q34+S34)/8</f>
        <v>31.622500000000002</v>
      </c>
      <c r="W34" s="42"/>
      <c r="X34" s="42"/>
      <c r="Y34" s="36"/>
      <c r="Z34" s="36"/>
      <c r="AA34" s="44">
        <f>COUNT(W34)/1*100</f>
        <v>0</v>
      </c>
      <c r="AB34" s="42"/>
      <c r="AC34" s="42"/>
      <c r="AD34" s="37">
        <f>COUNT(AB34)/1*100</f>
        <v>0</v>
      </c>
    </row>
    <row r="35" spans="1:30" ht="15.75" customHeight="1">
      <c r="A35" s="32" t="s">
        <v>82</v>
      </c>
      <c r="B35" s="33" t="s">
        <v>83</v>
      </c>
      <c r="C35" s="50">
        <v>42.9</v>
      </c>
      <c r="D35" s="50">
        <v>85.99</v>
      </c>
      <c r="E35" s="36">
        <v>43.99</v>
      </c>
      <c r="F35" s="36">
        <v>74.99</v>
      </c>
      <c r="G35" s="37">
        <f>COUNT(C35)/1*100</f>
        <v>100</v>
      </c>
      <c r="H35" s="38" t="s">
        <v>27</v>
      </c>
      <c r="I35" s="38" t="s">
        <v>27</v>
      </c>
      <c r="J35" s="38">
        <v>65</v>
      </c>
      <c r="K35" s="38">
        <v>65</v>
      </c>
      <c r="L35" s="35">
        <v>72</v>
      </c>
      <c r="M35" s="35">
        <v>72</v>
      </c>
      <c r="N35" s="37">
        <v>66.67</v>
      </c>
      <c r="O35" s="46">
        <v>75</v>
      </c>
      <c r="P35" s="46">
        <v>75</v>
      </c>
      <c r="Q35" s="47" t="s">
        <v>27</v>
      </c>
      <c r="R35" s="47" t="s">
        <v>27</v>
      </c>
      <c r="S35" s="38" t="s">
        <v>27</v>
      </c>
      <c r="T35" s="38" t="s">
        <v>27</v>
      </c>
      <c r="U35" s="37">
        <v>33.33</v>
      </c>
      <c r="V35" s="37">
        <f>(C35+E35+J35+L35+O35)/5</f>
        <v>59.778</v>
      </c>
      <c r="W35" s="42"/>
      <c r="X35" s="42"/>
      <c r="Y35" s="36"/>
      <c r="Z35" s="36"/>
      <c r="AA35" s="44">
        <f>COUNT(W35)/1*100</f>
        <v>0</v>
      </c>
      <c r="AB35" s="42"/>
      <c r="AC35" s="42"/>
      <c r="AD35" s="37">
        <f>COUNT(AB35)/1*100</f>
        <v>0</v>
      </c>
    </row>
    <row r="36" spans="1:30" ht="15.75" customHeight="1">
      <c r="A36" s="32" t="s">
        <v>84</v>
      </c>
      <c r="B36" s="33" t="s">
        <v>85</v>
      </c>
      <c r="C36" s="50">
        <v>79.9</v>
      </c>
      <c r="D36" s="50">
        <v>121.29</v>
      </c>
      <c r="E36" s="36">
        <v>69.99</v>
      </c>
      <c r="F36" s="36">
        <v>135.99</v>
      </c>
      <c r="G36" s="37">
        <f>COUNT(C36)/1*100</f>
        <v>100</v>
      </c>
      <c r="H36" s="38">
        <v>69</v>
      </c>
      <c r="I36" s="38">
        <v>85</v>
      </c>
      <c r="J36" s="38">
        <v>89</v>
      </c>
      <c r="K36" s="38">
        <v>111</v>
      </c>
      <c r="L36" s="35">
        <v>99</v>
      </c>
      <c r="M36" s="35">
        <v>123</v>
      </c>
      <c r="N36" s="37">
        <v>100</v>
      </c>
      <c r="O36" s="46">
        <v>94</v>
      </c>
      <c r="P36" s="46">
        <v>113</v>
      </c>
      <c r="Q36" s="47">
        <v>89</v>
      </c>
      <c r="R36" s="47">
        <v>105</v>
      </c>
      <c r="S36" s="46">
        <v>75</v>
      </c>
      <c r="T36" s="46">
        <v>88</v>
      </c>
      <c r="U36" s="37">
        <v>100</v>
      </c>
      <c r="V36" s="37">
        <f>(C36+E36+H36+J36+L36+O36+Q36+S36)/8</f>
        <v>83.11125</v>
      </c>
      <c r="W36" s="42"/>
      <c r="X36" s="42"/>
      <c r="Y36" s="36"/>
      <c r="Z36" s="36"/>
      <c r="AA36" s="44">
        <f>COUNT(W36)/1*100</f>
        <v>0</v>
      </c>
      <c r="AB36" s="42"/>
      <c r="AC36" s="42"/>
      <c r="AD36" s="37">
        <f>COUNT(AB36)/1*100</f>
        <v>0</v>
      </c>
    </row>
    <row r="37" spans="1:30" ht="15.75" customHeight="1">
      <c r="A37" s="32" t="s">
        <v>86</v>
      </c>
      <c r="B37" s="33" t="s">
        <v>87</v>
      </c>
      <c r="C37" s="50">
        <v>699.97</v>
      </c>
      <c r="D37" s="50">
        <v>999.99</v>
      </c>
      <c r="E37" s="36">
        <v>716.65</v>
      </c>
      <c r="F37" s="36">
        <v>1137.49</v>
      </c>
      <c r="G37" s="37">
        <f>COUNT(C37)/1*100</f>
        <v>100</v>
      </c>
      <c r="H37" s="38" t="s">
        <v>27</v>
      </c>
      <c r="I37" s="38" t="s">
        <v>27</v>
      </c>
      <c r="J37" s="38">
        <v>700</v>
      </c>
      <c r="K37" s="38">
        <v>957.14</v>
      </c>
      <c r="L37" s="35">
        <v>237</v>
      </c>
      <c r="M37" s="35">
        <v>382</v>
      </c>
      <c r="N37" s="37">
        <v>66.67</v>
      </c>
      <c r="O37" s="46" t="s">
        <v>27</v>
      </c>
      <c r="P37" s="46" t="s">
        <v>27</v>
      </c>
      <c r="Q37" s="47" t="s">
        <v>27</v>
      </c>
      <c r="R37" s="47" t="s">
        <v>27</v>
      </c>
      <c r="S37" s="46" t="s">
        <v>27</v>
      </c>
      <c r="T37" s="46" t="s">
        <v>27</v>
      </c>
      <c r="U37" s="37">
        <f>COUNT(O37,S37,#REF!)/3*100</f>
        <v>0</v>
      </c>
      <c r="V37" s="37">
        <f>(C37+E37+J37+L37)/4</f>
        <v>588.405</v>
      </c>
      <c r="W37" s="42"/>
      <c r="X37" s="42"/>
      <c r="Y37" s="36"/>
      <c r="Z37" s="36"/>
      <c r="AA37" s="44">
        <f>COUNT(W37)/1*100</f>
        <v>0</v>
      </c>
      <c r="AB37" s="42"/>
      <c r="AC37" s="42"/>
      <c r="AD37" s="37">
        <f>COUNT(AB37)/1*100</f>
        <v>0</v>
      </c>
    </row>
    <row r="38" spans="1:30" ht="15" customHeight="1">
      <c r="A38" s="48" t="s">
        <v>88</v>
      </c>
      <c r="B38" s="33" t="s">
        <v>89</v>
      </c>
      <c r="C38" s="50">
        <v>5.43</v>
      </c>
      <c r="D38" s="50">
        <v>5.5</v>
      </c>
      <c r="E38" s="36">
        <v>5</v>
      </c>
      <c r="F38" s="36">
        <v>5</v>
      </c>
      <c r="G38" s="37">
        <f>COUNT(C38)/1*100</f>
        <v>100</v>
      </c>
      <c r="H38" s="38">
        <v>10</v>
      </c>
      <c r="I38" s="38">
        <v>10</v>
      </c>
      <c r="J38" s="38">
        <v>5</v>
      </c>
      <c r="K38" s="38">
        <v>5</v>
      </c>
      <c r="L38" s="35">
        <v>12</v>
      </c>
      <c r="M38" s="35">
        <v>30</v>
      </c>
      <c r="N38" s="37">
        <v>100</v>
      </c>
      <c r="O38" s="35">
        <v>5</v>
      </c>
      <c r="P38" s="35">
        <v>5</v>
      </c>
      <c r="Q38" s="51" t="s">
        <v>27</v>
      </c>
      <c r="R38" s="51" t="s">
        <v>27</v>
      </c>
      <c r="S38" s="46">
        <v>15</v>
      </c>
      <c r="T38" s="46">
        <v>15</v>
      </c>
      <c r="U38" s="37">
        <f>COUNT(O38,S38,#REF!)/3*100</f>
        <v>66.66666666666666</v>
      </c>
      <c r="V38" s="37">
        <f>(C38+E38+H38+J38+L38+O38+S38)/7</f>
        <v>8.204285714285714</v>
      </c>
      <c r="W38" s="42"/>
      <c r="X38" s="42"/>
      <c r="Y38" s="36"/>
      <c r="Z38" s="36"/>
      <c r="AA38" s="44">
        <f>COUNT(W38)/1*100</f>
        <v>0</v>
      </c>
      <c r="AB38" s="42"/>
      <c r="AC38" s="42"/>
      <c r="AD38" s="37">
        <f>COUNT(AB38)/1*100</f>
        <v>0</v>
      </c>
    </row>
    <row r="39" spans="1:30" ht="15.75" customHeight="1">
      <c r="A39" s="48" t="s">
        <v>90</v>
      </c>
      <c r="B39" s="33" t="s">
        <v>91</v>
      </c>
      <c r="C39" s="49">
        <v>79.99</v>
      </c>
      <c r="D39" s="49">
        <v>112.99</v>
      </c>
      <c r="E39" s="36">
        <v>79.99</v>
      </c>
      <c r="F39" s="36">
        <v>79.99</v>
      </c>
      <c r="G39" s="37">
        <f>COUNT(C39)/1*100</f>
        <v>100</v>
      </c>
      <c r="H39" s="38" t="s">
        <v>27</v>
      </c>
      <c r="I39" s="38" t="s">
        <v>27</v>
      </c>
      <c r="J39" s="38">
        <v>88</v>
      </c>
      <c r="K39" s="38">
        <v>88</v>
      </c>
      <c r="L39" s="35">
        <v>80</v>
      </c>
      <c r="M39" s="35">
        <v>129</v>
      </c>
      <c r="N39" s="37">
        <v>66.67</v>
      </c>
      <c r="O39" s="35" t="s">
        <v>27</v>
      </c>
      <c r="P39" s="35" t="s">
        <v>27</v>
      </c>
      <c r="Q39" s="51" t="s">
        <v>27</v>
      </c>
      <c r="R39" s="51" t="s">
        <v>27</v>
      </c>
      <c r="S39" s="46" t="s">
        <v>27</v>
      </c>
      <c r="T39" s="46" t="s">
        <v>27</v>
      </c>
      <c r="U39" s="37">
        <f>COUNT(O39,S39,#REF!)/3*100</f>
        <v>0</v>
      </c>
      <c r="V39" s="37">
        <f>(C39+E39+J39+L39)/4</f>
        <v>81.995</v>
      </c>
      <c r="W39" s="42"/>
      <c r="X39" s="42"/>
      <c r="Y39" s="36"/>
      <c r="Z39" s="36"/>
      <c r="AA39" s="44">
        <f>COUNT(W39)/1*100</f>
        <v>0</v>
      </c>
      <c r="AB39" s="42"/>
      <c r="AC39" s="42"/>
      <c r="AD39" s="37">
        <f>COUNT(AB39)/1*100</f>
        <v>0</v>
      </c>
    </row>
    <row r="40" spans="1:30" ht="18" customHeight="1">
      <c r="A40" s="32" t="s">
        <v>92</v>
      </c>
      <c r="B40" s="33" t="s">
        <v>93</v>
      </c>
      <c r="C40" s="50" t="s">
        <v>27</v>
      </c>
      <c r="D40" s="50" t="s">
        <v>27</v>
      </c>
      <c r="E40" s="36" t="s">
        <v>27</v>
      </c>
      <c r="F40" s="36" t="s">
        <v>27</v>
      </c>
      <c r="G40" s="37">
        <f>COUNT(C40)/1*100</f>
        <v>0</v>
      </c>
      <c r="H40" s="38" t="s">
        <v>27</v>
      </c>
      <c r="I40" s="38" t="s">
        <v>27</v>
      </c>
      <c r="J40" s="38" t="s">
        <v>27</v>
      </c>
      <c r="K40" s="38" t="s">
        <v>27</v>
      </c>
      <c r="L40" s="35" t="s">
        <v>27</v>
      </c>
      <c r="M40" s="35" t="s">
        <v>27</v>
      </c>
      <c r="N40" s="37">
        <f>COUNT(H40,L40,#REF!)/3*100</f>
        <v>0</v>
      </c>
      <c r="O40" s="35" t="s">
        <v>27</v>
      </c>
      <c r="P40" s="35" t="s">
        <v>27</v>
      </c>
      <c r="Q40" s="47" t="s">
        <v>27</v>
      </c>
      <c r="R40" s="47" t="s">
        <v>27</v>
      </c>
      <c r="S40" s="46" t="s">
        <v>27</v>
      </c>
      <c r="T40" s="46" t="s">
        <v>27</v>
      </c>
      <c r="U40" s="37">
        <v>0</v>
      </c>
      <c r="V40" s="37" t="s">
        <v>94</v>
      </c>
      <c r="W40" s="42"/>
      <c r="X40" s="42"/>
      <c r="Y40" s="36"/>
      <c r="Z40" s="36"/>
      <c r="AA40" s="44">
        <f>COUNT(W40)/1*100</f>
        <v>0</v>
      </c>
      <c r="AB40" s="42"/>
      <c r="AC40" s="42"/>
      <c r="AD40" s="37">
        <f>COUNT(AB40)/1*100</f>
        <v>0</v>
      </c>
    </row>
    <row r="41" spans="1:30" ht="15.75" customHeight="1">
      <c r="A41" s="32" t="s">
        <v>95</v>
      </c>
      <c r="B41" s="33" t="s">
        <v>96</v>
      </c>
      <c r="C41" s="50">
        <v>19.8</v>
      </c>
      <c r="D41" s="50">
        <v>129.99</v>
      </c>
      <c r="E41" s="36">
        <v>27.99</v>
      </c>
      <c r="F41" s="36">
        <v>169.99</v>
      </c>
      <c r="G41" s="37">
        <v>100</v>
      </c>
      <c r="H41" s="38">
        <v>11</v>
      </c>
      <c r="I41" s="38">
        <v>73</v>
      </c>
      <c r="J41" s="38">
        <v>13</v>
      </c>
      <c r="K41" s="38">
        <v>125</v>
      </c>
      <c r="L41" s="35">
        <v>15</v>
      </c>
      <c r="M41" s="35">
        <v>82</v>
      </c>
      <c r="N41" s="37">
        <v>100</v>
      </c>
      <c r="O41" s="46">
        <v>10</v>
      </c>
      <c r="P41" s="46">
        <v>30</v>
      </c>
      <c r="Q41" s="47">
        <v>15</v>
      </c>
      <c r="R41" s="47">
        <v>15</v>
      </c>
      <c r="S41" s="38">
        <v>8</v>
      </c>
      <c r="T41" s="38">
        <v>8</v>
      </c>
      <c r="U41" s="37">
        <v>100</v>
      </c>
      <c r="V41" s="37">
        <f>(C41+E41+H41+J41+L41+O41+Q41+S41)/8</f>
        <v>14.973749999999999</v>
      </c>
      <c r="W41" s="42"/>
      <c r="X41" s="42"/>
      <c r="Y41" s="36"/>
      <c r="Z41" s="36"/>
      <c r="AA41" s="44">
        <f>COUNT(W41)/1*100</f>
        <v>0</v>
      </c>
      <c r="AB41" s="42"/>
      <c r="AC41" s="42"/>
      <c r="AD41" s="37">
        <f>COUNT(AB41)/1*100</f>
        <v>0</v>
      </c>
    </row>
    <row r="42" spans="1:30" ht="17.25" customHeight="1">
      <c r="A42" s="48" t="s">
        <v>97</v>
      </c>
      <c r="B42" s="33" t="s">
        <v>98</v>
      </c>
      <c r="C42" s="49">
        <v>14.99</v>
      </c>
      <c r="D42" s="49">
        <v>14.99</v>
      </c>
      <c r="E42" s="36">
        <v>13.49</v>
      </c>
      <c r="F42" s="36">
        <v>69.99</v>
      </c>
      <c r="G42" s="37">
        <f>COUNT(C42)/1*100</f>
        <v>100</v>
      </c>
      <c r="H42" s="38">
        <v>21</v>
      </c>
      <c r="I42" s="38">
        <v>28</v>
      </c>
      <c r="J42" s="38">
        <v>12</v>
      </c>
      <c r="K42" s="38">
        <v>65</v>
      </c>
      <c r="L42" s="35">
        <v>24</v>
      </c>
      <c r="M42" s="35">
        <v>45</v>
      </c>
      <c r="N42" s="37">
        <v>100</v>
      </c>
      <c r="O42" s="46">
        <v>20</v>
      </c>
      <c r="P42" s="46">
        <v>20</v>
      </c>
      <c r="Q42" s="47">
        <v>21</v>
      </c>
      <c r="R42" s="47">
        <v>21</v>
      </c>
      <c r="S42" s="42">
        <v>12</v>
      </c>
      <c r="T42" s="42">
        <v>12</v>
      </c>
      <c r="U42" s="37">
        <v>100</v>
      </c>
      <c r="V42" s="37">
        <f>(C42+E42+H42+J42+L42+O42+Q42+S42)/8</f>
        <v>17.310000000000002</v>
      </c>
      <c r="W42" s="42"/>
      <c r="X42" s="42"/>
      <c r="Y42" s="36"/>
      <c r="Z42" s="36"/>
      <c r="AA42" s="44">
        <f>COUNT(W42)/1*100</f>
        <v>0</v>
      </c>
      <c r="AB42" s="42"/>
      <c r="AC42" s="42"/>
      <c r="AD42" s="37">
        <f>COUNT(AB42)/1*100</f>
        <v>0</v>
      </c>
    </row>
    <row r="43" spans="1:30" ht="17.25" customHeight="1">
      <c r="A43" s="48" t="s">
        <v>99</v>
      </c>
      <c r="B43" s="33" t="s">
        <v>100</v>
      </c>
      <c r="C43" s="49">
        <v>13.32</v>
      </c>
      <c r="D43" s="49">
        <v>83.99</v>
      </c>
      <c r="E43" s="36">
        <v>28.66</v>
      </c>
      <c r="F43" s="36">
        <v>79.25</v>
      </c>
      <c r="G43" s="37">
        <f>COUNT(C43)/1*100</f>
        <v>100</v>
      </c>
      <c r="H43" s="38">
        <v>18</v>
      </c>
      <c r="I43" s="38">
        <v>58</v>
      </c>
      <c r="J43" s="38">
        <v>24</v>
      </c>
      <c r="K43" s="38">
        <v>26.67</v>
      </c>
      <c r="L43" s="35">
        <v>28</v>
      </c>
      <c r="M43" s="35">
        <v>53</v>
      </c>
      <c r="N43" s="37">
        <v>100</v>
      </c>
      <c r="O43" s="46">
        <v>15.7</v>
      </c>
      <c r="P43" s="46">
        <v>60</v>
      </c>
      <c r="Q43" s="47" t="s">
        <v>27</v>
      </c>
      <c r="R43" s="47" t="s">
        <v>27</v>
      </c>
      <c r="S43" s="42" t="s">
        <v>27</v>
      </c>
      <c r="T43" s="42" t="s">
        <v>27</v>
      </c>
      <c r="U43" s="37">
        <f>COUNT(O43,S43,#REF!)/3*100</f>
        <v>33.33333333333333</v>
      </c>
      <c r="V43" s="37">
        <f>(C43+E43+H43+J43+L43+O43)/6</f>
        <v>21.28</v>
      </c>
      <c r="W43" s="42"/>
      <c r="X43" s="42"/>
      <c r="Y43" s="36"/>
      <c r="Z43" s="36"/>
      <c r="AA43" s="44">
        <f>COUNT(W43)/1*100</f>
        <v>0</v>
      </c>
      <c r="AB43" s="42"/>
      <c r="AC43" s="42"/>
      <c r="AD43" s="37">
        <f>COUNT(AB43)/1*100</f>
        <v>0</v>
      </c>
    </row>
    <row r="44" spans="1:30" ht="17.25" customHeight="1">
      <c r="A44" s="52" t="s">
        <v>101</v>
      </c>
      <c r="B44" s="53" t="s">
        <v>102</v>
      </c>
      <c r="C44" s="54">
        <v>21.99</v>
      </c>
      <c r="D44" s="54">
        <v>21.99</v>
      </c>
      <c r="E44" s="55" t="s">
        <v>27</v>
      </c>
      <c r="F44" s="55" t="s">
        <v>27</v>
      </c>
      <c r="G44" s="56">
        <v>50</v>
      </c>
      <c r="H44" s="57">
        <v>18</v>
      </c>
      <c r="I44" s="57">
        <v>26</v>
      </c>
      <c r="J44" s="57">
        <v>23</v>
      </c>
      <c r="K44" s="57">
        <v>44</v>
      </c>
      <c r="L44" s="58">
        <v>42</v>
      </c>
      <c r="M44" s="58">
        <v>42</v>
      </c>
      <c r="N44" s="56">
        <v>100</v>
      </c>
      <c r="O44" s="59">
        <v>19</v>
      </c>
      <c r="P44" s="59">
        <v>19</v>
      </c>
      <c r="Q44" s="60" t="s">
        <v>27</v>
      </c>
      <c r="R44" s="60" t="s">
        <v>27</v>
      </c>
      <c r="S44" s="42" t="s">
        <v>27</v>
      </c>
      <c r="T44" s="42" t="s">
        <v>27</v>
      </c>
      <c r="U44" s="56">
        <f>COUNT(O44,S44,#REF!)/3*100</f>
        <v>33.33333333333333</v>
      </c>
      <c r="V44" s="37">
        <f>(C44+H44+J44+L44+O44)/5</f>
        <v>24.798</v>
      </c>
      <c r="W44" s="61"/>
      <c r="X44" s="61"/>
      <c r="Y44" s="55"/>
      <c r="Z44" s="55"/>
      <c r="AA44" s="62">
        <f>COUNT(W44)/1*100</f>
        <v>0</v>
      </c>
      <c r="AB44" s="61"/>
      <c r="AC44" s="61"/>
      <c r="AD44" s="56">
        <f>COUNT(AB44)/1*100</f>
        <v>0</v>
      </c>
    </row>
    <row r="45" spans="1:30" ht="17.25" customHeight="1">
      <c r="A45" s="32" t="s">
        <v>103</v>
      </c>
      <c r="B45" s="33" t="s">
        <v>104</v>
      </c>
      <c r="C45" s="50">
        <v>49.99</v>
      </c>
      <c r="D45" s="50">
        <v>259.99</v>
      </c>
      <c r="E45" s="36">
        <v>71.99</v>
      </c>
      <c r="F45" s="36">
        <v>279.99</v>
      </c>
      <c r="G45" s="37">
        <f>COUNT(C45)/1*100</f>
        <v>100</v>
      </c>
      <c r="H45" s="63">
        <v>29</v>
      </c>
      <c r="I45" s="63">
        <v>98</v>
      </c>
      <c r="J45" s="63">
        <v>52</v>
      </c>
      <c r="K45" s="63">
        <v>210</v>
      </c>
      <c r="L45" s="39">
        <v>63</v>
      </c>
      <c r="M45" s="39">
        <v>63</v>
      </c>
      <c r="N45" s="37">
        <v>100</v>
      </c>
      <c r="O45" s="40">
        <v>56</v>
      </c>
      <c r="P45" s="40">
        <v>135</v>
      </c>
      <c r="Q45" s="41" t="s">
        <v>27</v>
      </c>
      <c r="R45" s="41" t="s">
        <v>27</v>
      </c>
      <c r="S45" s="42" t="s">
        <v>27</v>
      </c>
      <c r="T45" s="42" t="s">
        <v>27</v>
      </c>
      <c r="U45" s="37">
        <f>COUNT(O45,S45,#REF!)/3*100</f>
        <v>33.33333333333333</v>
      </c>
      <c r="V45" s="37">
        <f>(C45+E45+H45+J45+L45+O45)/6</f>
        <v>53.663333333333334</v>
      </c>
      <c r="W45" s="42"/>
      <c r="X45" s="42"/>
      <c r="Y45" s="36"/>
      <c r="Z45" s="36"/>
      <c r="AA45" s="37">
        <f>COUNT(W45)/1*100</f>
        <v>0</v>
      </c>
      <c r="AB45" s="42"/>
      <c r="AC45" s="42"/>
      <c r="AD45" s="37">
        <f>COUNT(AB45)/1*100</f>
        <v>0</v>
      </c>
    </row>
    <row r="46" spans="1:30" ht="12.75">
      <c r="A46" s="64" t="s">
        <v>105</v>
      </c>
      <c r="B46" s="64" t="s">
        <v>106</v>
      </c>
      <c r="C46" s="65">
        <v>39.99</v>
      </c>
      <c r="D46" s="65">
        <v>219.99</v>
      </c>
      <c r="E46" s="66">
        <v>19.99</v>
      </c>
      <c r="F46" s="66">
        <v>229.99</v>
      </c>
      <c r="G46" s="37">
        <f>COUNT(C46)/1*100</f>
        <v>100</v>
      </c>
      <c r="H46" s="67">
        <v>24</v>
      </c>
      <c r="I46" s="67">
        <v>60</v>
      </c>
      <c r="J46" s="67">
        <v>20</v>
      </c>
      <c r="K46" s="67">
        <v>45</v>
      </c>
      <c r="L46" s="68">
        <v>42</v>
      </c>
      <c r="M46" s="68">
        <v>52</v>
      </c>
      <c r="N46" s="37">
        <v>100</v>
      </c>
      <c r="O46" s="68">
        <v>32</v>
      </c>
      <c r="P46" s="68">
        <v>46</v>
      </c>
      <c r="Q46" s="69" t="s">
        <v>27</v>
      </c>
      <c r="R46" s="69" t="s">
        <v>27</v>
      </c>
      <c r="S46" s="42" t="s">
        <v>27</v>
      </c>
      <c r="T46" s="42" t="s">
        <v>27</v>
      </c>
      <c r="U46" s="37">
        <f>COUNT(O46,S46,#REF!)/3*100</f>
        <v>33.33333333333333</v>
      </c>
      <c r="V46" s="37">
        <f>(C46+E46+H46+J46+L46+O46)/6</f>
        <v>29.663333333333338</v>
      </c>
      <c r="W46" s="70"/>
      <c r="X46" s="70"/>
      <c r="Y46" s="70"/>
      <c r="Z46" s="70"/>
      <c r="AA46" s="37">
        <f>COUNT(W46)/1*100</f>
        <v>0</v>
      </c>
      <c r="AB46" s="70"/>
      <c r="AC46" s="70"/>
      <c r="AD46" s="37">
        <f>COUNT(AB46)/1*100</f>
        <v>0</v>
      </c>
    </row>
    <row r="47" spans="1:30" ht="12.75">
      <c r="A47" s="64" t="s">
        <v>107</v>
      </c>
      <c r="B47" s="64" t="s">
        <v>108</v>
      </c>
      <c r="C47" s="65">
        <v>4.39</v>
      </c>
      <c r="D47" s="65">
        <v>17.99</v>
      </c>
      <c r="E47" s="66">
        <v>4.39</v>
      </c>
      <c r="F47" s="66">
        <v>12.19</v>
      </c>
      <c r="G47" s="37">
        <f>COUNT(C47)/1*100</f>
        <v>100</v>
      </c>
      <c r="H47" s="67">
        <v>11</v>
      </c>
      <c r="I47" s="67">
        <v>19.5</v>
      </c>
      <c r="J47" s="67">
        <v>9</v>
      </c>
      <c r="K47" s="67">
        <v>17</v>
      </c>
      <c r="L47" s="68">
        <v>10</v>
      </c>
      <c r="M47" s="68">
        <v>20</v>
      </c>
      <c r="N47" s="37">
        <v>100</v>
      </c>
      <c r="O47" s="68">
        <v>12</v>
      </c>
      <c r="P47" s="68">
        <v>17</v>
      </c>
      <c r="Q47" s="69">
        <v>8</v>
      </c>
      <c r="R47" s="69">
        <v>12</v>
      </c>
      <c r="S47" s="67">
        <v>8</v>
      </c>
      <c r="T47" s="67">
        <v>18</v>
      </c>
      <c r="U47" s="37">
        <v>100</v>
      </c>
      <c r="V47" s="37">
        <f>(C47+E47+H47+J47+L47+O47+Q47+S47)/8</f>
        <v>8.3475</v>
      </c>
      <c r="W47" s="70"/>
      <c r="X47" s="70"/>
      <c r="Y47" s="70"/>
      <c r="Z47" s="70"/>
      <c r="AA47" s="37">
        <f>COUNT(W47)/1*100</f>
        <v>0</v>
      </c>
      <c r="AB47" s="70"/>
      <c r="AC47" s="70"/>
      <c r="AD47" s="37">
        <f>COUNT(AB47)/1*100</f>
        <v>0</v>
      </c>
    </row>
    <row r="48" spans="1:30" ht="12.75">
      <c r="A48" s="64" t="s">
        <v>109</v>
      </c>
      <c r="B48" s="64" t="s">
        <v>110</v>
      </c>
      <c r="C48" s="65">
        <v>22.99</v>
      </c>
      <c r="D48" s="65">
        <v>199.99</v>
      </c>
      <c r="E48" s="66">
        <v>18.99</v>
      </c>
      <c r="F48" s="66">
        <v>218.99</v>
      </c>
      <c r="G48" s="37">
        <f>COUNT(C48)/1*100</f>
        <v>100</v>
      </c>
      <c r="H48" s="67">
        <v>33</v>
      </c>
      <c r="I48" s="67">
        <v>124</v>
      </c>
      <c r="J48" s="67">
        <v>28</v>
      </c>
      <c r="K48" s="67">
        <v>235.5</v>
      </c>
      <c r="L48" s="68">
        <v>57</v>
      </c>
      <c r="M48" s="68">
        <v>99</v>
      </c>
      <c r="N48" s="37">
        <v>100</v>
      </c>
      <c r="O48" s="68">
        <v>43</v>
      </c>
      <c r="P48" s="68">
        <v>86</v>
      </c>
      <c r="Q48" s="69" t="s">
        <v>27</v>
      </c>
      <c r="R48" s="69" t="s">
        <v>27</v>
      </c>
      <c r="S48" s="67" t="s">
        <v>27</v>
      </c>
      <c r="T48" s="67" t="s">
        <v>27</v>
      </c>
      <c r="U48" s="37">
        <f>COUNT(O48,S48,#REF!)/3*100</f>
        <v>33.33333333333333</v>
      </c>
      <c r="V48" s="37">
        <f>(C48+E48+H48+J48+L48+O48)/6</f>
        <v>33.83</v>
      </c>
      <c r="W48" s="70"/>
      <c r="X48" s="70"/>
      <c r="Y48" s="70"/>
      <c r="Z48" s="70"/>
      <c r="AA48" s="37">
        <f>COUNT(W48)/1*100</f>
        <v>0</v>
      </c>
      <c r="AB48" s="70"/>
      <c r="AC48" s="70"/>
      <c r="AD48" s="37">
        <f>COUNT(AB48)/1*100</f>
        <v>0</v>
      </c>
    </row>
    <row r="49" spans="1:30" ht="12.75">
      <c r="A49" s="64" t="s">
        <v>111</v>
      </c>
      <c r="B49" s="64" t="s">
        <v>112</v>
      </c>
      <c r="C49" s="65">
        <v>92.48</v>
      </c>
      <c r="D49" s="65">
        <v>96.66</v>
      </c>
      <c r="E49" s="66">
        <v>65</v>
      </c>
      <c r="F49" s="66">
        <v>110</v>
      </c>
      <c r="G49" s="37">
        <f>COUNT(C49)/1*100</f>
        <v>100</v>
      </c>
      <c r="H49" s="67">
        <v>100</v>
      </c>
      <c r="I49" s="67">
        <v>185</v>
      </c>
      <c r="J49" s="67">
        <v>91.43</v>
      </c>
      <c r="K49" s="67">
        <v>287.86</v>
      </c>
      <c r="L49" s="68">
        <v>77</v>
      </c>
      <c r="M49" s="68">
        <v>92</v>
      </c>
      <c r="N49" s="37">
        <v>100</v>
      </c>
      <c r="O49" s="68">
        <v>80</v>
      </c>
      <c r="P49" s="68">
        <v>187</v>
      </c>
      <c r="Q49" s="69" t="s">
        <v>27</v>
      </c>
      <c r="R49" s="69" t="s">
        <v>27</v>
      </c>
      <c r="S49" s="67" t="s">
        <v>27</v>
      </c>
      <c r="T49" s="67" t="s">
        <v>27</v>
      </c>
      <c r="U49" s="37">
        <f>COUNT(O49,S49,#REF!)/3*100</f>
        <v>33.33333333333333</v>
      </c>
      <c r="V49" s="37">
        <f>(C49+E49+H49+J49+L49+O49)/6</f>
        <v>84.31833333333334</v>
      </c>
      <c r="W49" s="70"/>
      <c r="X49" s="70"/>
      <c r="Y49" s="70"/>
      <c r="Z49" s="70"/>
      <c r="AA49" s="37">
        <f>COUNT(W49)/1*100</f>
        <v>0</v>
      </c>
      <c r="AB49" s="70"/>
      <c r="AC49" s="70"/>
      <c r="AD49" s="37">
        <f>COUNT(AB49)/1*100</f>
        <v>0</v>
      </c>
    </row>
    <row r="50" spans="1:30" ht="12.75">
      <c r="A50" s="64" t="s">
        <v>113</v>
      </c>
      <c r="B50" s="64" t="s">
        <v>114</v>
      </c>
      <c r="C50" s="65">
        <v>159.99</v>
      </c>
      <c r="D50" s="65">
        <v>989.99</v>
      </c>
      <c r="E50" s="66">
        <v>159.99</v>
      </c>
      <c r="F50" s="66">
        <v>649.9</v>
      </c>
      <c r="G50" s="37">
        <f>COUNT(C50)/1*100</f>
        <v>100</v>
      </c>
      <c r="H50" s="67">
        <v>140</v>
      </c>
      <c r="I50" s="67">
        <v>270</v>
      </c>
      <c r="J50" s="67">
        <v>120</v>
      </c>
      <c r="K50" s="67">
        <v>230</v>
      </c>
      <c r="L50" s="68">
        <v>300</v>
      </c>
      <c r="M50" s="68">
        <v>453</v>
      </c>
      <c r="N50" s="37">
        <v>100</v>
      </c>
      <c r="O50" s="68">
        <v>125</v>
      </c>
      <c r="P50" s="68">
        <v>185</v>
      </c>
      <c r="Q50" s="69" t="s">
        <v>27</v>
      </c>
      <c r="R50" s="69" t="s">
        <v>27</v>
      </c>
      <c r="S50" s="67" t="s">
        <v>27</v>
      </c>
      <c r="T50" s="67" t="s">
        <v>27</v>
      </c>
      <c r="U50" s="37">
        <f>COUNT(O50,S50,#REF!)/3*100</f>
        <v>33.33333333333333</v>
      </c>
      <c r="V50" s="37">
        <f>(C50+E50+H50+J50+L50+O50)/6</f>
        <v>167.49666666666667</v>
      </c>
      <c r="W50" s="70"/>
      <c r="X50" s="70"/>
      <c r="Y50" s="70"/>
      <c r="Z50" s="70"/>
      <c r="AA50" s="37">
        <f>COUNT(W50)/1*100</f>
        <v>0</v>
      </c>
      <c r="AB50" s="70"/>
      <c r="AC50" s="70"/>
      <c r="AD50" s="37">
        <f>COUNT(AB50)/1*100</f>
        <v>0</v>
      </c>
    </row>
    <row r="51" spans="1:30" ht="12.75">
      <c r="A51" s="64" t="s">
        <v>115</v>
      </c>
      <c r="B51" s="64" t="s">
        <v>116</v>
      </c>
      <c r="C51" s="65">
        <v>1.5</v>
      </c>
      <c r="D51" s="65">
        <v>1.5</v>
      </c>
      <c r="E51" s="66">
        <v>1.5</v>
      </c>
      <c r="F51" s="66">
        <v>25.99</v>
      </c>
      <c r="G51" s="37">
        <f>COUNT(C51)/1*100</f>
        <v>100</v>
      </c>
      <c r="H51" s="67">
        <v>2</v>
      </c>
      <c r="I51" s="67">
        <v>2</v>
      </c>
      <c r="J51" s="67">
        <v>1.8</v>
      </c>
      <c r="K51" s="67">
        <v>1.8</v>
      </c>
      <c r="L51" s="68">
        <v>1</v>
      </c>
      <c r="M51" s="68">
        <v>1</v>
      </c>
      <c r="N51" s="37">
        <v>100</v>
      </c>
      <c r="O51" s="68">
        <v>1.1</v>
      </c>
      <c r="P51" s="68">
        <v>1.1</v>
      </c>
      <c r="Q51" s="69">
        <v>1.5</v>
      </c>
      <c r="R51" s="69">
        <v>1.5</v>
      </c>
      <c r="S51" s="67">
        <v>2</v>
      </c>
      <c r="T51" s="67">
        <v>2</v>
      </c>
      <c r="U51" s="37">
        <v>100</v>
      </c>
      <c r="V51" s="37">
        <f>(C51+E51+H51+J51+L51+O51+Q51+S51)/8</f>
        <v>1.55</v>
      </c>
      <c r="W51" s="70"/>
      <c r="X51" s="70"/>
      <c r="Y51" s="70"/>
      <c r="Z51" s="70"/>
      <c r="AA51" s="37">
        <f>COUNT(W51)/1*100</f>
        <v>0</v>
      </c>
      <c r="AB51" s="70"/>
      <c r="AC51" s="70"/>
      <c r="AD51" s="37">
        <f>COUNT(AB51)/1*100</f>
        <v>0</v>
      </c>
    </row>
    <row r="52" spans="1:30" ht="12.75">
      <c r="A52" s="71" t="s">
        <v>117</v>
      </c>
      <c r="B52" s="64" t="s">
        <v>118</v>
      </c>
      <c r="C52" s="65">
        <v>14.9</v>
      </c>
      <c r="D52" s="65">
        <v>14.9</v>
      </c>
      <c r="E52" s="66" t="s">
        <v>27</v>
      </c>
      <c r="F52" s="66" t="s">
        <v>27</v>
      </c>
      <c r="G52" s="37">
        <v>50</v>
      </c>
      <c r="H52" s="67">
        <v>17</v>
      </c>
      <c r="I52" s="67">
        <v>21</v>
      </c>
      <c r="J52" s="67">
        <v>15</v>
      </c>
      <c r="K52" s="67">
        <v>20</v>
      </c>
      <c r="L52" s="68" t="s">
        <v>27</v>
      </c>
      <c r="M52" s="68" t="s">
        <v>27</v>
      </c>
      <c r="N52" s="37">
        <v>66.67</v>
      </c>
      <c r="O52" s="68" t="s">
        <v>27</v>
      </c>
      <c r="P52" s="68" t="s">
        <v>27</v>
      </c>
      <c r="Q52" s="69" t="s">
        <v>27</v>
      </c>
      <c r="R52" s="69" t="s">
        <v>27</v>
      </c>
      <c r="S52" s="67" t="s">
        <v>27</v>
      </c>
      <c r="T52" s="67" t="s">
        <v>27</v>
      </c>
      <c r="U52" s="37">
        <f>COUNT(O52,S52,#REF!)/3*100</f>
        <v>0</v>
      </c>
      <c r="V52" s="37">
        <f>(C52+H52+J52)/3</f>
        <v>15.633333333333333</v>
      </c>
      <c r="W52" s="70"/>
      <c r="X52" s="70"/>
      <c r="Y52" s="70"/>
      <c r="Z52" s="70"/>
      <c r="AA52" s="37">
        <f>COUNT(W52)/1*100</f>
        <v>0</v>
      </c>
      <c r="AB52" s="70"/>
      <c r="AC52" s="70"/>
      <c r="AD52" s="37">
        <f>COUNT(AB52)/1*100</f>
        <v>0</v>
      </c>
    </row>
    <row r="53" spans="1:30" ht="12.75">
      <c r="A53" s="64" t="s">
        <v>119</v>
      </c>
      <c r="B53" s="64" t="s">
        <v>120</v>
      </c>
      <c r="C53" s="65">
        <v>12.5</v>
      </c>
      <c r="D53" s="65">
        <v>12.5</v>
      </c>
      <c r="E53" s="66">
        <v>15.4</v>
      </c>
      <c r="F53" s="66">
        <v>15.4</v>
      </c>
      <c r="G53" s="37">
        <v>100</v>
      </c>
      <c r="H53" s="67" t="s">
        <v>27</v>
      </c>
      <c r="I53" s="67" t="s">
        <v>27</v>
      </c>
      <c r="J53" s="67" t="s">
        <v>27</v>
      </c>
      <c r="K53" s="67" t="s">
        <v>27</v>
      </c>
      <c r="L53" s="68" t="s">
        <v>27</v>
      </c>
      <c r="M53" s="68" t="s">
        <v>27</v>
      </c>
      <c r="N53" s="37">
        <v>0</v>
      </c>
      <c r="O53" s="68" t="s">
        <v>27</v>
      </c>
      <c r="P53" s="68" t="s">
        <v>27</v>
      </c>
      <c r="Q53" s="69" t="s">
        <v>27</v>
      </c>
      <c r="R53" s="69" t="s">
        <v>27</v>
      </c>
      <c r="S53" s="67" t="s">
        <v>27</v>
      </c>
      <c r="T53" s="67" t="s">
        <v>27</v>
      </c>
      <c r="U53" s="37">
        <f>COUNT(O53,S53,#REF!)/3*100</f>
        <v>0</v>
      </c>
      <c r="V53" s="37">
        <f>(C53+E53)/2</f>
        <v>13.95</v>
      </c>
      <c r="W53" s="70"/>
      <c r="X53" s="70"/>
      <c r="Y53" s="70"/>
      <c r="Z53" s="70"/>
      <c r="AA53" s="37">
        <f>COUNT(W53)/1*100</f>
        <v>0</v>
      </c>
      <c r="AB53" s="70"/>
      <c r="AC53" s="70"/>
      <c r="AD53" s="37">
        <f>COUNT(AB53)/1*100</f>
        <v>0</v>
      </c>
    </row>
    <row r="54" spans="1:30" ht="12.75">
      <c r="A54" s="64" t="s">
        <v>121</v>
      </c>
      <c r="B54" s="64" t="s">
        <v>122</v>
      </c>
      <c r="C54" s="65">
        <v>59.99</v>
      </c>
      <c r="D54" s="65">
        <v>149.99</v>
      </c>
      <c r="E54" s="66">
        <v>86.99</v>
      </c>
      <c r="F54" s="66">
        <v>229.99</v>
      </c>
      <c r="G54" s="37">
        <f>COUNT(C54)/1*100</f>
        <v>100</v>
      </c>
      <c r="H54" s="67">
        <v>71</v>
      </c>
      <c r="I54" s="67">
        <v>145</v>
      </c>
      <c r="J54" s="67">
        <v>59</v>
      </c>
      <c r="K54" s="67">
        <v>167</v>
      </c>
      <c r="L54" s="68">
        <v>68</v>
      </c>
      <c r="M54" s="68">
        <v>89</v>
      </c>
      <c r="N54" s="37">
        <v>100</v>
      </c>
      <c r="O54" s="68">
        <v>86</v>
      </c>
      <c r="P54" s="68">
        <v>86</v>
      </c>
      <c r="Q54" s="69" t="s">
        <v>27</v>
      </c>
      <c r="R54" s="69" t="s">
        <v>27</v>
      </c>
      <c r="S54" s="67" t="s">
        <v>27</v>
      </c>
      <c r="T54" s="67" t="s">
        <v>27</v>
      </c>
      <c r="U54" s="37">
        <f>COUNT(O54,S54,#REF!)/3*100</f>
        <v>33.33333333333333</v>
      </c>
      <c r="V54" s="37">
        <f>(C54+E54+H54+J54+L54+O54)/6</f>
        <v>71.83</v>
      </c>
      <c r="W54" s="70"/>
      <c r="X54" s="70"/>
      <c r="Y54" s="70"/>
      <c r="Z54" s="70"/>
      <c r="AA54" s="37">
        <f>COUNT(W54)/1*100</f>
        <v>0</v>
      </c>
      <c r="AB54" s="70"/>
      <c r="AC54" s="70"/>
      <c r="AD54" s="37">
        <f>COUNT(AB54)/1*100</f>
        <v>0</v>
      </c>
    </row>
    <row r="55" spans="1:30" ht="12.75">
      <c r="A55" s="64" t="s">
        <v>123</v>
      </c>
      <c r="B55" s="64" t="s">
        <v>124</v>
      </c>
      <c r="C55" s="65" t="s">
        <v>27</v>
      </c>
      <c r="D55" s="65" t="s">
        <v>27</v>
      </c>
      <c r="E55" s="66" t="s">
        <v>27</v>
      </c>
      <c r="F55" s="66" t="s">
        <v>27</v>
      </c>
      <c r="G55" s="37">
        <f>COUNT(C55)/1*100</f>
        <v>0</v>
      </c>
      <c r="H55" s="67" t="s">
        <v>27</v>
      </c>
      <c r="I55" s="67" t="s">
        <v>27</v>
      </c>
      <c r="J55" s="67" t="s">
        <v>27</v>
      </c>
      <c r="K55" s="67" t="s">
        <v>27</v>
      </c>
      <c r="L55" s="68">
        <v>23</v>
      </c>
      <c r="M55" s="68">
        <v>55</v>
      </c>
      <c r="N55" s="37">
        <f>COUNT(H55,L55,#REF!)/3*100</f>
        <v>33.33333333333333</v>
      </c>
      <c r="O55" s="68" t="s">
        <v>27</v>
      </c>
      <c r="P55" s="68" t="s">
        <v>27</v>
      </c>
      <c r="Q55" s="69" t="s">
        <v>27</v>
      </c>
      <c r="R55" s="69" t="s">
        <v>27</v>
      </c>
      <c r="S55" s="67" t="s">
        <v>27</v>
      </c>
      <c r="T55" s="67" t="s">
        <v>27</v>
      </c>
      <c r="U55" s="37">
        <f>COUNT(O55,S55,#REF!)/3*100</f>
        <v>0</v>
      </c>
      <c r="V55" s="37">
        <f>(L55)/1</f>
        <v>23</v>
      </c>
      <c r="W55" s="70"/>
      <c r="X55" s="70"/>
      <c r="Y55" s="70"/>
      <c r="Z55" s="70"/>
      <c r="AA55" s="37">
        <f>COUNT(W55)/1*100</f>
        <v>0</v>
      </c>
      <c r="AB55" s="70"/>
      <c r="AC55" s="70"/>
      <c r="AD55" s="37">
        <f>COUNT(AB55)/1*100</f>
        <v>0</v>
      </c>
    </row>
    <row r="56" spans="1:30" ht="12.75">
      <c r="A56" s="64" t="s">
        <v>125</v>
      </c>
      <c r="B56" s="64" t="s">
        <v>126</v>
      </c>
      <c r="C56" s="65" t="s">
        <v>27</v>
      </c>
      <c r="D56" s="65" t="s">
        <v>27</v>
      </c>
      <c r="E56" s="66" t="s">
        <v>27</v>
      </c>
      <c r="F56" s="66" t="s">
        <v>27</v>
      </c>
      <c r="G56" s="37">
        <f>COUNT(C56)/1*100</f>
        <v>0</v>
      </c>
      <c r="H56" s="67">
        <v>99</v>
      </c>
      <c r="I56" s="67">
        <v>139</v>
      </c>
      <c r="J56" s="67">
        <v>73</v>
      </c>
      <c r="K56" s="67">
        <v>155</v>
      </c>
      <c r="L56" s="68">
        <v>158</v>
      </c>
      <c r="M56" s="68">
        <v>170</v>
      </c>
      <c r="N56" s="37">
        <v>100</v>
      </c>
      <c r="O56" s="68" t="s">
        <v>27</v>
      </c>
      <c r="P56" s="68" t="s">
        <v>27</v>
      </c>
      <c r="Q56" s="69" t="s">
        <v>27</v>
      </c>
      <c r="R56" s="69" t="s">
        <v>27</v>
      </c>
      <c r="S56" s="67" t="s">
        <v>27</v>
      </c>
      <c r="T56" s="67" t="s">
        <v>27</v>
      </c>
      <c r="U56" s="37">
        <f>COUNT(O56,S56,#REF!)/3*100</f>
        <v>0</v>
      </c>
      <c r="V56" s="37">
        <f>(H56+J56+L56)/3</f>
        <v>110</v>
      </c>
      <c r="W56" s="70"/>
      <c r="X56" s="70"/>
      <c r="Y56" s="70"/>
      <c r="Z56" s="70"/>
      <c r="AA56" s="37">
        <f>COUNT(W56)/1*100</f>
        <v>0</v>
      </c>
      <c r="AB56" s="70"/>
      <c r="AC56" s="70"/>
      <c r="AD56" s="37">
        <f>COUNT(AB56)/1*100</f>
        <v>0</v>
      </c>
    </row>
    <row r="57" spans="1:30" ht="12.75">
      <c r="A57" s="64" t="s">
        <v>127</v>
      </c>
      <c r="B57" s="64" t="s">
        <v>128</v>
      </c>
      <c r="C57" s="65" t="s">
        <v>27</v>
      </c>
      <c r="D57" s="65" t="s">
        <v>27</v>
      </c>
      <c r="E57" s="66" t="s">
        <v>27</v>
      </c>
      <c r="F57" s="66" t="s">
        <v>27</v>
      </c>
      <c r="G57" s="37">
        <f>COUNT(C57)/1*100</f>
        <v>0</v>
      </c>
      <c r="H57" s="67">
        <v>39</v>
      </c>
      <c r="I57" s="67">
        <v>39</v>
      </c>
      <c r="J57" s="67">
        <v>75</v>
      </c>
      <c r="K57" s="67">
        <v>140</v>
      </c>
      <c r="L57" s="68">
        <v>105</v>
      </c>
      <c r="M57" s="68">
        <v>105</v>
      </c>
      <c r="N57" s="37">
        <v>100</v>
      </c>
      <c r="O57" s="68" t="s">
        <v>27</v>
      </c>
      <c r="P57" s="68" t="s">
        <v>27</v>
      </c>
      <c r="Q57" s="69" t="s">
        <v>27</v>
      </c>
      <c r="R57" s="69" t="s">
        <v>27</v>
      </c>
      <c r="S57" s="67" t="s">
        <v>27</v>
      </c>
      <c r="T57" s="67" t="s">
        <v>27</v>
      </c>
      <c r="U57" s="37">
        <f>COUNT(O57,S57,#REF!)/3*100</f>
        <v>0</v>
      </c>
      <c r="V57" s="37">
        <f>(H57+J57+L57)/3</f>
        <v>73</v>
      </c>
      <c r="W57" s="70"/>
      <c r="X57" s="70"/>
      <c r="Y57" s="70"/>
      <c r="Z57" s="70"/>
      <c r="AA57" s="37">
        <f>COUNT(W57)/1*100</f>
        <v>0</v>
      </c>
      <c r="AB57" s="70"/>
      <c r="AC57" s="70"/>
      <c r="AD57" s="37">
        <f>COUNT(AB57)/1*100</f>
        <v>0</v>
      </c>
    </row>
    <row r="58" spans="1:30" ht="12.75">
      <c r="A58" s="72"/>
      <c r="B58" s="72"/>
      <c r="C58" s="73"/>
      <c r="D58" s="73"/>
      <c r="E58" s="72"/>
      <c r="F58" s="72"/>
      <c r="G58" s="72"/>
      <c r="H58" s="74"/>
      <c r="I58" s="74"/>
      <c r="J58" s="74"/>
      <c r="K58" s="74"/>
      <c r="L58" s="75"/>
      <c r="M58" s="75"/>
      <c r="N58" s="74"/>
      <c r="O58" s="75"/>
      <c r="P58" s="75"/>
      <c r="Q58" s="76"/>
      <c r="R58" s="76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</row>
    <row r="59" spans="1:30" ht="15" customHeight="1">
      <c r="A59" s="72"/>
      <c r="B59" s="77" t="s">
        <v>129</v>
      </c>
      <c r="C59" s="77"/>
      <c r="D59" s="77"/>
      <c r="E59" s="77"/>
      <c r="F59" s="77"/>
      <c r="G59" s="77"/>
      <c r="H59" s="74"/>
      <c r="I59" s="74"/>
      <c r="J59" s="74"/>
      <c r="K59" s="74"/>
      <c r="L59" s="75"/>
      <c r="M59" s="75"/>
      <c r="N59" s="74"/>
      <c r="O59" s="75"/>
      <c r="P59" s="75"/>
      <c r="Q59" s="76"/>
      <c r="R59" s="76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</row>
  </sheetData>
  <sheetProtection selectLockedCells="1" selectUnlockedCells="1"/>
  <mergeCells count="27">
    <mergeCell ref="B1:U1"/>
    <mergeCell ref="AB1:AD1"/>
    <mergeCell ref="B2:U2"/>
    <mergeCell ref="A3:A4"/>
    <mergeCell ref="B3:B5"/>
    <mergeCell ref="C3:G3"/>
    <mergeCell ref="H3:N3"/>
    <mergeCell ref="O3:U3"/>
    <mergeCell ref="W3:AA3"/>
    <mergeCell ref="AB3:AD3"/>
    <mergeCell ref="C4:D4"/>
    <mergeCell ref="E4:F4"/>
    <mergeCell ref="G4:G5"/>
    <mergeCell ref="H4:I4"/>
    <mergeCell ref="J4:K4"/>
    <mergeCell ref="L4:M4"/>
    <mergeCell ref="N4:N5"/>
    <mergeCell ref="O4:P4"/>
    <mergeCell ref="Q4:R4"/>
    <mergeCell ref="S4:T4"/>
    <mergeCell ref="U4:U5"/>
    <mergeCell ref="W4:X4"/>
    <mergeCell ref="Y4:Z4"/>
    <mergeCell ref="AA4:AA5"/>
    <mergeCell ref="AB4:AC4"/>
    <mergeCell ref="AD4:AD5"/>
    <mergeCell ref="B59:G59"/>
  </mergeCells>
  <printOptions/>
  <pageMargins left="0.25" right="0.25" top="0.75" bottom="0.75" header="0.5118055555555555" footer="0.5118055555555555"/>
  <pageSetup fitToWidth="0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А.Н.</dc:creator>
  <cp:keywords/>
  <dc:description/>
  <cp:lastModifiedBy/>
  <cp:lastPrinted>2021-06-02T05:28:51Z</cp:lastPrinted>
  <dcterms:created xsi:type="dcterms:W3CDTF">2014-09-12T09:57:38Z</dcterms:created>
  <dcterms:modified xsi:type="dcterms:W3CDTF">2021-06-02T05:28:54Z</dcterms:modified>
  <cp:category/>
  <cp:version/>
  <cp:contentType/>
  <cp:contentStatus/>
  <cp:revision>261</cp:revision>
</cp:coreProperties>
</file>