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chagronom\AppData\Local\Microsoft\Windows\Temporary Internet Files\Content.Outlook\KKEXK2NH\"/>
    </mc:Choice>
  </mc:AlternateContent>
  <bookViews>
    <workbookView xWindow="0" yWindow="2235" windowWidth="22980" windowHeight="7365" tabRatio="508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оперативка!$A$1:$AT$258</definedName>
  </definedNames>
  <calcPr calcId="152511"/>
</workbook>
</file>

<file path=xl/calcChain.xml><?xml version="1.0" encoding="utf-8"?>
<calcChain xmlns="http://schemas.openxmlformats.org/spreadsheetml/2006/main">
  <c r="B18" i="1" l="1"/>
  <c r="B252" i="1"/>
  <c r="B249" i="1"/>
  <c r="B10" i="1"/>
  <c r="B8" i="1"/>
  <c r="AT253" i="1"/>
  <c r="AB253" i="1"/>
  <c r="AA253" i="1"/>
  <c r="C253" i="1" s="1"/>
  <c r="AT251" i="1"/>
  <c r="AB251" i="1"/>
  <c r="AA251" i="1"/>
  <c r="C251" i="1" s="1"/>
  <c r="C252" i="1" s="1"/>
  <c r="C250" i="1"/>
  <c r="AB250" i="1"/>
  <c r="AT250" i="1"/>
  <c r="C26" i="1"/>
  <c r="C27" i="1"/>
  <c r="C28" i="1"/>
  <c r="C29" i="1"/>
  <c r="AT30" i="1"/>
  <c r="AB30" i="1"/>
  <c r="AA30" i="1"/>
  <c r="AA250" i="1"/>
  <c r="AT25" i="1"/>
  <c r="AB25" i="1"/>
  <c r="C25" i="1"/>
  <c r="C18" i="1"/>
  <c r="AT11" i="1"/>
  <c r="AB11" i="1"/>
  <c r="AA11" i="1"/>
  <c r="C10" i="1"/>
  <c r="C8" i="1"/>
  <c r="C30" i="1" l="1"/>
  <c r="C249" i="1" s="1"/>
  <c r="C11" i="1"/>
  <c r="E8" i="1"/>
  <c r="E18" i="1"/>
  <c r="D146" i="1" l="1"/>
  <c r="D145" i="1"/>
  <c r="C145" i="1"/>
  <c r="D144" i="1"/>
  <c r="C144" i="1"/>
  <c r="C146" i="1" l="1"/>
  <c r="E179" i="1" l="1"/>
  <c r="C178" i="1"/>
  <c r="C169" i="1" l="1"/>
  <c r="C168" i="1"/>
  <c r="C170" i="1" l="1"/>
  <c r="C158" i="1"/>
  <c r="C244" i="1" l="1"/>
  <c r="D244" i="1" s="1"/>
  <c r="C128" i="1" l="1"/>
  <c r="D139" i="1" l="1"/>
  <c r="E139" i="1"/>
  <c r="C247" i="1" l="1"/>
  <c r="C248" i="1"/>
  <c r="D188" i="1" l="1"/>
  <c r="E188" i="1"/>
  <c r="C67" i="1" l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246" i="1"/>
  <c r="C245" i="1" l="1"/>
  <c r="E149" i="1" l="1"/>
  <c r="E136" i="1" l="1"/>
  <c r="E109" i="1" l="1"/>
  <c r="C191" i="1" l="1"/>
  <c r="D138" i="1"/>
  <c r="E138" i="1"/>
  <c r="E137" i="1" l="1"/>
  <c r="C108" i="1"/>
  <c r="C129" i="1"/>
  <c r="C130" i="1"/>
  <c r="C131" i="1"/>
  <c r="C132" i="1"/>
  <c r="C133" i="1"/>
  <c r="C134" i="1"/>
  <c r="C135" i="1"/>
  <c r="E197" i="1" l="1"/>
  <c r="C195" i="1"/>
  <c r="C110" i="1" l="1"/>
  <c r="E184" i="1" l="1"/>
  <c r="C190" i="1"/>
  <c r="C189" i="1"/>
  <c r="C187" i="1"/>
  <c r="C186" i="1"/>
  <c r="C185" i="1"/>
  <c r="C188" i="1" l="1"/>
  <c r="E164" i="1"/>
  <c r="C159" i="1"/>
  <c r="C150" i="1"/>
  <c r="C151" i="1"/>
  <c r="E105" i="1"/>
  <c r="C121" i="1"/>
  <c r="C137" i="1" s="1"/>
  <c r="C122" i="1"/>
  <c r="C138" i="1" s="1"/>
  <c r="C123" i="1"/>
  <c r="C139" i="1" s="1"/>
  <c r="C124" i="1"/>
  <c r="C125" i="1"/>
  <c r="C126" i="1"/>
  <c r="C127" i="1"/>
  <c r="C99" i="1" l="1"/>
  <c r="C103" i="1"/>
  <c r="C104" i="1"/>
  <c r="C111" i="1"/>
  <c r="C112" i="1"/>
  <c r="C113" i="1"/>
  <c r="C114" i="1"/>
  <c r="C115" i="1"/>
  <c r="C116" i="1"/>
  <c r="C117" i="1"/>
  <c r="C118" i="1"/>
  <c r="C119" i="1"/>
  <c r="C107" i="1" l="1"/>
  <c r="C109" i="1" s="1"/>
  <c r="C105" i="1"/>
  <c r="C156" i="1" l="1"/>
  <c r="C153" i="1"/>
  <c r="C157" i="1" l="1"/>
  <c r="C196" i="1" l="1"/>
  <c r="C197" i="1" s="1"/>
  <c r="E202" i="1" l="1"/>
  <c r="E194" i="1"/>
  <c r="D7" i="1"/>
  <c r="D9" i="1"/>
  <c r="D11" i="1"/>
  <c r="D13" i="1"/>
  <c r="D14" i="1"/>
  <c r="D15" i="1"/>
  <c r="D17" i="1"/>
  <c r="D19" i="1"/>
  <c r="D20" i="1"/>
  <c r="D21" i="1"/>
  <c r="D22" i="1"/>
  <c r="D23" i="1"/>
  <c r="D24" i="1"/>
  <c r="D25" i="1"/>
  <c r="D29" i="1"/>
  <c r="D30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X31" i="1"/>
  <c r="Y31" i="1"/>
  <c r="Z31" i="1"/>
  <c r="AA31" i="1"/>
  <c r="C32" i="1"/>
  <c r="D32" i="1" s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X33" i="1"/>
  <c r="Y33" i="1"/>
  <c r="Z33" i="1"/>
  <c r="AA33" i="1"/>
  <c r="C34" i="1"/>
  <c r="D34" i="1" s="1"/>
  <c r="C35" i="1"/>
  <c r="D35" i="1" s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X36" i="1"/>
  <c r="Y36" i="1"/>
  <c r="Z36" i="1"/>
  <c r="AA36" i="1"/>
  <c r="C37" i="1"/>
  <c r="D37" i="1" s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X38" i="1"/>
  <c r="Y38" i="1"/>
  <c r="Z38" i="1"/>
  <c r="AA38" i="1"/>
  <c r="C39" i="1"/>
  <c r="D39" i="1" s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X40" i="1"/>
  <c r="Y40" i="1"/>
  <c r="Z40" i="1"/>
  <c r="AA40" i="1"/>
  <c r="C41" i="1"/>
  <c r="D41" i="1" s="1"/>
  <c r="C42" i="1"/>
  <c r="D42" i="1" s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X43" i="1"/>
  <c r="Y43" i="1"/>
  <c r="Z43" i="1"/>
  <c r="AA43" i="1"/>
  <c r="C44" i="1"/>
  <c r="D44" i="1" s="1"/>
  <c r="C45" i="1"/>
  <c r="D45" i="1" s="1"/>
  <c r="C46" i="1"/>
  <c r="D46" i="1" s="1"/>
  <c r="C47" i="1"/>
  <c r="D48" i="1"/>
  <c r="C49" i="1"/>
  <c r="D49" i="1" s="1"/>
  <c r="C50" i="1"/>
  <c r="D50" i="1" s="1"/>
  <c r="C51" i="1"/>
  <c r="D51" i="1" s="1"/>
  <c r="C52" i="1"/>
  <c r="D52" i="1" s="1"/>
  <c r="C53" i="1"/>
  <c r="D53" i="1" s="1"/>
  <c r="C54" i="1"/>
  <c r="C55" i="1"/>
  <c r="D55" i="1" s="1"/>
  <c r="C56" i="1"/>
  <c r="C57" i="1"/>
  <c r="D57" i="1" s="1"/>
  <c r="C58" i="1"/>
  <c r="D58" i="1" s="1"/>
  <c r="C59" i="1"/>
  <c r="D59" i="1" s="1"/>
  <c r="C60" i="1"/>
  <c r="D60" i="1" s="1"/>
  <c r="C61" i="1"/>
  <c r="D61" i="1" s="1"/>
  <c r="D62" i="1"/>
  <c r="C63" i="1"/>
  <c r="C64" i="1"/>
  <c r="D64" i="1" s="1"/>
  <c r="C65" i="1"/>
  <c r="D65" i="1" s="1"/>
  <c r="C66" i="1"/>
  <c r="D68" i="1"/>
  <c r="D69" i="1"/>
  <c r="D70" i="1"/>
  <c r="D71" i="1"/>
  <c r="D72" i="1"/>
  <c r="D73" i="1"/>
  <c r="D74" i="1"/>
  <c r="D75" i="1"/>
  <c r="D76" i="1"/>
  <c r="D77" i="1"/>
  <c r="D78" i="1"/>
  <c r="D80" i="1"/>
  <c r="D81" i="1"/>
  <c r="D82" i="1"/>
  <c r="D83" i="1"/>
  <c r="C84" i="1"/>
  <c r="C85" i="1"/>
  <c r="C87" i="1"/>
  <c r="C91" i="1"/>
  <c r="D91" i="1" s="1"/>
  <c r="C93" i="1"/>
  <c r="D93" i="1"/>
  <c r="C94" i="1"/>
  <c r="D94" i="1" s="1"/>
  <c r="C97" i="1"/>
  <c r="D99" i="1"/>
  <c r="D103" i="1"/>
  <c r="D104" i="1"/>
  <c r="D108" i="1"/>
  <c r="D109" i="1" s="1"/>
  <c r="D110" i="1"/>
  <c r="D116" i="1"/>
  <c r="D117" i="1"/>
  <c r="C120" i="1"/>
  <c r="D121" i="1"/>
  <c r="D126" i="1"/>
  <c r="D129" i="1"/>
  <c r="C142" i="1"/>
  <c r="D141" i="1"/>
  <c r="C143" i="1"/>
  <c r="D143" i="1"/>
  <c r="C147" i="1"/>
  <c r="C148" i="1"/>
  <c r="D148" i="1" s="1"/>
  <c r="C155" i="1"/>
  <c r="D156" i="1"/>
  <c r="D157" i="1"/>
  <c r="D158" i="1"/>
  <c r="D160" i="1"/>
  <c r="C161" i="1"/>
  <c r="D161" i="1" s="1"/>
  <c r="D162" i="1"/>
  <c r="C163" i="1"/>
  <c r="D163" i="1" s="1"/>
  <c r="C165" i="1"/>
  <c r="D165" i="1"/>
  <c r="C166" i="1"/>
  <c r="D166" i="1"/>
  <c r="D167" i="1"/>
  <c r="C171" i="1"/>
  <c r="D171" i="1"/>
  <c r="C172" i="1"/>
  <c r="D172" i="1"/>
  <c r="D173" i="1"/>
  <c r="C174" i="1"/>
  <c r="D174" i="1"/>
  <c r="C175" i="1"/>
  <c r="D175" i="1"/>
  <c r="C177" i="1"/>
  <c r="C179" i="1" s="1"/>
  <c r="D177" i="1"/>
  <c r="D178" i="1"/>
  <c r="C180" i="1"/>
  <c r="D180" i="1" s="1"/>
  <c r="C183" i="1"/>
  <c r="C184" i="1" s="1"/>
  <c r="D185" i="1"/>
  <c r="C192" i="1"/>
  <c r="D192" i="1" s="1"/>
  <c r="C193" i="1"/>
  <c r="D193" i="1" s="1"/>
  <c r="D195" i="1"/>
  <c r="D196" i="1"/>
  <c r="C199" i="1"/>
  <c r="C200" i="1"/>
  <c r="C201" i="1"/>
  <c r="D201" i="1" s="1"/>
  <c r="E203" i="1"/>
  <c r="C204" i="1"/>
  <c r="D204" i="1" s="1"/>
  <c r="C205" i="1"/>
  <c r="C206" i="1"/>
  <c r="D206" i="1" s="1"/>
  <c r="D207" i="1"/>
  <c r="E207" i="1"/>
  <c r="E208" i="1"/>
  <c r="C209" i="1"/>
  <c r="C212" i="1" s="1"/>
  <c r="C210" i="1"/>
  <c r="C211" i="1"/>
  <c r="D212" i="1"/>
  <c r="E212" i="1"/>
  <c r="D213" i="1"/>
  <c r="E213" i="1"/>
  <c r="C214" i="1"/>
  <c r="C215" i="1" s="1"/>
  <c r="C216" i="1"/>
  <c r="C217" i="1"/>
  <c r="C218" i="1" s="1"/>
  <c r="C219" i="1"/>
  <c r="D219" i="1" s="1"/>
  <c r="D220" i="1"/>
  <c r="D222" i="1" s="1"/>
  <c r="D226" i="1" s="1"/>
  <c r="E220" i="1"/>
  <c r="E222" i="1" s="1"/>
  <c r="E226" i="1" s="1"/>
  <c r="C234" i="1"/>
  <c r="C235" i="1"/>
  <c r="C236" i="1"/>
  <c r="D179" i="1" l="1"/>
  <c r="D16" i="1"/>
  <c r="D18" i="1" s="1"/>
  <c r="D6" i="1"/>
  <c r="D8" i="1" s="1"/>
  <c r="D176" i="1"/>
  <c r="D137" i="1"/>
  <c r="D197" i="1"/>
  <c r="D120" i="1"/>
  <c r="C136" i="1"/>
  <c r="C203" i="1"/>
  <c r="C36" i="1"/>
  <c r="D164" i="1"/>
  <c r="C152" i="1"/>
  <c r="D105" i="1"/>
  <c r="D128" i="1"/>
  <c r="D12" i="1"/>
  <c r="D90" i="1"/>
  <c r="C164" i="1"/>
  <c r="C162" i="1"/>
  <c r="C167" i="1"/>
  <c r="D119" i="1"/>
  <c r="E48" i="1"/>
  <c r="C40" i="1"/>
  <c r="C38" i="1"/>
  <c r="D214" i="1"/>
  <c r="D215" i="1"/>
  <c r="C213" i="1"/>
  <c r="D218" i="1"/>
  <c r="C141" i="1"/>
  <c r="F226" i="1"/>
  <c r="I226" i="1"/>
  <c r="C173" i="1"/>
  <c r="C149" i="1"/>
  <c r="D134" i="1"/>
  <c r="D142" i="1" s="1"/>
  <c r="C140" i="1"/>
  <c r="E62" i="1"/>
  <c r="C176" i="1"/>
  <c r="C43" i="1"/>
  <c r="D10" i="1"/>
  <c r="D36" i="1"/>
  <c r="D153" i="1"/>
  <c r="C90" i="1"/>
  <c r="C33" i="1"/>
  <c r="D208" i="1"/>
  <c r="D194" i="1"/>
  <c r="D183" i="1"/>
  <c r="D184" i="1" s="1"/>
  <c r="C62" i="1"/>
  <c r="C48" i="1"/>
  <c r="C31" i="1"/>
  <c r="C194" i="1"/>
  <c r="C208" i="1"/>
  <c r="C207" i="1"/>
  <c r="C202" i="1"/>
  <c r="D199" i="1"/>
  <c r="D147" i="1" l="1"/>
  <c r="D149" i="1" s="1"/>
  <c r="D136" i="1"/>
  <c r="C154" i="1"/>
  <c r="D152" i="1"/>
  <c r="D155" i="1" s="1"/>
  <c r="H226" i="1"/>
  <c r="P226" i="1"/>
  <c r="L226" i="1"/>
  <c r="G226" i="1"/>
  <c r="AA226" i="1"/>
  <c r="S226" i="1"/>
  <c r="V226" i="1"/>
  <c r="X226" i="1"/>
  <c r="U226" i="1"/>
  <c r="Z226" i="1"/>
  <c r="M226" i="1"/>
  <c r="R226" i="1"/>
  <c r="O226" i="1"/>
  <c r="J226" i="1"/>
  <c r="Y226" i="1"/>
  <c r="K226" i="1"/>
  <c r="Q226" i="1"/>
  <c r="N226" i="1"/>
  <c r="T226" i="1"/>
  <c r="C220" i="1"/>
  <c r="C222" i="1" s="1"/>
  <c r="D203" i="1"/>
  <c r="D202" i="1"/>
  <c r="D154" i="1" l="1"/>
  <c r="C223" i="1"/>
  <c r="C226" i="1" s="1"/>
</calcChain>
</file>

<file path=xl/sharedStrings.xml><?xml version="1.0" encoding="utf-8"?>
<sst xmlns="http://schemas.openxmlformats.org/spreadsheetml/2006/main" count="282" uniqueCount="230">
  <si>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</si>
  <si>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</si>
  <si>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</si>
  <si>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</si>
  <si>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>Всего период 2017 г.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</si>
  <si>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</si>
  <si>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</si>
  <si>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</si>
  <si>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</si>
  <si>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</si>
  <si>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</si>
  <si>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</si>
  <si>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Заложено картофеля,тонн</t>
  </si>
  <si>
    <t>Яровизация семян картофеля, тонн</t>
  </si>
  <si>
    <t>% к закладке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</si>
  <si>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</si>
  <si>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</si>
  <si>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</si>
  <si>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</si>
  <si>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</si>
  <si>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>Готовность тракторов, %</t>
  </si>
  <si>
    <t>Готовность сеялок, %</t>
  </si>
  <si>
    <t>Готовность плугов, %</t>
  </si>
  <si>
    <t>Готовность культиваторов,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</si>
  <si>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</si>
  <si>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</si>
  <si>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</si>
  <si>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</si>
  <si>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</si>
  <si>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</si>
  <si>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</si>
  <si>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</si>
  <si>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Площадь многолетних трав всего,  га (4-сх 2016)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</si>
  <si>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</si>
  <si>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</si>
  <si>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</si>
  <si>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</si>
  <si>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</si>
  <si>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</si>
  <si>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</si>
  <si>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>План посева яров.зерн. и з/боб, га</t>
  </si>
  <si>
    <r>
      <t>Посеяно яр.зерн. и з/боб.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</si>
  <si>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>в т.ч. пересев по погибшим озимым</t>
  </si>
  <si>
    <t xml:space="preserve">         яр. пшеница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</si>
  <si>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</si>
  <si>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</si>
  <si>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</si>
  <si>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</si>
  <si>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</si>
  <si>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Химпрополка зерновых и з/б культур, га</t>
  </si>
  <si>
    <t>в % от площади зерновых культур</t>
  </si>
  <si>
    <t>в т.ч. озимых</t>
  </si>
  <si>
    <t>яровых</t>
  </si>
  <si>
    <t>Химзащита зерновых и з/б культур, га</t>
  </si>
  <si>
    <t>План посадки картофеля, га</t>
  </si>
  <si>
    <t>Посажено картофеля, га</t>
  </si>
  <si>
    <t>Междурядная обработка картофеля, га</t>
  </si>
  <si>
    <t>План посева овощей (включая семенники), га</t>
  </si>
  <si>
    <t>Посеяно овощей, га</t>
  </si>
  <si>
    <t xml:space="preserve">    из них семенников овощных культур,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</si>
  <si>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</si>
  <si>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</si>
  <si>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</si>
  <si>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</si>
  <si>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</si>
  <si>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</si>
  <si>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</si>
  <si>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</si>
  <si>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</si>
  <si>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</si>
  <si>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</si>
  <si>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</si>
  <si>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</si>
  <si>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</si>
  <si>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</si>
  <si>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</si>
  <si>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</si>
  <si>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</si>
  <si>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Готовность тракторов, участвующих в ВПР (Гостехнадзор Чувашии)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</si>
  <si>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</si>
  <si>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</si>
  <si>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</si>
  <si>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</si>
  <si>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</si>
  <si>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</si>
  <si>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</si>
  <si>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</si>
  <si>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</si>
  <si>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</si>
  <si>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</si>
  <si>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Ожидаемая уборочная площадь (без кукурузы на зерно), га</t>
  </si>
  <si>
    <t>Скошено зерновых и зернобобовых культур, га</t>
  </si>
  <si>
    <t>% к  уборочной площади (без кукурузы на зерно)</t>
  </si>
  <si>
    <t>в т.ч. пшеницы</t>
  </si>
  <si>
    <t xml:space="preserve">         ржи</t>
  </si>
  <si>
    <t xml:space="preserve">         ячменя</t>
  </si>
  <si>
    <t xml:space="preserve">         овса</t>
  </si>
  <si>
    <t>посевная площадь кукурузы на зерно</t>
  </si>
  <si>
    <t>кукурузы на зерно</t>
  </si>
  <si>
    <t>в % к посевной площади</t>
  </si>
  <si>
    <t xml:space="preserve">         гречихи</t>
  </si>
  <si>
    <t xml:space="preserve">         проса</t>
  </si>
  <si>
    <t>Осталось убирать, га</t>
  </si>
  <si>
    <t>Обмолочено зерновых и зернобобовых культур, га</t>
  </si>
  <si>
    <t>Намолочено зерна, тонн</t>
  </si>
  <si>
    <t xml:space="preserve">          проса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</si>
  <si>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</si>
  <si>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</si>
  <si>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</si>
  <si>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</si>
  <si>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</si>
  <si>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</si>
  <si>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</si>
  <si>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</si>
  <si>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Осталось убрать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</si>
  <si>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</si>
  <si>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</si>
  <si>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</si>
  <si>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</si>
  <si>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Убрано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</si>
  <si>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</si>
  <si>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</si>
  <si>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</si>
  <si>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</si>
  <si>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</si>
  <si>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</si>
  <si>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</si>
  <si>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</si>
  <si>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</si>
  <si>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</si>
  <si>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</si>
  <si>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</si>
  <si>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</si>
  <si>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</si>
  <si>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</si>
  <si>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</si>
  <si>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</si>
  <si>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</si>
  <si>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</si>
  <si>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</si>
  <si>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</si>
  <si>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</si>
  <si>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</si>
  <si>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</si>
  <si>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</si>
  <si>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</si>
  <si>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>в том числе завезено из других регионов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</si>
  <si>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</si>
  <si>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</si>
  <si>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</si>
  <si>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</si>
  <si>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</si>
  <si>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</si>
  <si>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</si>
  <si>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</si>
  <si>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</si>
  <si>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без зеленых кормов план, тонн заготовки к. ед.</t>
  </si>
  <si>
    <t>Всего кормов факт, тонн к. ед.</t>
  </si>
  <si>
    <t>на 1 усл. голову к.р.с. (без свиней и птицы), ц. к.ед.</t>
  </si>
  <si>
    <t>* по данным отчетов 4-сх, представленных администрациями муниципальных районов</t>
  </si>
  <si>
    <t xml:space="preserve">К севу озимых культур приступили К(Ф)Х Лукьянова Канашский район (озимая вика), СХП "Цивиль" Мариинско-Посадского района, ФГУП "Колос" СХП "Цивиль" Цивильского района, СХПК Колос Яльчиского района 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</si>
  <si>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</si>
  <si>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</si>
  <si>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</si>
  <si>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</si>
  <si>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</si>
  <si>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Прогноз 2017 г.</t>
  </si>
  <si>
    <t>-</t>
  </si>
  <si>
    <t>Поголовье скота (без свиней, птицы), усл.голов (по данным на 01.07)</t>
  </si>
  <si>
    <t>на 1 усл. голову к.р.с. (без свиней и птицы), ц. к.ед. (правильный перерасчет)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</si>
  <si>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(по 2017 г. данные 4-сх)</t>
    </r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</si>
  <si>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</si>
  <si>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</si>
  <si>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</si>
  <si>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</si>
  <si>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</si>
  <si>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Озимый рыжик скошен и обмолочен на площади 75 га, валовой сбор составил 83 т при урожайности 11 ц/га (ООО "Агрофирма "Санары" Вурнарский район)</t>
  </si>
  <si>
    <t>Количество хозяйств, завершивших уборку зерновых</t>
  </si>
  <si>
    <t xml:space="preserve">   в т.ч. кукурузы на зерно (сохранившаяся площадь)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</si>
  <si>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</si>
  <si>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</si>
  <si>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</si>
  <si>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</si>
  <si>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</t>
  </si>
  <si>
    <t>АО "Приволжское"</t>
  </si>
  <si>
    <t>ЗАО "Прогресс"</t>
  </si>
  <si>
    <t xml:space="preserve">ОАО "Чурачикское" </t>
  </si>
  <si>
    <t xml:space="preserve">ООО "А.Гард" </t>
  </si>
  <si>
    <t xml:space="preserve">ООО "Бездна" </t>
  </si>
  <si>
    <t>ООО "ЭлиС"</t>
  </si>
  <si>
    <t>СХПК "САД"</t>
  </si>
  <si>
    <t>СХПК им. И.Г. Кадыкова</t>
  </si>
  <si>
    <t xml:space="preserve">СХПК-колхоз им. Ленина </t>
  </si>
  <si>
    <t>КФХ Анатольев В.В.</t>
  </si>
  <si>
    <t xml:space="preserve">КФХ Андреев А.В. </t>
  </si>
  <si>
    <t xml:space="preserve">КФХ Виноградов Н.В. </t>
  </si>
  <si>
    <t xml:space="preserve">КФХ Иванова А.Н. </t>
  </si>
  <si>
    <t xml:space="preserve">КФХ Игнатев А.Н. </t>
  </si>
  <si>
    <t xml:space="preserve">КФХ Коновалов А.Д. </t>
  </si>
  <si>
    <t>КФХ Никитин В.А.</t>
  </si>
  <si>
    <t xml:space="preserve">КФХ Никифоров А.В. </t>
  </si>
  <si>
    <t>КФХ Пайков Д.Б.</t>
  </si>
  <si>
    <t xml:space="preserve">КФХ Петров Ю.В. </t>
  </si>
  <si>
    <t xml:space="preserve">КФХ Прокопьев А.В. </t>
  </si>
  <si>
    <t xml:space="preserve">КФХ Прокопьева М.Г. </t>
  </si>
  <si>
    <t xml:space="preserve">КФХ Чернуха С.Д. </t>
  </si>
  <si>
    <t xml:space="preserve">КФХ Шумилов В.П. </t>
  </si>
  <si>
    <t>ФГБОУ УВО "ЧГСХА"</t>
  </si>
  <si>
    <t>Чебоксарский ГСУ</t>
  </si>
  <si>
    <t>крупные сельскохозяйственные организация</t>
  </si>
  <si>
    <t>крестянские (фермерские) хозяйства</t>
  </si>
  <si>
    <t>Итого КФХ</t>
  </si>
  <si>
    <t>КФХ Плотникова К.Ю.</t>
  </si>
  <si>
    <t>Итого по КФХ</t>
  </si>
  <si>
    <t>ООО "Спецтехэвакуатор"</t>
  </si>
  <si>
    <t>ОАО "Агрофирма "Средняя                      Волга"</t>
  </si>
  <si>
    <t xml:space="preserve">ООО "Агрофирма                                               "Атлашевская" </t>
  </si>
  <si>
    <t>ООО "ЧебоМилк"</t>
  </si>
  <si>
    <t>АО "Агрофирма                     "Ольдеевская"</t>
  </si>
  <si>
    <t>ООО "Агрохолдинг                         "ЮРМА"</t>
  </si>
  <si>
    <t xml:space="preserve">ООО "Агрофирма                          "Туруновская" </t>
  </si>
  <si>
    <t>На соответ. период 2020 г.</t>
  </si>
  <si>
    <t>Всего период 2021 г.</t>
  </si>
  <si>
    <t xml:space="preserve">Итого по крупным         предприятиям </t>
  </si>
  <si>
    <t>КФХ Александров А.Н.</t>
  </si>
  <si>
    <t>КФХ Тимофеев И.В.</t>
  </si>
  <si>
    <t>ОАО "Чувашский Бройлер"        (ООО "ВДС")</t>
  </si>
  <si>
    <t>% к площади посева</t>
  </si>
  <si>
    <t xml:space="preserve">Площадь посева многолетних трав, га </t>
  </si>
  <si>
    <t>Информация о сельскохозяйственных работах по состоянию на 16 апреля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</si>
</sst>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3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sz val="1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2" fillId="0" borderId="0"/>
    <xf numFmtId="9" fontId="1" fillId="0" borderId="0" applyFont="0" applyFill="0" applyBorder="0" applyAlignment="0" applyProtection="0"/>
    <xf numFmtId="9" fontId="12" fillId="0" borderId="0"/>
    <xf numFmtId="9" fontId="12" fillId="0" borderId="0" applyFill="0" applyBorder="0" applyAlignment="0" applyProtection="0"/>
  </cellStyleXfs>
  <cellXfs count="246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4" fontId="9" fillId="0" borderId="2" xfId="2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165" fontId="10" fillId="0" borderId="3" xfId="2" applyNumberFormat="1" applyFont="1" applyFill="1" applyBorder="1" applyAlignment="1">
      <alignment horizontal="center" vertical="center" wrapText="1"/>
    </xf>
    <xf numFmtId="9" fontId="9" fillId="0" borderId="2" xfId="2" applyFont="1" applyFill="1" applyBorder="1" applyAlignment="1">
      <alignment horizontal="center" vertical="center" wrapText="1"/>
    </xf>
    <xf numFmtId="9" fontId="10" fillId="0" borderId="3" xfId="2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9" fontId="10" fillId="0" borderId="3" xfId="2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 indent="1"/>
    </xf>
    <xf numFmtId="0" fontId="8" fillId="0" borderId="4" xfId="0" applyFont="1" applyFill="1" applyBorder="1" applyAlignment="1">
      <alignment horizontal="left" vertical="center" wrapText="1" indent="2"/>
    </xf>
    <xf numFmtId="0" fontId="8" fillId="0" borderId="4" xfId="0" applyFont="1" applyFill="1" applyBorder="1" applyAlignment="1">
      <alignment horizontal="left" vertical="center" wrapText="1" indent="7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164" fontId="10" fillId="0" borderId="0" xfId="2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8" fillId="0" borderId="2" xfId="2" applyNumberFormat="1" applyFont="1" applyFill="1" applyBorder="1" applyAlignment="1">
      <alignment horizontal="center" vertical="center"/>
    </xf>
    <xf numFmtId="1" fontId="11" fillId="0" borderId="3" xfId="2" applyNumberFormat="1" applyFont="1" applyFill="1" applyBorder="1" applyAlignment="1">
      <alignment horizontal="center"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4" fontId="8" fillId="0" borderId="3" xfId="2" applyNumberFormat="1" applyFont="1" applyFill="1" applyBorder="1" applyAlignment="1">
      <alignment horizontal="center" vertical="center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" fontId="11" fillId="0" borderId="3" xfId="0" applyNumberFormat="1" applyFont="1" applyFill="1" applyBorder="1" applyAlignment="1">
      <alignment horizontal="center" vertical="center" wrapText="1"/>
    </xf>
    <xf numFmtId="166" fontId="11" fillId="0" borderId="3" xfId="0" applyNumberFormat="1" applyFont="1" applyFill="1" applyBorder="1" applyAlignment="1">
      <alignment horizontal="center" vertical="center"/>
    </xf>
    <xf numFmtId="1" fontId="10" fillId="0" borderId="2" xfId="0" applyNumberFormat="1" applyFont="1" applyFill="1" applyBorder="1" applyAlignment="1">
      <alignment horizontal="center" vertical="center"/>
    </xf>
    <xf numFmtId="1" fontId="11" fillId="0" borderId="2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0" fillId="0" borderId="3" xfId="2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/>
    <xf numFmtId="0" fontId="8" fillId="0" borderId="3" xfId="0" applyFont="1" applyFill="1" applyBorder="1" applyAlignment="1">
      <alignment horizontal="center"/>
    </xf>
    <xf numFmtId="0" fontId="9" fillId="0" borderId="3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8" fillId="0" borderId="8" xfId="0" applyFont="1" applyFill="1" applyBorder="1" applyAlignment="1">
      <alignment vertical="top" wrapText="1"/>
    </xf>
    <xf numFmtId="0" fontId="8" fillId="0" borderId="9" xfId="0" applyFont="1" applyFill="1" applyBorder="1" applyAlignment="1">
      <alignment vertical="top" wrapText="1"/>
    </xf>
    <xf numFmtId="0" fontId="3" fillId="0" borderId="0" xfId="0" applyNumberFormat="1" applyFont="1" applyFill="1" applyBorder="1"/>
    <xf numFmtId="0" fontId="3" fillId="0" borderId="0" xfId="0" applyNumberFormat="1" applyFont="1" applyFill="1" applyBorder="1" applyAlignment="1">
      <alignment horizontal="center" wrapText="1"/>
    </xf>
    <xf numFmtId="0" fontId="10" fillId="0" borderId="2" xfId="2" applyNumberFormat="1" applyFont="1" applyFill="1" applyBorder="1" applyAlignment="1">
      <alignment horizontal="center" vertical="center" wrapText="1"/>
    </xf>
    <xf numFmtId="0" fontId="9" fillId="0" borderId="2" xfId="2" applyNumberFormat="1" applyFont="1" applyFill="1" applyBorder="1" applyAlignment="1">
      <alignment horizontal="center" vertical="center" wrapText="1"/>
    </xf>
    <xf numFmtId="0" fontId="10" fillId="0" borderId="3" xfId="2" applyNumberFormat="1" applyFont="1" applyFill="1" applyBorder="1" applyAlignment="1">
      <alignment horizontal="center" vertical="center" wrapText="1"/>
    </xf>
    <xf numFmtId="0" fontId="10" fillId="0" borderId="5" xfId="2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0" xfId="2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/>
    <xf numFmtId="0" fontId="9" fillId="0" borderId="0" xfId="0" applyNumberFormat="1" applyFont="1" applyFill="1" applyBorder="1"/>
    <xf numFmtId="3" fontId="10" fillId="0" borderId="2" xfId="2" applyNumberFormat="1" applyFont="1" applyFill="1" applyBorder="1" applyAlignment="1">
      <alignment horizontal="center" vertical="center" wrapText="1"/>
    </xf>
    <xf numFmtId="0" fontId="9" fillId="0" borderId="3" xfId="2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left" vertical="center" wrapText="1"/>
    </xf>
    <xf numFmtId="0" fontId="9" fillId="0" borderId="9" xfId="0" applyNumberFormat="1" applyFont="1" applyFill="1" applyBorder="1" applyAlignment="1">
      <alignment vertical="top" wrapText="1"/>
    </xf>
    <xf numFmtId="3" fontId="10" fillId="0" borderId="3" xfId="2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 wrapText="1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9" fontId="8" fillId="0" borderId="2" xfId="2" applyFont="1" applyFill="1" applyBorder="1" applyAlignment="1">
      <alignment horizontal="center" vertical="center" wrapText="1"/>
    </xf>
    <xf numFmtId="9" fontId="11" fillId="0" borderId="3" xfId="2" applyNumberFormat="1" applyFont="1" applyFill="1" applyBorder="1" applyAlignment="1">
      <alignment horizontal="center" vertical="center" wrapText="1"/>
    </xf>
    <xf numFmtId="164" fontId="11" fillId="0" borderId="5" xfId="2" applyNumberFormat="1" applyFont="1" applyFill="1" applyBorder="1" applyAlignment="1">
      <alignment horizontal="center" vertical="center" wrapText="1"/>
    </xf>
    <xf numFmtId="0" fontId="2" fillId="0" borderId="7" xfId="0" applyFont="1" applyFill="1" applyBorder="1"/>
    <xf numFmtId="0" fontId="7" fillId="0" borderId="14" xfId="0" applyFont="1" applyFill="1" applyBorder="1" applyAlignment="1">
      <alignment horizontal="center" textRotation="90" wrapText="1"/>
    </xf>
    <xf numFmtId="0" fontId="11" fillId="0" borderId="0" xfId="0" applyFont="1" applyFill="1" applyBorder="1" applyAlignment="1">
      <alignment horizontal="left" vertical="center" wrapText="1"/>
    </xf>
    <xf numFmtId="3" fontId="8" fillId="0" borderId="4" xfId="0" applyNumberFormat="1" applyFont="1" applyFill="1" applyBorder="1" applyAlignment="1">
      <alignment horizontal="center" vertical="center" wrapText="1"/>
    </xf>
    <xf numFmtId="164" fontId="11" fillId="0" borderId="4" xfId="2" applyNumberFormat="1" applyFont="1" applyFill="1" applyBorder="1" applyAlignment="1">
      <alignment horizontal="center" vertical="center" wrapText="1"/>
    </xf>
    <xf numFmtId="0" fontId="8" fillId="0" borderId="11" xfId="2" applyNumberFormat="1" applyFont="1" applyFill="1" applyBorder="1" applyAlignment="1">
      <alignment horizontal="center" vertical="center"/>
    </xf>
    <xf numFmtId="3" fontId="11" fillId="0" borderId="11" xfId="0" applyNumberFormat="1" applyFont="1" applyFill="1" applyBorder="1" applyAlignment="1">
      <alignment horizontal="center" vertical="center" wrapText="1"/>
    </xf>
    <xf numFmtId="164" fontId="11" fillId="0" borderId="11" xfId="2" applyNumberFormat="1" applyFont="1" applyFill="1" applyBorder="1" applyAlignment="1">
      <alignment horizontal="center" vertical="center"/>
    </xf>
    <xf numFmtId="164" fontId="11" fillId="0" borderId="11" xfId="2" applyNumberFormat="1" applyFont="1" applyFill="1" applyBorder="1" applyAlignment="1">
      <alignment horizontal="center" vertical="center" wrapText="1"/>
    </xf>
    <xf numFmtId="3" fontId="8" fillId="0" borderId="11" xfId="0" applyNumberFormat="1" applyFont="1" applyFill="1" applyBorder="1" applyAlignment="1">
      <alignment horizontal="center" vertical="center" wrapText="1"/>
    </xf>
    <xf numFmtId="164" fontId="11" fillId="0" borderId="11" xfId="0" applyNumberFormat="1" applyFont="1" applyFill="1" applyBorder="1" applyAlignment="1">
      <alignment horizontal="center" vertical="center"/>
    </xf>
    <xf numFmtId="3" fontId="11" fillId="0" borderId="20" xfId="0" applyNumberFormat="1" applyFont="1" applyFill="1" applyBorder="1" applyAlignment="1">
      <alignment horizontal="center" vertical="center" wrapText="1"/>
    </xf>
    <xf numFmtId="164" fontId="11" fillId="0" borderId="20" xfId="2" applyNumberFormat="1" applyFont="1" applyFill="1" applyBorder="1" applyAlignment="1">
      <alignment horizontal="center" vertical="center" wrapText="1"/>
    </xf>
    <xf numFmtId="0" fontId="11" fillId="0" borderId="11" xfId="2" applyNumberFormat="1" applyFont="1" applyFill="1" applyBorder="1" applyAlignment="1">
      <alignment horizontal="center" vertical="center"/>
    </xf>
    <xf numFmtId="0" fontId="11" fillId="0" borderId="11" xfId="0" applyNumberFormat="1" applyFont="1" applyFill="1" applyBorder="1" applyAlignment="1">
      <alignment horizontal="center" vertical="center"/>
    </xf>
    <xf numFmtId="165" fontId="11" fillId="0" borderId="11" xfId="0" applyNumberFormat="1" applyFont="1" applyFill="1" applyBorder="1" applyAlignment="1">
      <alignment horizontal="center" vertical="center"/>
    </xf>
    <xf numFmtId="3" fontId="11" fillId="0" borderId="11" xfId="0" applyNumberFormat="1" applyFont="1" applyFill="1" applyBorder="1" applyAlignment="1">
      <alignment horizontal="center" vertical="center"/>
    </xf>
    <xf numFmtId="1" fontId="8" fillId="0" borderId="4" xfId="2" applyNumberFormat="1" applyFont="1" applyFill="1" applyBorder="1" applyAlignment="1">
      <alignment horizontal="center" vertical="center"/>
    </xf>
    <xf numFmtId="1" fontId="11" fillId="0" borderId="11" xfId="2" applyNumberFormat="1" applyFont="1" applyFill="1" applyBorder="1" applyAlignment="1">
      <alignment horizontal="center" vertical="center"/>
    </xf>
    <xf numFmtId="1" fontId="8" fillId="0" borderId="11" xfId="2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 wrapText="1"/>
    </xf>
    <xf numFmtId="164" fontId="8" fillId="0" borderId="11" xfId="2" applyNumberFormat="1" applyFont="1" applyFill="1" applyBorder="1" applyAlignment="1">
      <alignment horizontal="center" vertical="center"/>
    </xf>
    <xf numFmtId="165" fontId="11" fillId="0" borderId="11" xfId="0" applyNumberFormat="1" applyFont="1" applyFill="1" applyBorder="1" applyAlignment="1">
      <alignment horizontal="center" vertical="center" wrapText="1"/>
    </xf>
    <xf numFmtId="1" fontId="11" fillId="0" borderId="11" xfId="0" applyNumberFormat="1" applyFont="1" applyFill="1" applyBorder="1" applyAlignment="1">
      <alignment horizontal="center" vertical="center"/>
    </xf>
    <xf numFmtId="1" fontId="11" fillId="0" borderId="4" xfId="0" applyNumberFormat="1" applyFont="1" applyFill="1" applyBorder="1" applyAlignment="1">
      <alignment horizontal="center" vertical="center"/>
    </xf>
    <xf numFmtId="166" fontId="11" fillId="0" borderId="11" xfId="0" applyNumberFormat="1" applyFont="1" applyFill="1" applyBorder="1" applyAlignment="1">
      <alignment horizontal="center" vertical="center"/>
    </xf>
    <xf numFmtId="0" fontId="11" fillId="0" borderId="4" xfId="2" applyNumberFormat="1" applyFont="1" applyFill="1" applyBorder="1" applyAlignment="1">
      <alignment horizontal="center" vertical="center" wrapText="1"/>
    </xf>
    <xf numFmtId="164" fontId="11" fillId="0" borderId="11" xfId="0" applyNumberFormat="1" applyFont="1" applyFill="1" applyBorder="1" applyAlignment="1">
      <alignment horizontal="center" vertical="center" wrapText="1"/>
    </xf>
    <xf numFmtId="0" fontId="10" fillId="0" borderId="11" xfId="2" applyNumberFormat="1" applyFont="1" applyFill="1" applyBorder="1" applyAlignment="1">
      <alignment horizontal="center" vertical="center"/>
    </xf>
    <xf numFmtId="165" fontId="10" fillId="0" borderId="11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 textRotation="90" wrapText="1"/>
    </xf>
    <xf numFmtId="3" fontId="8" fillId="2" borderId="4" xfId="0" applyNumberFormat="1" applyFont="1" applyFill="1" applyBorder="1" applyAlignment="1">
      <alignment horizontal="center" vertical="center" wrapText="1"/>
    </xf>
    <xf numFmtId="9" fontId="11" fillId="2" borderId="4" xfId="2" applyNumberFormat="1" applyFont="1" applyFill="1" applyBorder="1" applyAlignment="1">
      <alignment horizontal="center" vertical="center" wrapText="1"/>
    </xf>
    <xf numFmtId="164" fontId="11" fillId="2" borderId="4" xfId="2" applyNumberFormat="1" applyFont="1" applyFill="1" applyBorder="1" applyAlignment="1">
      <alignment horizontal="center" vertical="center" wrapText="1"/>
    </xf>
    <xf numFmtId="165" fontId="8" fillId="2" borderId="4" xfId="0" applyNumberFormat="1" applyFont="1" applyFill="1" applyBorder="1" applyAlignment="1">
      <alignment horizontal="center" vertical="center" wrapText="1"/>
    </xf>
    <xf numFmtId="9" fontId="8" fillId="2" borderId="4" xfId="2" applyFont="1" applyFill="1" applyBorder="1" applyAlignment="1">
      <alignment horizontal="center" vertical="center" wrapText="1"/>
    </xf>
    <xf numFmtId="3" fontId="11" fillId="2" borderId="11" xfId="0" applyNumberFormat="1" applyFont="1" applyFill="1" applyBorder="1" applyAlignment="1">
      <alignment horizontal="center" vertical="center" wrapText="1"/>
    </xf>
    <xf numFmtId="9" fontId="11" fillId="2" borderId="11" xfId="2" applyNumberFormat="1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textRotation="90"/>
    </xf>
    <xf numFmtId="3" fontId="11" fillId="0" borderId="3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left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 wrapText="1"/>
    </xf>
    <xf numFmtId="0" fontId="10" fillId="2" borderId="2" xfId="2" applyNumberFormat="1" applyFont="1" applyFill="1" applyBorder="1" applyAlignment="1">
      <alignment horizontal="center" vertical="center" wrapText="1"/>
    </xf>
    <xf numFmtId="0" fontId="9" fillId="0" borderId="2" xfId="0" applyFont="1" applyFill="1" applyBorder="1"/>
    <xf numFmtId="0" fontId="8" fillId="0" borderId="3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0" borderId="3" xfId="0" applyNumberFormat="1" applyFont="1" applyFill="1" applyBorder="1" applyAlignment="1">
      <alignment horizontal="center" vertical="center"/>
    </xf>
    <xf numFmtId="164" fontId="9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center"/>
    </xf>
    <xf numFmtId="0" fontId="9" fillId="0" borderId="3" xfId="0" applyNumberFormat="1" applyFont="1" applyFill="1" applyBorder="1" applyAlignment="1">
      <alignment horizontal="center"/>
    </xf>
    <xf numFmtId="0" fontId="11" fillId="0" borderId="3" xfId="0" applyFont="1" applyFill="1" applyBorder="1"/>
    <xf numFmtId="0" fontId="11" fillId="0" borderId="0" xfId="0" applyFont="1" applyFill="1" applyBorder="1"/>
    <xf numFmtId="0" fontId="11" fillId="0" borderId="3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3" fontId="8" fillId="0" borderId="3" xfId="0" applyNumberFormat="1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6" xfId="0" applyFont="1" applyFill="1" applyBorder="1" applyAlignment="1">
      <alignment vertical="center"/>
    </xf>
    <xf numFmtId="0" fontId="8" fillId="0" borderId="6" xfId="0" applyFont="1" applyFill="1" applyBorder="1"/>
    <xf numFmtId="0" fontId="8" fillId="0" borderId="7" xfId="0" applyFont="1" applyFill="1" applyBorder="1"/>
    <xf numFmtId="3" fontId="9" fillId="0" borderId="0" xfId="0" applyNumberFormat="1" applyFont="1" applyFill="1" applyBorder="1"/>
    <xf numFmtId="9" fontId="8" fillId="0" borderId="7" xfId="0" applyNumberFormat="1" applyFont="1" applyFill="1" applyBorder="1"/>
    <xf numFmtId="0" fontId="9" fillId="2" borderId="3" xfId="0" applyFont="1" applyFill="1" applyBorder="1"/>
    <xf numFmtId="0" fontId="9" fillId="2" borderId="3" xfId="0" applyNumberFormat="1" applyFont="1" applyFill="1" applyBorder="1"/>
    <xf numFmtId="0" fontId="8" fillId="2" borderId="3" xfId="0" applyFont="1" applyFill="1" applyBorder="1"/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/>
    <xf numFmtId="0" fontId="7" fillId="2" borderId="21" xfId="0" applyFont="1" applyFill="1" applyBorder="1" applyAlignment="1">
      <alignment horizontal="center" textRotation="90"/>
    </xf>
    <xf numFmtId="0" fontId="9" fillId="2" borderId="2" xfId="0" applyFont="1" applyFill="1" applyBorder="1"/>
    <xf numFmtId="0" fontId="11" fillId="2" borderId="3" xfId="0" applyFont="1" applyFill="1" applyBorder="1"/>
    <xf numFmtId="0" fontId="11" fillId="2" borderId="3" xfId="0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left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wrapText="1"/>
    </xf>
    <xf numFmtId="0" fontId="7" fillId="0" borderId="14" xfId="0" applyFont="1" applyFill="1" applyBorder="1" applyAlignment="1">
      <alignment horizontal="center" textRotation="90"/>
    </xf>
    <xf numFmtId="0" fontId="7" fillId="2" borderId="0" xfId="0" applyFont="1" applyFill="1" applyBorder="1" applyAlignment="1">
      <alignment horizontal="center" textRotation="90"/>
    </xf>
    <xf numFmtId="0" fontId="10" fillId="2" borderId="3" xfId="0" applyFont="1" applyFill="1" applyBorder="1" applyAlignment="1">
      <alignment horizontal="left" vertical="center" wrapText="1"/>
    </xf>
    <xf numFmtId="1" fontId="9" fillId="2" borderId="2" xfId="2" applyNumberFormat="1" applyFont="1" applyFill="1" applyBorder="1" applyAlignment="1">
      <alignment horizontal="center" vertical="center" wrapText="1"/>
    </xf>
    <xf numFmtId="1" fontId="9" fillId="2" borderId="4" xfId="2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 wrapText="1"/>
    </xf>
    <xf numFmtId="0" fontId="9" fillId="2" borderId="11" xfId="2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0" fontId="10" fillId="2" borderId="3" xfId="2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left" vertical="center" wrapText="1"/>
    </xf>
    <xf numFmtId="0" fontId="9" fillId="3" borderId="3" xfId="0" applyFont="1" applyFill="1" applyBorder="1"/>
    <xf numFmtId="0" fontId="9" fillId="3" borderId="3" xfId="0" applyNumberFormat="1" applyFont="1" applyFill="1" applyBorder="1"/>
    <xf numFmtId="0" fontId="8" fillId="3" borderId="3" xfId="0" applyFont="1" applyFill="1" applyBorder="1"/>
    <xf numFmtId="0" fontId="8" fillId="3" borderId="3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3" borderId="0" xfId="0" applyFont="1" applyFill="1" applyBorder="1"/>
    <xf numFmtId="9" fontId="10" fillId="0" borderId="3" xfId="0" applyNumberFormat="1" applyFont="1" applyFill="1" applyBorder="1" applyAlignment="1">
      <alignment horizontal="center" vertical="center" wrapText="1"/>
    </xf>
    <xf numFmtId="9" fontId="10" fillId="3" borderId="3" xfId="0" applyNumberFormat="1" applyFont="1" applyFill="1" applyBorder="1"/>
    <xf numFmtId="9" fontId="10" fillId="3" borderId="3" xfId="0" applyNumberFormat="1" applyFont="1" applyFill="1" applyBorder="1" applyAlignment="1">
      <alignment horizontal="center"/>
    </xf>
    <xf numFmtId="9" fontId="10" fillId="0" borderId="3" xfId="0" applyNumberFormat="1" applyFont="1" applyFill="1" applyBorder="1"/>
    <xf numFmtId="0" fontId="8" fillId="0" borderId="11" xfId="0" applyFont="1" applyFill="1" applyBorder="1" applyAlignment="1">
      <alignment horizontal="left" wrapText="1"/>
    </xf>
    <xf numFmtId="0" fontId="8" fillId="0" borderId="12" xfId="0" applyFont="1" applyFill="1" applyBorder="1" applyAlignment="1">
      <alignment horizontal="left" wrapText="1"/>
    </xf>
    <xf numFmtId="0" fontId="6" fillId="0" borderId="13" xfId="0" applyNumberFormat="1" applyFont="1" applyFill="1" applyBorder="1" applyAlignment="1">
      <alignment horizontal="center" vertical="center" wrapText="1"/>
    </xf>
    <xf numFmtId="0" fontId="6" fillId="0" borderId="14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1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wrapText="1"/>
    </xf>
    <xf numFmtId="0" fontId="5" fillId="0" borderId="17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U263"/>
  <sheetViews>
    <sheetView tabSelected="1" view="pageBreakPreview" topLeftCell="A2" zoomScale="55" zoomScaleNormal="70" zoomScaleSheetLayoutView="55" zoomScalePageLayoutView="82" workbookViewId="0">
      <pane xSplit="1" ySplit="4" topLeftCell="M6" activePane="bottomRight" state="frozen"/>
      <selection activeCell="A2" sqref="A2"/>
      <selection pane="topRight" activeCell="B2" sqref="B2"/>
      <selection pane="bottomLeft" activeCell="A7" sqref="A7"/>
      <selection pane="bottomRight" activeCell="AC2" sqref="AC1:AT1048576"/>
    </sheetView>
  </sheetViews>
  <sheetFormatPr defaultColWidth="9.140625" defaultRowHeight="16.5" outlineLevelRow="1" x14ac:dyDescent="0.25"/>
  <cols>
    <col min="1" max="1" width="99.85546875" style="108" customWidth="1"/>
    <col min="2" max="2" width="14.42578125" style="2" customWidth="1"/>
    <col min="3" max="3" width="13.28515625" style="2" customWidth="1"/>
    <col min="4" max="4" width="14.7109375" style="2" hidden="1" customWidth="1"/>
    <col min="5" max="5" width="14.7109375" style="84" hidden="1" customWidth="1"/>
    <col min="6" max="9" width="13.7109375" style="1" customWidth="1"/>
    <col min="10" max="10" width="14" style="1" customWidth="1"/>
    <col min="11" max="17" width="13.7109375" style="1" customWidth="1"/>
    <col min="18" max="18" width="13.5703125" style="1" customWidth="1"/>
    <col min="19" max="19" width="13.7109375" style="1" customWidth="1"/>
    <col min="20" max="20" width="13.7109375" style="3" customWidth="1"/>
    <col min="21" max="23" width="13.7109375" style="1" customWidth="1"/>
    <col min="24" max="24" width="13.28515625" style="1" customWidth="1"/>
    <col min="25" max="26" width="13.7109375" style="1" hidden="1" customWidth="1"/>
    <col min="27" max="28" width="13.7109375" style="3" customWidth="1"/>
    <col min="29" max="44" width="0" style="1" hidden="1" customWidth="1"/>
    <col min="45" max="45" width="8.7109375" style="1" hidden="1" customWidth="1"/>
    <col min="46" max="46" width="0" style="1" hidden="1" customWidth="1"/>
    <col min="47" max="16384" width="9.140625" style="1"/>
  </cols>
  <sheetData>
    <row r="1" spans="1:46" ht="26.25" hidden="1" x14ac:dyDescent="0.4">
      <c r="A1" s="1"/>
      <c r="AA1" s="188"/>
      <c r="AB1" s="188"/>
    </row>
    <row r="2" spans="1:46" s="3" customFormat="1" ht="29.45" customHeight="1" x14ac:dyDescent="0.25">
      <c r="A2" s="236" t="s">
        <v>229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190"/>
    </row>
    <row r="3" spans="1:46" s="3" customFormat="1" ht="0.75" customHeight="1" thickBot="1" x14ac:dyDescent="0.3">
      <c r="A3" s="4" t="s">
        <v>167</v>
      </c>
      <c r="B3" s="4"/>
      <c r="C3" s="4"/>
      <c r="D3" s="4"/>
      <c r="E3" s="85"/>
      <c r="F3" s="4"/>
      <c r="G3" s="4"/>
      <c r="H3" s="4" t="s">
        <v>1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5" t="s">
        <v>2</v>
      </c>
      <c r="AA3" s="5"/>
      <c r="AB3" s="5"/>
    </row>
    <row r="4" spans="1:46" s="2" customFormat="1" ht="27" customHeight="1" thickBot="1" x14ac:dyDescent="0.4">
      <c r="A4" s="237" t="s">
        <v>3</v>
      </c>
      <c r="B4" s="239" t="s">
        <v>221</v>
      </c>
      <c r="C4" s="241" t="s">
        <v>222</v>
      </c>
      <c r="D4" s="241" t="s">
        <v>4</v>
      </c>
      <c r="E4" s="224" t="s">
        <v>166</v>
      </c>
      <c r="F4" s="243" t="s">
        <v>209</v>
      </c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44"/>
      <c r="Z4" s="244"/>
      <c r="AA4" s="245"/>
      <c r="AB4" s="191"/>
      <c r="AC4" s="233" t="s">
        <v>210</v>
      </c>
      <c r="AD4" s="234"/>
      <c r="AE4" s="234"/>
      <c r="AF4" s="234"/>
      <c r="AG4" s="234"/>
      <c r="AH4" s="234"/>
      <c r="AI4" s="234"/>
      <c r="AJ4" s="234"/>
      <c r="AK4" s="234"/>
      <c r="AL4" s="234"/>
      <c r="AM4" s="234"/>
      <c r="AN4" s="234"/>
      <c r="AO4" s="234"/>
      <c r="AP4" s="234"/>
      <c r="AQ4" s="234"/>
      <c r="AR4" s="234"/>
      <c r="AS4" s="234"/>
      <c r="AT4" s="235"/>
    </row>
    <row r="5" spans="1:46" s="5" customFormat="1" ht="208.5" customHeight="1" thickBot="1" x14ac:dyDescent="0.3">
      <c r="A5" s="238"/>
      <c r="B5" s="240"/>
      <c r="C5" s="242"/>
      <c r="D5" s="242"/>
      <c r="E5" s="225"/>
      <c r="F5" s="109" t="s">
        <v>192</v>
      </c>
      <c r="G5" s="109" t="s">
        <v>214</v>
      </c>
      <c r="H5" s="109" t="s">
        <v>185</v>
      </c>
      <c r="I5" s="109" t="s">
        <v>186</v>
      </c>
      <c r="J5" s="109" t="s">
        <v>191</v>
      </c>
      <c r="K5" s="109" t="s">
        <v>215</v>
      </c>
      <c r="L5" s="109" t="s">
        <v>217</v>
      </c>
      <c r="M5" s="109" t="s">
        <v>216</v>
      </c>
      <c r="N5" s="109" t="s">
        <v>218</v>
      </c>
      <c r="O5" s="109" t="s">
        <v>219</v>
      </c>
      <c r="P5" s="109" t="s">
        <v>220</v>
      </c>
      <c r="Q5" s="109" t="s">
        <v>226</v>
      </c>
      <c r="R5" s="109" t="s">
        <v>184</v>
      </c>
      <c r="S5" s="109" t="s">
        <v>187</v>
      </c>
      <c r="T5" s="109" t="s">
        <v>188</v>
      </c>
      <c r="U5" s="109" t="s">
        <v>190</v>
      </c>
      <c r="V5" s="148" t="s">
        <v>207</v>
      </c>
      <c r="W5" s="197" t="s">
        <v>208</v>
      </c>
      <c r="X5" s="109" t="s">
        <v>189</v>
      </c>
      <c r="AA5" s="140" t="s">
        <v>223</v>
      </c>
      <c r="AB5" s="140" t="s">
        <v>211</v>
      </c>
      <c r="AC5" s="148" t="s">
        <v>193</v>
      </c>
      <c r="AD5" s="148" t="s">
        <v>194</v>
      </c>
      <c r="AE5" s="148" t="s">
        <v>195</v>
      </c>
      <c r="AF5" s="148" t="s">
        <v>196</v>
      </c>
      <c r="AG5" s="148" t="s">
        <v>197</v>
      </c>
      <c r="AH5" s="148" t="s">
        <v>198</v>
      </c>
      <c r="AI5" s="148" t="s">
        <v>199</v>
      </c>
      <c r="AJ5" s="148" t="s">
        <v>200</v>
      </c>
      <c r="AK5" s="148" t="s">
        <v>201</v>
      </c>
      <c r="AL5" s="148" t="s">
        <v>202</v>
      </c>
      <c r="AM5" s="148" t="s">
        <v>212</v>
      </c>
      <c r="AN5" s="148" t="s">
        <v>203</v>
      </c>
      <c r="AO5" s="148" t="s">
        <v>204</v>
      </c>
      <c r="AP5" s="148" t="s">
        <v>205</v>
      </c>
      <c r="AQ5" s="148" t="s">
        <v>206</v>
      </c>
      <c r="AR5" s="148" t="s">
        <v>224</v>
      </c>
      <c r="AS5" s="148" t="s">
        <v>225</v>
      </c>
      <c r="AT5" s="183" t="s">
        <v>213</v>
      </c>
    </row>
    <row r="6" spans="1:46" s="81" customFormat="1" ht="31.15" customHeight="1" x14ac:dyDescent="0.3">
      <c r="A6" s="6" t="s">
        <v>5</v>
      </c>
      <c r="B6" s="7">
        <v>2552</v>
      </c>
      <c r="C6" s="7">
        <v>2334</v>
      </c>
      <c r="D6" s="8">
        <f>C6/B6</f>
        <v>0.91457680250783702</v>
      </c>
      <c r="E6" s="86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141"/>
      <c r="AB6" s="141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84"/>
    </row>
    <row r="7" spans="1:46" s="158" customFormat="1" ht="30.6" customHeight="1" x14ac:dyDescent="0.2">
      <c r="A7" s="10" t="s">
        <v>6</v>
      </c>
      <c r="B7" s="7">
        <v>2570</v>
      </c>
      <c r="C7" s="7">
        <v>2446</v>
      </c>
      <c r="D7" s="8">
        <f>C7/B7</f>
        <v>0.95175097276264586</v>
      </c>
      <c r="E7" s="86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141"/>
      <c r="AB7" s="141"/>
      <c r="AC7" s="157"/>
      <c r="AD7" s="157"/>
      <c r="AE7" s="157"/>
      <c r="AF7" s="157"/>
      <c r="AG7" s="157"/>
      <c r="AH7" s="157"/>
      <c r="AI7" s="157"/>
      <c r="AJ7" s="157"/>
      <c r="AK7" s="157"/>
      <c r="AL7" s="157"/>
      <c r="AM7" s="157"/>
      <c r="AN7" s="157"/>
      <c r="AO7" s="157"/>
      <c r="AP7" s="157"/>
      <c r="AQ7" s="157"/>
      <c r="AR7" s="157"/>
      <c r="AS7" s="157"/>
      <c r="AT7" s="159"/>
    </row>
    <row r="8" spans="1:46" s="158" customFormat="1" ht="30.6" customHeight="1" x14ac:dyDescent="0.2">
      <c r="A8" s="11" t="s">
        <v>7</v>
      </c>
      <c r="B8" s="12">
        <f>B7/B6</f>
        <v>1.0070532915360502</v>
      </c>
      <c r="C8" s="12">
        <f>C7/C6</f>
        <v>1.047986289631534</v>
      </c>
      <c r="D8" s="12">
        <f t="shared" ref="D8:E8" si="0">D7/D6</f>
        <v>1.0406463078364492</v>
      </c>
      <c r="E8" s="12" t="e">
        <f t="shared" si="0"/>
        <v>#DIV/0!</v>
      </c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42"/>
      <c r="AB8" s="142"/>
      <c r="AC8" s="157"/>
      <c r="AD8" s="157"/>
      <c r="AE8" s="157"/>
      <c r="AF8" s="157"/>
      <c r="AG8" s="157"/>
      <c r="AH8" s="157"/>
      <c r="AI8" s="157"/>
      <c r="AJ8" s="157"/>
      <c r="AK8" s="157"/>
      <c r="AL8" s="157"/>
      <c r="AM8" s="157"/>
      <c r="AN8" s="157"/>
      <c r="AO8" s="157"/>
      <c r="AP8" s="157"/>
      <c r="AQ8" s="157"/>
      <c r="AR8" s="157"/>
      <c r="AS8" s="157"/>
      <c r="AT8" s="159"/>
    </row>
    <row r="9" spans="1:46" s="158" customFormat="1" ht="30.6" customHeight="1" x14ac:dyDescent="0.2">
      <c r="A9" s="10" t="s">
        <v>8</v>
      </c>
      <c r="B9" s="7">
        <v>2343</v>
      </c>
      <c r="C9" s="7">
        <v>2064</v>
      </c>
      <c r="D9" s="8">
        <f>C9/B9</f>
        <v>0.88092189500640206</v>
      </c>
      <c r="E9" s="86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141"/>
      <c r="AB9" s="141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7"/>
      <c r="AN9" s="157"/>
      <c r="AO9" s="157"/>
      <c r="AP9" s="157"/>
      <c r="AQ9" s="157"/>
      <c r="AR9" s="157"/>
      <c r="AS9" s="157"/>
      <c r="AT9" s="159"/>
    </row>
    <row r="10" spans="1:46" s="158" customFormat="1" ht="30.6" customHeight="1" x14ac:dyDescent="0.2">
      <c r="A10" s="10" t="s">
        <v>9</v>
      </c>
      <c r="B10" s="12">
        <f>B9/B7</f>
        <v>0.91167315175097274</v>
      </c>
      <c r="C10" s="12">
        <f>C9/C7</f>
        <v>0.84382665576451354</v>
      </c>
      <c r="D10" s="13">
        <f>D9/D7</f>
        <v>0.92558024127819027</v>
      </c>
      <c r="E10" s="86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42"/>
      <c r="AB10" s="142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57"/>
      <c r="AS10" s="157"/>
      <c r="AT10" s="159"/>
    </row>
    <row r="11" spans="1:46" s="160" customFormat="1" ht="30.6" customHeight="1" x14ac:dyDescent="0.2">
      <c r="A11" s="199" t="s">
        <v>10</v>
      </c>
      <c r="B11" s="153">
        <v>435</v>
      </c>
      <c r="C11" s="153">
        <f>AA11+AB11</f>
        <v>280</v>
      </c>
      <c r="D11" s="154">
        <f>C11/B11</f>
        <v>0.64367816091954022</v>
      </c>
      <c r="E11" s="155"/>
      <c r="F11" s="200"/>
      <c r="G11" s="200"/>
      <c r="H11" s="200">
        <v>125</v>
      </c>
      <c r="I11" s="200">
        <v>125</v>
      </c>
      <c r="J11" s="200"/>
      <c r="K11" s="200"/>
      <c r="L11" s="200">
        <v>25</v>
      </c>
      <c r="M11" s="200"/>
      <c r="N11" s="200"/>
      <c r="O11" s="200"/>
      <c r="P11" s="200"/>
      <c r="Q11" s="200"/>
      <c r="R11" s="200">
        <v>5</v>
      </c>
      <c r="S11" s="200"/>
      <c r="T11" s="200"/>
      <c r="U11" s="200"/>
      <c r="V11" s="200"/>
      <c r="W11" s="200"/>
      <c r="X11" s="200"/>
      <c r="Y11" s="200"/>
      <c r="Z11" s="200"/>
      <c r="AA11" s="201">
        <f>SUM(F11:X11)</f>
        <v>280</v>
      </c>
      <c r="AB11" s="201">
        <f>SUM(AC11:AS11)</f>
        <v>0</v>
      </c>
      <c r="AC11" s="202"/>
      <c r="AD11" s="202"/>
      <c r="AE11" s="202"/>
      <c r="AF11" s="202"/>
      <c r="AG11" s="202"/>
      <c r="AH11" s="202"/>
      <c r="AI11" s="202"/>
      <c r="AJ11" s="202"/>
      <c r="AK11" s="202"/>
      <c r="AL11" s="202"/>
      <c r="AM11" s="202"/>
      <c r="AN11" s="202"/>
      <c r="AO11" s="202"/>
      <c r="AP11" s="202"/>
      <c r="AQ11" s="202"/>
      <c r="AR11" s="202"/>
      <c r="AS11" s="202"/>
      <c r="AT11" s="202">
        <f>SUM(AC11:AS11)</f>
        <v>0</v>
      </c>
    </row>
    <row r="12" spans="1:46" s="158" customFormat="1" ht="25.15" hidden="1" customHeight="1" x14ac:dyDescent="0.2">
      <c r="A12" s="11" t="s">
        <v>11</v>
      </c>
      <c r="B12" s="13"/>
      <c r="C12" s="13"/>
      <c r="D12" s="13">
        <f>D11/D7</f>
        <v>0.67630943318201897</v>
      </c>
      <c r="E12" s="86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3"/>
      <c r="AB12" s="143"/>
      <c r="AC12" s="157"/>
      <c r="AD12" s="157"/>
      <c r="AE12" s="157"/>
      <c r="AF12" s="157"/>
      <c r="AG12" s="157"/>
      <c r="AH12" s="157"/>
      <c r="AI12" s="157"/>
      <c r="AJ12" s="157"/>
      <c r="AK12" s="157"/>
      <c r="AL12" s="157"/>
      <c r="AM12" s="157"/>
      <c r="AN12" s="157"/>
      <c r="AO12" s="157"/>
      <c r="AP12" s="157"/>
      <c r="AQ12" s="157"/>
      <c r="AR12" s="157"/>
      <c r="AS12" s="157"/>
      <c r="AT12" s="159"/>
    </row>
    <row r="13" spans="1:46" s="158" customFormat="1" ht="6" hidden="1" customHeight="1" x14ac:dyDescent="0.2">
      <c r="A13" s="15" t="s">
        <v>12</v>
      </c>
      <c r="B13" s="7"/>
      <c r="C13" s="7"/>
      <c r="D13" s="8" t="e">
        <f>C13/B13</f>
        <v>#DIV/0!</v>
      </c>
      <c r="E13" s="86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141"/>
      <c r="AB13" s="141"/>
      <c r="AC13" s="157"/>
      <c r="AD13" s="157"/>
      <c r="AE13" s="157"/>
      <c r="AF13" s="157"/>
      <c r="AG13" s="157"/>
      <c r="AH13" s="157"/>
      <c r="AI13" s="157"/>
      <c r="AJ13" s="157"/>
      <c r="AK13" s="157"/>
      <c r="AL13" s="157"/>
      <c r="AM13" s="157"/>
      <c r="AN13" s="157"/>
      <c r="AO13" s="157"/>
      <c r="AP13" s="157"/>
      <c r="AQ13" s="157"/>
      <c r="AR13" s="157"/>
      <c r="AS13" s="157"/>
      <c r="AT13" s="159"/>
    </row>
    <row r="14" spans="1:46" s="158" customFormat="1" ht="30.6" hidden="1" customHeight="1" x14ac:dyDescent="0.2">
      <c r="A14" s="16" t="s">
        <v>13</v>
      </c>
      <c r="B14" s="7"/>
      <c r="C14" s="7"/>
      <c r="D14" s="8" t="e">
        <f>C14/B14</f>
        <v>#DIV/0!</v>
      </c>
      <c r="E14" s="86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141"/>
      <c r="AB14" s="141"/>
      <c r="AC14" s="157"/>
      <c r="AD14" s="157"/>
      <c r="AE14" s="157"/>
      <c r="AF14" s="157"/>
      <c r="AG14" s="157"/>
      <c r="AH14" s="157"/>
      <c r="AI14" s="157"/>
      <c r="AJ14" s="157"/>
      <c r="AK14" s="157"/>
      <c r="AL14" s="157"/>
      <c r="AM14" s="157"/>
      <c r="AN14" s="157"/>
      <c r="AO14" s="157"/>
      <c r="AP14" s="157"/>
      <c r="AQ14" s="157"/>
      <c r="AR14" s="157"/>
      <c r="AS14" s="157"/>
      <c r="AT14" s="159"/>
    </row>
    <row r="15" spans="1:46" s="158" customFormat="1" ht="25.15" hidden="1" customHeight="1" x14ac:dyDescent="0.2">
      <c r="A15" s="11" t="s">
        <v>14</v>
      </c>
      <c r="B15" s="17"/>
      <c r="C15" s="7"/>
      <c r="D15" s="17" t="e">
        <f>#N/A</f>
        <v>#N/A</v>
      </c>
      <c r="E15" s="87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3"/>
      <c r="AB15" s="143"/>
      <c r="AC15" s="157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57"/>
      <c r="AS15" s="157"/>
      <c r="AT15" s="159"/>
    </row>
    <row r="16" spans="1:46" s="158" customFormat="1" ht="30.6" customHeight="1" x14ac:dyDescent="0.2">
      <c r="A16" s="10" t="s">
        <v>15</v>
      </c>
      <c r="B16" s="7">
        <v>1576</v>
      </c>
      <c r="C16" s="7">
        <v>1576</v>
      </c>
      <c r="D16" s="8">
        <f>C16/B16</f>
        <v>1</v>
      </c>
      <c r="E16" s="86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141"/>
      <c r="AB16" s="141"/>
      <c r="AC16" s="157"/>
      <c r="AD16" s="157"/>
      <c r="AE16" s="157"/>
      <c r="AF16" s="157"/>
      <c r="AG16" s="157"/>
      <c r="AH16" s="157"/>
      <c r="AI16" s="157"/>
      <c r="AJ16" s="157"/>
      <c r="AK16" s="157"/>
      <c r="AL16" s="157"/>
      <c r="AM16" s="157"/>
      <c r="AN16" s="157"/>
      <c r="AO16" s="157"/>
      <c r="AP16" s="157"/>
      <c r="AQ16" s="157"/>
      <c r="AR16" s="157"/>
      <c r="AS16" s="157"/>
      <c r="AT16" s="159"/>
    </row>
    <row r="17" spans="1:46" s="81" customFormat="1" ht="46.9" customHeight="1" x14ac:dyDescent="0.3">
      <c r="A17" s="10" t="s">
        <v>16</v>
      </c>
      <c r="B17" s="23">
        <v>2000</v>
      </c>
      <c r="C17" s="23">
        <v>2098</v>
      </c>
      <c r="D17" s="19">
        <f>C17/B17</f>
        <v>1.0489999999999999</v>
      </c>
      <c r="E17" s="86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44"/>
      <c r="AB17" s="144"/>
      <c r="AC17" s="161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178"/>
    </row>
    <row r="18" spans="1:46" s="81" customFormat="1" ht="30.6" customHeight="1" x14ac:dyDescent="0.3">
      <c r="A18" s="16" t="s">
        <v>17</v>
      </c>
      <c r="B18" s="12">
        <f>B17/B16</f>
        <v>1.2690355329949239</v>
      </c>
      <c r="C18" s="12">
        <f>C17/C16</f>
        <v>1.3312182741116751</v>
      </c>
      <c r="D18" s="13">
        <f t="shared" ref="D18:E18" si="1">D17/D16</f>
        <v>1.0489999999999999</v>
      </c>
      <c r="E18" s="13" t="e">
        <f t="shared" si="1"/>
        <v>#DIV/0!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3"/>
      <c r="AB18" s="143"/>
      <c r="AC18" s="162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178"/>
    </row>
    <row r="19" spans="1:46" s="81" customFormat="1" ht="30.6" hidden="1" customHeight="1" x14ac:dyDescent="0.3">
      <c r="A19" s="10" t="s">
        <v>18</v>
      </c>
      <c r="B19" s="13"/>
      <c r="C19" s="13"/>
      <c r="D19" s="13" t="e">
        <f>#REF!/#REF!</f>
        <v>#REF!</v>
      </c>
      <c r="E19" s="86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3"/>
      <c r="AB19" s="143"/>
      <c r="AC19" s="162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178"/>
    </row>
    <row r="20" spans="1:46" s="81" customFormat="1" ht="30.6" hidden="1" customHeight="1" x14ac:dyDescent="0.3">
      <c r="A20" s="10" t="s">
        <v>19</v>
      </c>
      <c r="B20" s="13"/>
      <c r="C20" s="13"/>
      <c r="D20" s="13" t="e">
        <f>#REF!/#REF!</f>
        <v>#REF!</v>
      </c>
      <c r="E20" s="86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3"/>
      <c r="AB20" s="143"/>
      <c r="AC20" s="162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178"/>
    </row>
    <row r="21" spans="1:46" s="81" customFormat="1" ht="25.15" hidden="1" customHeight="1" x14ac:dyDescent="0.3">
      <c r="A21" s="10" t="s">
        <v>20</v>
      </c>
      <c r="B21" s="20"/>
      <c r="C21" s="20"/>
      <c r="D21" s="21" t="e">
        <f>C21/B21</f>
        <v>#DIV/0!</v>
      </c>
      <c r="E21" s="86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45"/>
      <c r="AB21" s="145"/>
      <c r="AC21" s="161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178"/>
    </row>
    <row r="22" spans="1:46" s="81" customFormat="1" ht="25.15" hidden="1" customHeight="1" x14ac:dyDescent="0.3">
      <c r="A22" s="10" t="s">
        <v>21</v>
      </c>
      <c r="B22" s="20"/>
      <c r="C22" s="20"/>
      <c r="D22" s="21" t="e">
        <f>C22/B22</f>
        <v>#DIV/0!</v>
      </c>
      <c r="E22" s="86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45"/>
      <c r="AB22" s="145"/>
      <c r="AC22" s="161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178"/>
    </row>
    <row r="23" spans="1:46" s="81" customFormat="1" ht="25.15" hidden="1" customHeight="1" x14ac:dyDescent="0.3">
      <c r="A23" s="10" t="s">
        <v>22</v>
      </c>
      <c r="B23" s="20"/>
      <c r="C23" s="20"/>
      <c r="D23" s="21" t="e">
        <f>C23/B23</f>
        <v>#DIV/0!</v>
      </c>
      <c r="E23" s="86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45"/>
      <c r="AB23" s="145"/>
      <c r="AC23" s="161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178"/>
    </row>
    <row r="24" spans="1:46" s="81" customFormat="1" ht="25.15" hidden="1" customHeight="1" x14ac:dyDescent="0.3">
      <c r="A24" s="10" t="s">
        <v>23</v>
      </c>
      <c r="B24" s="20"/>
      <c r="C24" s="20"/>
      <c r="D24" s="21" t="e">
        <f>C24/B24</f>
        <v>#DIV/0!</v>
      </c>
      <c r="E24" s="86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45"/>
      <c r="AB24" s="145"/>
      <c r="AC24" s="161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178"/>
    </row>
    <row r="25" spans="1:46" s="158" customFormat="1" ht="30.6" customHeight="1" x14ac:dyDescent="0.2">
      <c r="A25" s="203" t="s">
        <v>24</v>
      </c>
      <c r="B25" s="23">
        <v>4125</v>
      </c>
      <c r="C25" s="23">
        <f>SUM(AA25+AB25)</f>
        <v>4590</v>
      </c>
      <c r="D25" s="8">
        <f>C25/B25</f>
        <v>1.1127272727272728</v>
      </c>
      <c r="E25" s="88"/>
      <c r="F25" s="97">
        <v>449</v>
      </c>
      <c r="G25" s="97"/>
      <c r="H25" s="97">
        <v>525</v>
      </c>
      <c r="I25" s="97">
        <v>563</v>
      </c>
      <c r="J25" s="97"/>
      <c r="K25" s="97">
        <v>134</v>
      </c>
      <c r="L25" s="97">
        <v>488</v>
      </c>
      <c r="M25" s="97"/>
      <c r="N25" s="97">
        <v>86</v>
      </c>
      <c r="O25" s="97">
        <v>440</v>
      </c>
      <c r="P25" s="97">
        <v>50</v>
      </c>
      <c r="Q25" s="97">
        <v>640</v>
      </c>
      <c r="R25" s="97">
        <v>308</v>
      </c>
      <c r="S25" s="97">
        <v>500</v>
      </c>
      <c r="T25" s="97">
        <v>450</v>
      </c>
      <c r="U25" s="97"/>
      <c r="V25" s="97">
        <v>50</v>
      </c>
      <c r="W25" s="97"/>
      <c r="X25" s="97"/>
      <c r="Y25" s="97"/>
      <c r="Z25" s="97"/>
      <c r="AA25" s="204">
        <v>4549</v>
      </c>
      <c r="AB25" s="204">
        <f>SUM(AC25:AS25)</f>
        <v>41</v>
      </c>
      <c r="AC25" s="205">
        <v>6</v>
      </c>
      <c r="AD25" s="205"/>
      <c r="AE25" s="205"/>
      <c r="AF25" s="205"/>
      <c r="AG25" s="205"/>
      <c r="AH25" s="205">
        <v>35</v>
      </c>
      <c r="AI25" s="205"/>
      <c r="AJ25" s="205"/>
      <c r="AK25" s="205"/>
      <c r="AL25" s="205"/>
      <c r="AM25" s="205"/>
      <c r="AN25" s="205"/>
      <c r="AO25" s="205"/>
      <c r="AP25" s="205"/>
      <c r="AQ25" s="205"/>
      <c r="AR25" s="205"/>
      <c r="AS25" s="205"/>
      <c r="AT25" s="202">
        <f>SUM(AC25:AS25)</f>
        <v>41</v>
      </c>
    </row>
    <row r="26" spans="1:46" s="158" customFormat="1" ht="25.15" hidden="1" customHeight="1" x14ac:dyDescent="0.2">
      <c r="A26" s="25" t="s">
        <v>25</v>
      </c>
      <c r="B26" s="23"/>
      <c r="C26" s="23">
        <f t="shared" ref="C26:C30" si="2">SUM(AA26+AB26)</f>
        <v>0</v>
      </c>
      <c r="D26" s="8"/>
      <c r="E26" s="88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146"/>
      <c r="AB26" s="146"/>
      <c r="AC26" s="157"/>
      <c r="AD26" s="157"/>
      <c r="AE26" s="157"/>
      <c r="AF26" s="157"/>
      <c r="AG26" s="157"/>
      <c r="AH26" s="157"/>
      <c r="AI26" s="157"/>
      <c r="AJ26" s="157"/>
      <c r="AK26" s="157"/>
      <c r="AL26" s="157"/>
      <c r="AM26" s="157"/>
      <c r="AN26" s="157"/>
      <c r="AO26" s="157"/>
      <c r="AP26" s="157"/>
      <c r="AQ26" s="157"/>
      <c r="AR26" s="157"/>
      <c r="AS26" s="157"/>
      <c r="AT26" s="159"/>
    </row>
    <row r="27" spans="1:46" s="158" customFormat="1" ht="25.15" hidden="1" customHeight="1" x14ac:dyDescent="0.2">
      <c r="A27" s="25" t="s">
        <v>26</v>
      </c>
      <c r="B27" s="8"/>
      <c r="C27" s="23">
        <f t="shared" si="2"/>
        <v>0</v>
      </c>
      <c r="D27" s="27"/>
      <c r="E27" s="88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47"/>
      <c r="AB27" s="147"/>
      <c r="AC27" s="157"/>
      <c r="AD27" s="157"/>
      <c r="AE27" s="157"/>
      <c r="AF27" s="157"/>
      <c r="AG27" s="157"/>
      <c r="AH27" s="157"/>
      <c r="AI27" s="157"/>
      <c r="AJ27" s="157"/>
      <c r="AK27" s="157"/>
      <c r="AL27" s="157"/>
      <c r="AM27" s="157"/>
      <c r="AN27" s="157"/>
      <c r="AO27" s="157"/>
      <c r="AP27" s="157"/>
      <c r="AQ27" s="157"/>
      <c r="AR27" s="157"/>
      <c r="AS27" s="157"/>
      <c r="AT27" s="159"/>
    </row>
    <row r="28" spans="1:46" s="158" customFormat="1" ht="25.15" hidden="1" customHeight="1" x14ac:dyDescent="0.2">
      <c r="A28" s="25" t="s">
        <v>27</v>
      </c>
      <c r="B28" s="23"/>
      <c r="C28" s="23">
        <f t="shared" si="2"/>
        <v>0</v>
      </c>
      <c r="D28" s="8"/>
      <c r="E28" s="88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146"/>
      <c r="AB28" s="146"/>
      <c r="AC28" s="157"/>
      <c r="AD28" s="157"/>
      <c r="AE28" s="157"/>
      <c r="AF28" s="157"/>
      <c r="AG28" s="157"/>
      <c r="AH28" s="157"/>
      <c r="AI28" s="157"/>
      <c r="AJ28" s="157"/>
      <c r="AK28" s="157"/>
      <c r="AL28" s="157"/>
      <c r="AM28" s="157"/>
      <c r="AN28" s="157"/>
      <c r="AO28" s="157"/>
      <c r="AP28" s="157"/>
      <c r="AQ28" s="157"/>
      <c r="AR28" s="157"/>
      <c r="AS28" s="157"/>
      <c r="AT28" s="159"/>
    </row>
    <row r="29" spans="1:46" s="158" customFormat="1" ht="25.15" hidden="1" customHeight="1" x14ac:dyDescent="0.2">
      <c r="A29" s="25" t="s">
        <v>28</v>
      </c>
      <c r="B29" s="13"/>
      <c r="C29" s="23">
        <f t="shared" si="2"/>
        <v>0</v>
      </c>
      <c r="D29" s="13" t="e">
        <f>#N/A</f>
        <v>#N/A</v>
      </c>
      <c r="E29" s="86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3"/>
      <c r="AB29" s="143"/>
      <c r="AC29" s="157"/>
      <c r="AD29" s="157"/>
      <c r="AE29" s="157"/>
      <c r="AF29" s="157"/>
      <c r="AG29" s="157"/>
      <c r="AH29" s="157"/>
      <c r="AI29" s="157"/>
      <c r="AJ29" s="157"/>
      <c r="AK29" s="157"/>
      <c r="AL29" s="157"/>
      <c r="AM29" s="157"/>
      <c r="AN29" s="157"/>
      <c r="AO29" s="157"/>
      <c r="AP29" s="157"/>
      <c r="AQ29" s="157"/>
      <c r="AR29" s="157"/>
      <c r="AS29" s="157"/>
      <c r="AT29" s="159"/>
    </row>
    <row r="30" spans="1:46" s="158" customFormat="1" ht="30.6" customHeight="1" x14ac:dyDescent="0.2">
      <c r="A30" s="152" t="s">
        <v>29</v>
      </c>
      <c r="B30" s="206">
        <v>2084</v>
      </c>
      <c r="C30" s="206">
        <f t="shared" si="2"/>
        <v>70</v>
      </c>
      <c r="D30" s="154">
        <f>C30/B30</f>
        <v>3.358925143953935E-2</v>
      </c>
      <c r="E30" s="207"/>
      <c r="F30" s="208"/>
      <c r="G30" s="208"/>
      <c r="H30" s="208"/>
      <c r="I30" s="208"/>
      <c r="J30" s="208"/>
      <c r="K30" s="208"/>
      <c r="L30" s="209">
        <v>70</v>
      </c>
      <c r="M30" s="208"/>
      <c r="N30" s="208"/>
      <c r="O30" s="208"/>
      <c r="P30" s="208"/>
      <c r="Q30" s="208"/>
      <c r="R30" s="208"/>
      <c r="S30" s="208"/>
      <c r="T30" s="208"/>
      <c r="U30" s="208"/>
      <c r="V30" s="208"/>
      <c r="W30" s="208"/>
      <c r="X30" s="208"/>
      <c r="Y30" s="208"/>
      <c r="Z30" s="208"/>
      <c r="AA30" s="146">
        <f>SUM(F30:X30)</f>
        <v>70</v>
      </c>
      <c r="AB30" s="146">
        <f>SUM(AC30:AS30)</f>
        <v>0</v>
      </c>
      <c r="AC30" s="159"/>
      <c r="AD30" s="159"/>
      <c r="AE30" s="159"/>
      <c r="AF30" s="159"/>
      <c r="AG30" s="159"/>
      <c r="AH30" s="159"/>
      <c r="AI30" s="159"/>
      <c r="AJ30" s="159"/>
      <c r="AK30" s="159"/>
      <c r="AL30" s="159"/>
      <c r="AM30" s="159"/>
      <c r="AN30" s="159"/>
      <c r="AO30" s="159"/>
      <c r="AP30" s="159"/>
      <c r="AQ30" s="159"/>
      <c r="AR30" s="159"/>
      <c r="AS30" s="159"/>
      <c r="AT30" s="159">
        <f>SUM(AC30:AS30)</f>
        <v>0</v>
      </c>
    </row>
    <row r="31" spans="1:46" s="158" customFormat="1" ht="30.6" hidden="1" customHeight="1" x14ac:dyDescent="0.2">
      <c r="A31" s="16" t="s">
        <v>30</v>
      </c>
      <c r="B31" s="29"/>
      <c r="C31" s="29">
        <f>C30/C25</f>
        <v>1.5250544662309368E-2</v>
      </c>
      <c r="D31" s="30"/>
      <c r="E31" s="72"/>
      <c r="F31" s="30" t="e">
        <f>#N/A</f>
        <v>#N/A</v>
      </c>
      <c r="G31" s="30" t="e">
        <f>#N/A</f>
        <v>#N/A</v>
      </c>
      <c r="H31" s="30" t="e">
        <f>#N/A</f>
        <v>#N/A</v>
      </c>
      <c r="I31" s="30" t="e">
        <f>#N/A</f>
        <v>#N/A</v>
      </c>
      <c r="J31" s="30" t="e">
        <f>#N/A</f>
        <v>#N/A</v>
      </c>
      <c r="K31" s="30" t="e">
        <f>#N/A</f>
        <v>#N/A</v>
      </c>
      <c r="L31" s="30" t="e">
        <f>#N/A</f>
        <v>#N/A</v>
      </c>
      <c r="M31" s="30" t="e">
        <f>#N/A</f>
        <v>#N/A</v>
      </c>
      <c r="N31" s="30" t="e">
        <f>#N/A</f>
        <v>#N/A</v>
      </c>
      <c r="O31" s="30" t="e">
        <f>#N/A</f>
        <v>#N/A</v>
      </c>
      <c r="P31" s="30" t="e">
        <f>#N/A</f>
        <v>#N/A</v>
      </c>
      <c r="Q31" s="30" t="e">
        <f>#N/A</f>
        <v>#N/A</v>
      </c>
      <c r="R31" s="30" t="e">
        <f>#N/A</f>
        <v>#N/A</v>
      </c>
      <c r="S31" s="30" t="e">
        <f>#N/A</f>
        <v>#N/A</v>
      </c>
      <c r="T31" s="30" t="e">
        <f>#N/A</f>
        <v>#N/A</v>
      </c>
      <c r="U31" s="30" t="e">
        <f>#N/A</f>
        <v>#N/A</v>
      </c>
      <c r="V31" s="30" t="e">
        <f>#N/A</f>
        <v>#N/A</v>
      </c>
      <c r="W31" s="30"/>
      <c r="X31" s="30" t="e">
        <f>#N/A</f>
        <v>#N/A</v>
      </c>
      <c r="Y31" s="30" t="e">
        <f>#N/A</f>
        <v>#N/A</v>
      </c>
      <c r="Z31" s="30" t="e">
        <f>#N/A</f>
        <v>#N/A</v>
      </c>
      <c r="AA31" s="115" t="e">
        <f>#N/A</f>
        <v>#N/A</v>
      </c>
      <c r="AB31" s="115"/>
      <c r="AC31" s="157"/>
      <c r="AD31" s="157"/>
      <c r="AE31" s="157"/>
      <c r="AF31" s="157"/>
      <c r="AG31" s="157"/>
      <c r="AH31" s="157"/>
      <c r="AI31" s="157"/>
      <c r="AJ31" s="157"/>
      <c r="AK31" s="157"/>
      <c r="AL31" s="157"/>
      <c r="AM31" s="157"/>
      <c r="AN31" s="157"/>
      <c r="AO31" s="157"/>
      <c r="AP31" s="157"/>
      <c r="AQ31" s="157"/>
      <c r="AR31" s="157"/>
      <c r="AS31" s="157"/>
      <c r="AT31" s="159"/>
    </row>
    <row r="32" spans="1:46" s="158" customFormat="1" ht="30.6" hidden="1" customHeight="1" x14ac:dyDescent="0.2">
      <c r="A32" s="25" t="s">
        <v>31</v>
      </c>
      <c r="B32" s="23"/>
      <c r="C32" s="23">
        <f>SUM(F32:AA32)</f>
        <v>72925</v>
      </c>
      <c r="D32" s="8" t="e">
        <f>C32/B32</f>
        <v>#DIV/0!</v>
      </c>
      <c r="E32" s="88"/>
      <c r="F32" s="26">
        <v>2503</v>
      </c>
      <c r="G32" s="26">
        <v>1640</v>
      </c>
      <c r="H32" s="26">
        <v>3670</v>
      </c>
      <c r="I32" s="26">
        <v>2253</v>
      </c>
      <c r="J32" s="26">
        <v>2340</v>
      </c>
      <c r="K32" s="26">
        <v>4853</v>
      </c>
      <c r="L32" s="26">
        <v>3639</v>
      </c>
      <c r="M32" s="26">
        <v>4648</v>
      </c>
      <c r="N32" s="26">
        <v>1839</v>
      </c>
      <c r="O32" s="26">
        <v>952</v>
      </c>
      <c r="P32" s="26">
        <v>2380</v>
      </c>
      <c r="Q32" s="26">
        <v>5243</v>
      </c>
      <c r="R32" s="26">
        <v>6950</v>
      </c>
      <c r="S32" s="26">
        <v>4252</v>
      </c>
      <c r="T32" s="26">
        <v>6613</v>
      </c>
      <c r="U32" s="26">
        <v>3383</v>
      </c>
      <c r="V32" s="26">
        <v>2450</v>
      </c>
      <c r="W32" s="26"/>
      <c r="X32" s="26">
        <v>915</v>
      </c>
      <c r="Y32" s="26">
        <v>4181</v>
      </c>
      <c r="Z32" s="26">
        <v>5601</v>
      </c>
      <c r="AA32" s="114">
        <v>2620</v>
      </c>
      <c r="AB32" s="114"/>
      <c r="AC32" s="157"/>
      <c r="AD32" s="157"/>
      <c r="AE32" s="157"/>
      <c r="AF32" s="157"/>
      <c r="AG32" s="157"/>
      <c r="AH32" s="157"/>
      <c r="AI32" s="157"/>
      <c r="AJ32" s="157"/>
      <c r="AK32" s="157"/>
      <c r="AL32" s="157"/>
      <c r="AM32" s="157"/>
      <c r="AN32" s="157"/>
      <c r="AO32" s="157"/>
      <c r="AP32" s="157"/>
      <c r="AQ32" s="157"/>
      <c r="AR32" s="157"/>
      <c r="AS32" s="157"/>
      <c r="AT32" s="159"/>
    </row>
    <row r="33" spans="1:46" s="158" customFormat="1" ht="30.6" hidden="1" customHeight="1" x14ac:dyDescent="0.2">
      <c r="A33" s="16" t="s">
        <v>30</v>
      </c>
      <c r="B33" s="8"/>
      <c r="C33" s="8">
        <f>C32/C25</f>
        <v>15.887799564270152</v>
      </c>
      <c r="D33" s="8"/>
      <c r="E33" s="88"/>
      <c r="F33" s="31" t="e">
        <f>#N/A</f>
        <v>#N/A</v>
      </c>
      <c r="G33" s="31" t="e">
        <f>#N/A</f>
        <v>#N/A</v>
      </c>
      <c r="H33" s="31" t="e">
        <f>#N/A</f>
        <v>#N/A</v>
      </c>
      <c r="I33" s="31" t="e">
        <f>#N/A</f>
        <v>#N/A</v>
      </c>
      <c r="J33" s="31" t="e">
        <f>#N/A</f>
        <v>#N/A</v>
      </c>
      <c r="K33" s="31" t="e">
        <f>#N/A</f>
        <v>#N/A</v>
      </c>
      <c r="L33" s="31" t="e">
        <f>#N/A</f>
        <v>#N/A</v>
      </c>
      <c r="M33" s="31" t="e">
        <f>#N/A</f>
        <v>#N/A</v>
      </c>
      <c r="N33" s="31" t="e">
        <f>#N/A</f>
        <v>#N/A</v>
      </c>
      <c r="O33" s="31" t="e">
        <f>#N/A</f>
        <v>#N/A</v>
      </c>
      <c r="P33" s="31" t="e">
        <f>#N/A</f>
        <v>#N/A</v>
      </c>
      <c r="Q33" s="31" t="e">
        <f>#N/A</f>
        <v>#N/A</v>
      </c>
      <c r="R33" s="31" t="e">
        <f>#N/A</f>
        <v>#N/A</v>
      </c>
      <c r="S33" s="31" t="e">
        <f>#N/A</f>
        <v>#N/A</v>
      </c>
      <c r="T33" s="31" t="e">
        <f>#N/A</f>
        <v>#N/A</v>
      </c>
      <c r="U33" s="31" t="e">
        <f>#N/A</f>
        <v>#N/A</v>
      </c>
      <c r="V33" s="31" t="e">
        <f>#N/A</f>
        <v>#N/A</v>
      </c>
      <c r="W33" s="31"/>
      <c r="X33" s="31" t="e">
        <f>#N/A</f>
        <v>#N/A</v>
      </c>
      <c r="Y33" s="31" t="e">
        <f>#N/A</f>
        <v>#N/A</v>
      </c>
      <c r="Z33" s="31" t="e">
        <f>#N/A</f>
        <v>#N/A</v>
      </c>
      <c r="AA33" s="116" t="e">
        <f>#N/A</f>
        <v>#N/A</v>
      </c>
      <c r="AB33" s="116"/>
      <c r="AC33" s="157"/>
      <c r="AD33" s="157"/>
      <c r="AE33" s="157"/>
      <c r="AF33" s="157"/>
      <c r="AG33" s="157"/>
      <c r="AH33" s="157"/>
      <c r="AI33" s="157"/>
      <c r="AJ33" s="157"/>
      <c r="AK33" s="157"/>
      <c r="AL33" s="157"/>
      <c r="AM33" s="157"/>
      <c r="AN33" s="157"/>
      <c r="AO33" s="157"/>
      <c r="AP33" s="157"/>
      <c r="AQ33" s="157"/>
      <c r="AR33" s="157"/>
      <c r="AS33" s="157"/>
      <c r="AT33" s="159"/>
    </row>
    <row r="34" spans="1:46" s="158" customFormat="1" ht="30.6" hidden="1" customHeight="1" x14ac:dyDescent="0.2">
      <c r="A34" s="10" t="s">
        <v>32</v>
      </c>
      <c r="B34" s="23"/>
      <c r="C34" s="23">
        <f>SUM(F34:AA34)</f>
        <v>107431</v>
      </c>
      <c r="D34" s="8" t="e">
        <f>C34/B34</f>
        <v>#DIV/0!</v>
      </c>
      <c r="E34" s="88"/>
      <c r="F34" s="32">
        <v>1420</v>
      </c>
      <c r="G34" s="32">
        <v>3408</v>
      </c>
      <c r="H34" s="32">
        <v>6593</v>
      </c>
      <c r="I34" s="32">
        <v>6721</v>
      </c>
      <c r="J34" s="32">
        <v>7542</v>
      </c>
      <c r="K34" s="32">
        <v>5358</v>
      </c>
      <c r="L34" s="32">
        <v>3921</v>
      </c>
      <c r="M34" s="32">
        <v>5562</v>
      </c>
      <c r="N34" s="32">
        <v>4448</v>
      </c>
      <c r="O34" s="32">
        <v>3659</v>
      </c>
      <c r="P34" s="32">
        <v>3610</v>
      </c>
      <c r="Q34" s="32">
        <v>6987</v>
      </c>
      <c r="R34" s="32">
        <v>5352</v>
      </c>
      <c r="S34" s="32">
        <v>3618</v>
      </c>
      <c r="T34" s="32">
        <v>3930</v>
      </c>
      <c r="U34" s="32">
        <v>6071</v>
      </c>
      <c r="V34" s="32">
        <v>2796</v>
      </c>
      <c r="W34" s="32"/>
      <c r="X34" s="32">
        <v>1528</v>
      </c>
      <c r="Y34" s="32">
        <v>10846</v>
      </c>
      <c r="Z34" s="32">
        <v>9525</v>
      </c>
      <c r="AA34" s="117">
        <v>4536</v>
      </c>
      <c r="AB34" s="117"/>
      <c r="AC34" s="157"/>
      <c r="AD34" s="157"/>
      <c r="AE34" s="157"/>
      <c r="AF34" s="157"/>
      <c r="AG34" s="157"/>
      <c r="AH34" s="157"/>
      <c r="AI34" s="157"/>
      <c r="AJ34" s="157"/>
      <c r="AK34" s="157"/>
      <c r="AL34" s="157"/>
      <c r="AM34" s="157"/>
      <c r="AN34" s="157"/>
      <c r="AO34" s="157"/>
      <c r="AP34" s="157"/>
      <c r="AQ34" s="157"/>
      <c r="AR34" s="157"/>
      <c r="AS34" s="157"/>
      <c r="AT34" s="159"/>
    </row>
    <row r="35" spans="1:46" s="158" customFormat="1" ht="25.15" hidden="1" customHeight="1" x14ac:dyDescent="0.2">
      <c r="A35" s="11" t="s">
        <v>33</v>
      </c>
      <c r="B35" s="23"/>
      <c r="C35" s="23">
        <f>SUM(F35:AA35)</f>
        <v>0</v>
      </c>
      <c r="D35" s="8" t="e">
        <f>C35/B35</f>
        <v>#DIV/0!</v>
      </c>
      <c r="E35" s="88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117"/>
      <c r="AB35" s="117"/>
      <c r="AC35" s="157"/>
      <c r="AD35" s="157"/>
      <c r="AE35" s="157"/>
      <c r="AF35" s="157"/>
      <c r="AG35" s="157"/>
      <c r="AH35" s="157"/>
      <c r="AI35" s="157"/>
      <c r="AJ35" s="157"/>
      <c r="AK35" s="157"/>
      <c r="AL35" s="157"/>
      <c r="AM35" s="157"/>
      <c r="AN35" s="157"/>
      <c r="AO35" s="157"/>
      <c r="AP35" s="157"/>
      <c r="AQ35" s="157"/>
      <c r="AR35" s="157"/>
      <c r="AS35" s="157"/>
      <c r="AT35" s="159"/>
    </row>
    <row r="36" spans="1:46" s="158" customFormat="1" ht="25.15" hidden="1" customHeight="1" x14ac:dyDescent="0.2">
      <c r="A36" s="16" t="s">
        <v>26</v>
      </c>
      <c r="B36" s="8"/>
      <c r="C36" s="23" t="e">
        <f>SUM(F36:AA36)</f>
        <v>#N/A</v>
      </c>
      <c r="D36" s="8" t="e">
        <f>D35/D34</f>
        <v>#DIV/0!</v>
      </c>
      <c r="E36" s="88"/>
      <c r="F36" s="31">
        <f>F35/F34</f>
        <v>0</v>
      </c>
      <c r="G36" s="31" t="e">
        <f>#N/A</f>
        <v>#N/A</v>
      </c>
      <c r="H36" s="31" t="e">
        <f>#N/A</f>
        <v>#N/A</v>
      </c>
      <c r="I36" s="31" t="e">
        <f>#N/A</f>
        <v>#N/A</v>
      </c>
      <c r="J36" s="31" t="e">
        <f>#N/A</f>
        <v>#N/A</v>
      </c>
      <c r="K36" s="31" t="e">
        <f>#N/A</f>
        <v>#N/A</v>
      </c>
      <c r="L36" s="31" t="e">
        <f>#N/A</f>
        <v>#N/A</v>
      </c>
      <c r="M36" s="31" t="e">
        <f>#N/A</f>
        <v>#N/A</v>
      </c>
      <c r="N36" s="31" t="e">
        <f>#N/A</f>
        <v>#N/A</v>
      </c>
      <c r="O36" s="31" t="e">
        <f>#N/A</f>
        <v>#N/A</v>
      </c>
      <c r="P36" s="31" t="e">
        <f>#N/A</f>
        <v>#N/A</v>
      </c>
      <c r="Q36" s="31" t="e">
        <f>#N/A</f>
        <v>#N/A</v>
      </c>
      <c r="R36" s="31" t="e">
        <f>#N/A</f>
        <v>#N/A</v>
      </c>
      <c r="S36" s="31" t="e">
        <f>#N/A</f>
        <v>#N/A</v>
      </c>
      <c r="T36" s="31" t="e">
        <f>#N/A</f>
        <v>#N/A</v>
      </c>
      <c r="U36" s="31" t="e">
        <f>#N/A</f>
        <v>#N/A</v>
      </c>
      <c r="V36" s="31" t="e">
        <f>#N/A</f>
        <v>#N/A</v>
      </c>
      <c r="W36" s="31"/>
      <c r="X36" s="31" t="e">
        <f>#N/A</f>
        <v>#N/A</v>
      </c>
      <c r="Y36" s="31" t="e">
        <f>#N/A</f>
        <v>#N/A</v>
      </c>
      <c r="Z36" s="31" t="e">
        <f>#N/A</f>
        <v>#N/A</v>
      </c>
      <c r="AA36" s="116" t="e">
        <f>#N/A</f>
        <v>#N/A</v>
      </c>
      <c r="AB36" s="116"/>
      <c r="AC36" s="157"/>
      <c r="AD36" s="157"/>
      <c r="AE36" s="157"/>
      <c r="AF36" s="157"/>
      <c r="AG36" s="157"/>
      <c r="AH36" s="157"/>
      <c r="AI36" s="157"/>
      <c r="AJ36" s="157"/>
      <c r="AK36" s="157"/>
      <c r="AL36" s="157"/>
      <c r="AM36" s="157"/>
      <c r="AN36" s="157"/>
      <c r="AO36" s="157"/>
      <c r="AP36" s="157"/>
      <c r="AQ36" s="157"/>
      <c r="AR36" s="157"/>
      <c r="AS36" s="157"/>
      <c r="AT36" s="159"/>
    </row>
    <row r="37" spans="1:46" s="158" customFormat="1" ht="30.6" hidden="1" customHeight="1" x14ac:dyDescent="0.2">
      <c r="A37" s="11" t="s">
        <v>34</v>
      </c>
      <c r="B37" s="23"/>
      <c r="C37" s="23">
        <f>SUM(F37:AA37)</f>
        <v>19138</v>
      </c>
      <c r="D37" s="8" t="e">
        <f>C37/B37</f>
        <v>#DIV/0!</v>
      </c>
      <c r="E37" s="88"/>
      <c r="F37" s="26"/>
      <c r="G37" s="26">
        <v>620</v>
      </c>
      <c r="H37" s="26">
        <v>1407</v>
      </c>
      <c r="I37" s="26">
        <v>40</v>
      </c>
      <c r="J37" s="26">
        <v>355</v>
      </c>
      <c r="K37" s="26">
        <v>786</v>
      </c>
      <c r="L37" s="26">
        <v>480</v>
      </c>
      <c r="M37" s="26">
        <v>2180</v>
      </c>
      <c r="N37" s="26">
        <v>407</v>
      </c>
      <c r="O37" s="26">
        <v>650</v>
      </c>
      <c r="P37" s="26">
        <v>280</v>
      </c>
      <c r="Q37" s="26">
        <v>140</v>
      </c>
      <c r="R37" s="26"/>
      <c r="S37" s="26">
        <v>200</v>
      </c>
      <c r="T37" s="26">
        <v>2537</v>
      </c>
      <c r="U37" s="26">
        <v>3899</v>
      </c>
      <c r="V37" s="26">
        <v>260</v>
      </c>
      <c r="W37" s="26"/>
      <c r="X37" s="26">
        <v>722</v>
      </c>
      <c r="Y37" s="26">
        <v>165</v>
      </c>
      <c r="Z37" s="26">
        <v>3030</v>
      </c>
      <c r="AA37" s="114">
        <v>980</v>
      </c>
      <c r="AB37" s="114"/>
      <c r="AC37" s="157"/>
      <c r="AD37" s="157"/>
      <c r="AE37" s="157"/>
      <c r="AF37" s="157"/>
      <c r="AG37" s="157"/>
      <c r="AH37" s="157"/>
      <c r="AI37" s="157"/>
      <c r="AJ37" s="157"/>
      <c r="AK37" s="157"/>
      <c r="AL37" s="157"/>
      <c r="AM37" s="157"/>
      <c r="AN37" s="157"/>
      <c r="AO37" s="157"/>
      <c r="AP37" s="157"/>
      <c r="AQ37" s="157"/>
      <c r="AR37" s="157"/>
      <c r="AS37" s="157"/>
      <c r="AT37" s="159"/>
    </row>
    <row r="38" spans="1:46" s="158" customFormat="1" ht="30.6" hidden="1" customHeight="1" x14ac:dyDescent="0.2">
      <c r="A38" s="11" t="s">
        <v>30</v>
      </c>
      <c r="B38" s="29"/>
      <c r="C38" s="29">
        <f>C37/C34</f>
        <v>0.17814224944382906</v>
      </c>
      <c r="D38" s="29"/>
      <c r="E38" s="72"/>
      <c r="F38" s="30" t="e">
        <f>#N/A</f>
        <v>#N/A</v>
      </c>
      <c r="G38" s="30" t="e">
        <f>#N/A</f>
        <v>#N/A</v>
      </c>
      <c r="H38" s="30" t="e">
        <f>#N/A</f>
        <v>#N/A</v>
      </c>
      <c r="I38" s="30" t="e">
        <f>#N/A</f>
        <v>#N/A</v>
      </c>
      <c r="J38" s="30" t="e">
        <f>#N/A</f>
        <v>#N/A</v>
      </c>
      <c r="K38" s="30" t="e">
        <f>#N/A</f>
        <v>#N/A</v>
      </c>
      <c r="L38" s="30" t="e">
        <f>#N/A</f>
        <v>#N/A</v>
      </c>
      <c r="M38" s="30" t="e">
        <f>#N/A</f>
        <v>#N/A</v>
      </c>
      <c r="N38" s="30" t="e">
        <f>#N/A</f>
        <v>#N/A</v>
      </c>
      <c r="O38" s="30" t="e">
        <f>#N/A</f>
        <v>#N/A</v>
      </c>
      <c r="P38" s="30" t="e">
        <f>#N/A</f>
        <v>#N/A</v>
      </c>
      <c r="Q38" s="30" t="e">
        <f>#N/A</f>
        <v>#N/A</v>
      </c>
      <c r="R38" s="30" t="e">
        <f>#N/A</f>
        <v>#N/A</v>
      </c>
      <c r="S38" s="30" t="e">
        <f>#N/A</f>
        <v>#N/A</v>
      </c>
      <c r="T38" s="30" t="e">
        <f>#N/A</f>
        <v>#N/A</v>
      </c>
      <c r="U38" s="30" t="e">
        <f>#N/A</f>
        <v>#N/A</v>
      </c>
      <c r="V38" s="30" t="e">
        <f>#N/A</f>
        <v>#N/A</v>
      </c>
      <c r="W38" s="30"/>
      <c r="X38" s="30" t="e">
        <f>#N/A</f>
        <v>#N/A</v>
      </c>
      <c r="Y38" s="30" t="e">
        <f>#N/A</f>
        <v>#N/A</v>
      </c>
      <c r="Z38" s="30" t="e">
        <f>#N/A</f>
        <v>#N/A</v>
      </c>
      <c r="AA38" s="115" t="e">
        <f>#N/A</f>
        <v>#N/A</v>
      </c>
      <c r="AB38" s="115"/>
      <c r="AC38" s="157"/>
      <c r="AD38" s="157"/>
      <c r="AE38" s="157"/>
      <c r="AF38" s="157"/>
      <c r="AG38" s="157"/>
      <c r="AH38" s="157"/>
      <c r="AI38" s="157"/>
      <c r="AJ38" s="157"/>
      <c r="AK38" s="157"/>
      <c r="AL38" s="157"/>
      <c r="AM38" s="157"/>
      <c r="AN38" s="157"/>
      <c r="AO38" s="157"/>
      <c r="AP38" s="157"/>
      <c r="AQ38" s="157"/>
      <c r="AR38" s="157"/>
      <c r="AS38" s="157"/>
      <c r="AT38" s="159"/>
    </row>
    <row r="39" spans="1:46" s="158" customFormat="1" ht="30.6" hidden="1" customHeight="1" x14ac:dyDescent="0.2">
      <c r="A39" s="25" t="s">
        <v>35</v>
      </c>
      <c r="B39" s="23"/>
      <c r="C39" s="23">
        <f>SUM(F39:AA39)</f>
        <v>82077</v>
      </c>
      <c r="D39" s="8" t="e">
        <f>C39/B39</f>
        <v>#DIV/0!</v>
      </c>
      <c r="E39" s="88"/>
      <c r="F39" s="26">
        <v>1420</v>
      </c>
      <c r="G39" s="26">
        <v>3408</v>
      </c>
      <c r="H39" s="26">
        <v>3091</v>
      </c>
      <c r="I39" s="26">
        <v>1663</v>
      </c>
      <c r="J39" s="26">
        <v>7125</v>
      </c>
      <c r="K39" s="26">
        <v>5358</v>
      </c>
      <c r="L39" s="26">
        <v>2755</v>
      </c>
      <c r="M39" s="26">
        <v>5562</v>
      </c>
      <c r="N39" s="26">
        <v>2072</v>
      </c>
      <c r="O39" s="26">
        <v>2060</v>
      </c>
      <c r="P39" s="26">
        <v>2790</v>
      </c>
      <c r="Q39" s="26">
        <v>4994</v>
      </c>
      <c r="R39" s="26">
        <v>5352</v>
      </c>
      <c r="S39" s="26">
        <v>3618</v>
      </c>
      <c r="T39" s="26">
        <v>3888</v>
      </c>
      <c r="U39" s="26">
        <v>4422</v>
      </c>
      <c r="V39" s="26">
        <v>2796</v>
      </c>
      <c r="W39" s="26"/>
      <c r="X39" s="26">
        <v>801</v>
      </c>
      <c r="Y39" s="26">
        <v>4845</v>
      </c>
      <c r="Z39" s="26">
        <v>9521</v>
      </c>
      <c r="AA39" s="114">
        <v>4536</v>
      </c>
      <c r="AB39" s="114"/>
      <c r="AC39" s="157"/>
      <c r="AD39" s="157"/>
      <c r="AE39" s="157"/>
      <c r="AF39" s="157"/>
      <c r="AG39" s="157"/>
      <c r="AH39" s="157"/>
      <c r="AI39" s="157"/>
      <c r="AJ39" s="157"/>
      <c r="AK39" s="157"/>
      <c r="AL39" s="157"/>
      <c r="AM39" s="157"/>
      <c r="AN39" s="157"/>
      <c r="AO39" s="157"/>
      <c r="AP39" s="157"/>
      <c r="AQ39" s="157"/>
      <c r="AR39" s="157"/>
      <c r="AS39" s="157"/>
      <c r="AT39" s="159"/>
    </row>
    <row r="40" spans="1:46" s="158" customFormat="1" ht="30.6" hidden="1" customHeight="1" x14ac:dyDescent="0.2">
      <c r="A40" s="16" t="s">
        <v>30</v>
      </c>
      <c r="B40" s="8"/>
      <c r="C40" s="8">
        <f>C39/C34</f>
        <v>0.76399735644274003</v>
      </c>
      <c r="D40" s="8"/>
      <c r="E40" s="88"/>
      <c r="F40" s="31" t="e">
        <f>#N/A</f>
        <v>#N/A</v>
      </c>
      <c r="G40" s="31" t="e">
        <f>#N/A</f>
        <v>#N/A</v>
      </c>
      <c r="H40" s="31" t="e">
        <f>#N/A</f>
        <v>#N/A</v>
      </c>
      <c r="I40" s="31" t="e">
        <f>#N/A</f>
        <v>#N/A</v>
      </c>
      <c r="J40" s="31" t="e">
        <f>#N/A</f>
        <v>#N/A</v>
      </c>
      <c r="K40" s="31" t="e">
        <f>#N/A</f>
        <v>#N/A</v>
      </c>
      <c r="L40" s="31" t="e">
        <f>#N/A</f>
        <v>#N/A</v>
      </c>
      <c r="M40" s="31" t="e">
        <f>#N/A</f>
        <v>#N/A</v>
      </c>
      <c r="N40" s="31" t="e">
        <f>#N/A</f>
        <v>#N/A</v>
      </c>
      <c r="O40" s="31" t="e">
        <f>#N/A</f>
        <v>#N/A</v>
      </c>
      <c r="P40" s="31" t="e">
        <f>#N/A</f>
        <v>#N/A</v>
      </c>
      <c r="Q40" s="31" t="e">
        <f>#N/A</f>
        <v>#N/A</v>
      </c>
      <c r="R40" s="31" t="e">
        <f>#N/A</f>
        <v>#N/A</v>
      </c>
      <c r="S40" s="31" t="e">
        <f>#N/A</f>
        <v>#N/A</v>
      </c>
      <c r="T40" s="31" t="e">
        <f>#N/A</f>
        <v>#N/A</v>
      </c>
      <c r="U40" s="31" t="e">
        <f>#N/A</f>
        <v>#N/A</v>
      </c>
      <c r="V40" s="31" t="e">
        <f>#N/A</f>
        <v>#N/A</v>
      </c>
      <c r="W40" s="31"/>
      <c r="X40" s="31" t="e">
        <f>#N/A</f>
        <v>#N/A</v>
      </c>
      <c r="Y40" s="31" t="e">
        <f>#N/A</f>
        <v>#N/A</v>
      </c>
      <c r="Z40" s="31" t="e">
        <f>#N/A</f>
        <v>#N/A</v>
      </c>
      <c r="AA40" s="116" t="e">
        <f>#N/A</f>
        <v>#N/A</v>
      </c>
      <c r="AB40" s="116"/>
      <c r="AC40" s="157"/>
      <c r="AD40" s="157"/>
      <c r="AE40" s="157"/>
      <c r="AF40" s="157"/>
      <c r="AG40" s="157"/>
      <c r="AH40" s="157"/>
      <c r="AI40" s="157"/>
      <c r="AJ40" s="157"/>
      <c r="AK40" s="157"/>
      <c r="AL40" s="157"/>
      <c r="AM40" s="157"/>
      <c r="AN40" s="157"/>
      <c r="AO40" s="157"/>
      <c r="AP40" s="157"/>
      <c r="AQ40" s="157"/>
      <c r="AR40" s="157"/>
      <c r="AS40" s="157"/>
      <c r="AT40" s="159"/>
    </row>
    <row r="41" spans="1:46" s="158" customFormat="1" ht="25.15" hidden="1" customHeight="1" x14ac:dyDescent="0.2">
      <c r="A41" s="22" t="s">
        <v>36</v>
      </c>
      <c r="B41" s="23"/>
      <c r="C41" s="28">
        <f>SUM(F41:AA41)</f>
        <v>181547</v>
      </c>
      <c r="D41" s="8" t="e">
        <f>C41/B41</f>
        <v>#DIV/0!</v>
      </c>
      <c r="E41" s="88"/>
      <c r="F41" s="24">
        <v>7075</v>
      </c>
      <c r="G41" s="24">
        <v>5730</v>
      </c>
      <c r="H41" s="24">
        <v>15347</v>
      </c>
      <c r="I41" s="24">
        <v>14302</v>
      </c>
      <c r="J41" s="24">
        <v>7625</v>
      </c>
      <c r="K41" s="24">
        <v>13783</v>
      </c>
      <c r="L41" s="24">
        <v>5632</v>
      </c>
      <c r="M41" s="24">
        <v>14418</v>
      </c>
      <c r="N41" s="24">
        <v>8659</v>
      </c>
      <c r="O41" s="24">
        <v>3495</v>
      </c>
      <c r="P41" s="24">
        <v>3034</v>
      </c>
      <c r="Q41" s="24">
        <v>2900</v>
      </c>
      <c r="R41" s="24">
        <v>11690</v>
      </c>
      <c r="S41" s="24">
        <v>9405</v>
      </c>
      <c r="T41" s="24">
        <v>10667</v>
      </c>
      <c r="U41" s="24">
        <v>6543</v>
      </c>
      <c r="V41" s="24">
        <v>4000</v>
      </c>
      <c r="W41" s="24"/>
      <c r="X41" s="24">
        <v>3222</v>
      </c>
      <c r="Y41" s="24">
        <v>5480</v>
      </c>
      <c r="Z41" s="24">
        <v>22704</v>
      </c>
      <c r="AA41" s="113">
        <v>5836</v>
      </c>
      <c r="AB41" s="113"/>
      <c r="AC41" s="157"/>
      <c r="AD41" s="157"/>
      <c r="AE41" s="157"/>
      <c r="AF41" s="157"/>
      <c r="AG41" s="157"/>
      <c r="AH41" s="157"/>
      <c r="AI41" s="157"/>
      <c r="AJ41" s="157"/>
      <c r="AK41" s="157"/>
      <c r="AL41" s="157"/>
      <c r="AM41" s="157"/>
      <c r="AN41" s="157"/>
      <c r="AO41" s="157"/>
      <c r="AP41" s="157"/>
      <c r="AQ41" s="157"/>
      <c r="AR41" s="157"/>
      <c r="AS41" s="157"/>
      <c r="AT41" s="159"/>
    </row>
    <row r="42" spans="1:46" s="158" customFormat="1" ht="30.75" hidden="1" customHeight="1" x14ac:dyDescent="0.2">
      <c r="A42" s="25" t="s">
        <v>37</v>
      </c>
      <c r="B42" s="23"/>
      <c r="C42" s="23">
        <f>SUM(F42:AA42)</f>
        <v>164887</v>
      </c>
      <c r="D42" s="8" t="e">
        <f>C42/B42</f>
        <v>#DIV/0!</v>
      </c>
      <c r="E42" s="88"/>
      <c r="F42" s="26">
        <v>7075</v>
      </c>
      <c r="G42" s="26">
        <v>5630</v>
      </c>
      <c r="H42" s="26">
        <v>10541</v>
      </c>
      <c r="I42" s="26">
        <v>7627</v>
      </c>
      <c r="J42" s="26">
        <v>6580</v>
      </c>
      <c r="K42" s="26">
        <v>13735</v>
      </c>
      <c r="L42" s="26">
        <v>5632</v>
      </c>
      <c r="M42" s="26">
        <v>14418</v>
      </c>
      <c r="N42" s="26">
        <v>8609</v>
      </c>
      <c r="O42" s="26">
        <v>3380</v>
      </c>
      <c r="P42" s="26">
        <v>3034</v>
      </c>
      <c r="Q42" s="26">
        <v>2205</v>
      </c>
      <c r="R42" s="26">
        <v>11609</v>
      </c>
      <c r="S42" s="26">
        <v>8900</v>
      </c>
      <c r="T42" s="26">
        <v>10667</v>
      </c>
      <c r="U42" s="26">
        <v>5431</v>
      </c>
      <c r="V42" s="26">
        <v>4000</v>
      </c>
      <c r="W42" s="26"/>
      <c r="X42" s="26">
        <v>1802</v>
      </c>
      <c r="Y42" s="26">
        <v>5480</v>
      </c>
      <c r="Z42" s="26">
        <v>22704</v>
      </c>
      <c r="AA42" s="114">
        <v>5828</v>
      </c>
      <c r="AB42" s="114"/>
      <c r="AC42" s="157"/>
      <c r="AD42" s="157"/>
      <c r="AE42" s="157"/>
      <c r="AF42" s="157"/>
      <c r="AG42" s="157"/>
      <c r="AH42" s="157"/>
      <c r="AI42" s="157"/>
      <c r="AJ42" s="157"/>
      <c r="AK42" s="157"/>
      <c r="AL42" s="157"/>
      <c r="AM42" s="157"/>
      <c r="AN42" s="157"/>
      <c r="AO42" s="157"/>
      <c r="AP42" s="157"/>
      <c r="AQ42" s="157"/>
      <c r="AR42" s="157"/>
      <c r="AS42" s="157"/>
      <c r="AT42" s="159"/>
    </row>
    <row r="43" spans="1:46" s="158" customFormat="1" ht="30.75" hidden="1" customHeight="1" x14ac:dyDescent="0.2">
      <c r="A43" s="16" t="s">
        <v>38</v>
      </c>
      <c r="B43" s="8"/>
      <c r="C43" s="8">
        <f>C42/C41</f>
        <v>0.90823312971296688</v>
      </c>
      <c r="D43" s="8"/>
      <c r="E43" s="88"/>
      <c r="F43" s="31" t="e">
        <f>#N/A</f>
        <v>#N/A</v>
      </c>
      <c r="G43" s="31" t="e">
        <f>#N/A</f>
        <v>#N/A</v>
      </c>
      <c r="H43" s="31" t="e">
        <f>#N/A</f>
        <v>#N/A</v>
      </c>
      <c r="I43" s="31" t="e">
        <f>#N/A</f>
        <v>#N/A</v>
      </c>
      <c r="J43" s="31" t="e">
        <f>#N/A</f>
        <v>#N/A</v>
      </c>
      <c r="K43" s="31" t="e">
        <f>#N/A</f>
        <v>#N/A</v>
      </c>
      <c r="L43" s="31" t="e">
        <f>#N/A</f>
        <v>#N/A</v>
      </c>
      <c r="M43" s="31" t="e">
        <f>#N/A</f>
        <v>#N/A</v>
      </c>
      <c r="N43" s="31" t="e">
        <f>#N/A</f>
        <v>#N/A</v>
      </c>
      <c r="O43" s="31" t="e">
        <f>#N/A</f>
        <v>#N/A</v>
      </c>
      <c r="P43" s="31" t="e">
        <f>#N/A</f>
        <v>#N/A</v>
      </c>
      <c r="Q43" s="31" t="e">
        <f>#N/A</f>
        <v>#N/A</v>
      </c>
      <c r="R43" s="31" t="e">
        <f>#N/A</f>
        <v>#N/A</v>
      </c>
      <c r="S43" s="31" t="e">
        <f>#N/A</f>
        <v>#N/A</v>
      </c>
      <c r="T43" s="31" t="e">
        <f>#N/A</f>
        <v>#N/A</v>
      </c>
      <c r="U43" s="31" t="e">
        <f>#N/A</f>
        <v>#N/A</v>
      </c>
      <c r="V43" s="31" t="e">
        <f>#N/A</f>
        <v>#N/A</v>
      </c>
      <c r="W43" s="31"/>
      <c r="X43" s="31" t="e">
        <f>#N/A</f>
        <v>#N/A</v>
      </c>
      <c r="Y43" s="31" t="e">
        <f>#N/A</f>
        <v>#N/A</v>
      </c>
      <c r="Z43" s="31" t="e">
        <f>#N/A</f>
        <v>#N/A</v>
      </c>
      <c r="AA43" s="116" t="e">
        <f>#N/A</f>
        <v>#N/A</v>
      </c>
      <c r="AB43" s="116"/>
      <c r="AC43" s="157"/>
      <c r="AD43" s="157"/>
      <c r="AE43" s="157"/>
      <c r="AF43" s="157"/>
      <c r="AG43" s="157"/>
      <c r="AH43" s="157"/>
      <c r="AI43" s="157"/>
      <c r="AJ43" s="157"/>
      <c r="AK43" s="157"/>
      <c r="AL43" s="157"/>
      <c r="AM43" s="157"/>
      <c r="AN43" s="157"/>
      <c r="AO43" s="157"/>
      <c r="AP43" s="157"/>
      <c r="AQ43" s="157"/>
      <c r="AR43" s="157"/>
      <c r="AS43" s="157"/>
      <c r="AT43" s="159"/>
    </row>
    <row r="44" spans="1:46" s="158" customFormat="1" ht="30.75" hidden="1" customHeight="1" x14ac:dyDescent="0.2">
      <c r="A44" s="33" t="s">
        <v>39</v>
      </c>
      <c r="B44" s="23"/>
      <c r="C44" s="23">
        <f>SUM(F44:AA44)</f>
        <v>155239</v>
      </c>
      <c r="D44" s="8" t="e">
        <f>C44/B44</f>
        <v>#DIV/0!</v>
      </c>
      <c r="E44" s="88"/>
      <c r="F44" s="26">
        <v>6894</v>
      </c>
      <c r="G44" s="26">
        <v>5350</v>
      </c>
      <c r="H44" s="26">
        <v>14107</v>
      </c>
      <c r="I44" s="26">
        <v>7559</v>
      </c>
      <c r="J44" s="26">
        <v>5120</v>
      </c>
      <c r="K44" s="26">
        <v>9376</v>
      </c>
      <c r="L44" s="26">
        <v>3831</v>
      </c>
      <c r="M44" s="26">
        <v>12800</v>
      </c>
      <c r="N44" s="26">
        <v>6740</v>
      </c>
      <c r="O44" s="26">
        <v>2853</v>
      </c>
      <c r="P44" s="26">
        <v>2889</v>
      </c>
      <c r="Q44" s="26">
        <v>5689</v>
      </c>
      <c r="R44" s="26">
        <v>10275</v>
      </c>
      <c r="S44" s="26">
        <v>9405</v>
      </c>
      <c r="T44" s="26">
        <v>10667</v>
      </c>
      <c r="U44" s="26">
        <v>4499</v>
      </c>
      <c r="V44" s="26">
        <v>3900</v>
      </c>
      <c r="W44" s="26"/>
      <c r="X44" s="26">
        <v>1577</v>
      </c>
      <c r="Y44" s="26">
        <v>5543</v>
      </c>
      <c r="Z44" s="26">
        <v>20329</v>
      </c>
      <c r="AA44" s="114">
        <v>5836</v>
      </c>
      <c r="AB44" s="114"/>
      <c r="AC44" s="157"/>
      <c r="AD44" s="157"/>
      <c r="AE44" s="157"/>
      <c r="AF44" s="157"/>
      <c r="AG44" s="157"/>
      <c r="AH44" s="157"/>
      <c r="AI44" s="157"/>
      <c r="AJ44" s="157"/>
      <c r="AK44" s="157"/>
      <c r="AL44" s="157"/>
      <c r="AM44" s="157"/>
      <c r="AN44" s="157"/>
      <c r="AO44" s="157"/>
      <c r="AP44" s="157"/>
      <c r="AQ44" s="157"/>
      <c r="AR44" s="157"/>
      <c r="AS44" s="157"/>
      <c r="AT44" s="159"/>
    </row>
    <row r="45" spans="1:46" s="81" customFormat="1" ht="30.75" hidden="1" customHeight="1" x14ac:dyDescent="0.3">
      <c r="A45" s="10" t="s">
        <v>40</v>
      </c>
      <c r="B45" s="23"/>
      <c r="C45" s="23">
        <f>SUM(F45:AA45)</f>
        <v>0</v>
      </c>
      <c r="D45" s="8" t="e">
        <f>C45/B45</f>
        <v>#DIV/0!</v>
      </c>
      <c r="E45" s="86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111"/>
      <c r="AB45" s="111"/>
      <c r="AC45" s="161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178"/>
    </row>
    <row r="46" spans="1:46" s="81" customFormat="1" ht="30.75" hidden="1" customHeight="1" x14ac:dyDescent="0.3">
      <c r="A46" s="34" t="s">
        <v>41</v>
      </c>
      <c r="B46" s="23"/>
      <c r="C46" s="23">
        <f>SUM(F46:AA46)</f>
        <v>0</v>
      </c>
      <c r="D46" s="8" t="e">
        <f>C46/B46</f>
        <v>#DIV/0!</v>
      </c>
      <c r="E46" s="96">
        <v>207000</v>
      </c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111"/>
      <c r="AB46" s="111"/>
      <c r="AC46" s="161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178"/>
    </row>
    <row r="47" spans="1:46" s="81" customFormat="1" ht="22.9" hidden="1" customHeight="1" x14ac:dyDescent="0.3">
      <c r="A47" s="15" t="s">
        <v>42</v>
      </c>
      <c r="B47" s="23"/>
      <c r="C47" s="23">
        <f>SUM(F47:AA47)</f>
        <v>0</v>
      </c>
      <c r="D47" s="8"/>
      <c r="E47" s="86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111"/>
      <c r="AB47" s="111"/>
      <c r="AC47" s="161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178"/>
    </row>
    <row r="48" spans="1:46" s="81" customFormat="1" ht="30.6" hidden="1" customHeight="1" x14ac:dyDescent="0.3">
      <c r="A48" s="16" t="s">
        <v>38</v>
      </c>
      <c r="B48" s="35"/>
      <c r="C48" s="35" t="e">
        <f>C46/C45</f>
        <v>#DIV/0!</v>
      </c>
      <c r="D48" s="40" t="e">
        <f>#N/A</f>
        <v>#N/A</v>
      </c>
      <c r="E48" s="35" t="e">
        <f>E46/C45</f>
        <v>#DIV/0!</v>
      </c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118"/>
      <c r="AB48" s="118"/>
      <c r="AC48" s="162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178"/>
    </row>
    <row r="49" spans="1:46" s="81" customFormat="1" ht="30.6" hidden="1" customHeight="1" x14ac:dyDescent="0.3">
      <c r="A49" s="16" t="s">
        <v>43</v>
      </c>
      <c r="B49" s="23"/>
      <c r="C49" s="23">
        <f>SUM(F49:AA49)</f>
        <v>0</v>
      </c>
      <c r="D49" s="8" t="e">
        <f>C49/B49</f>
        <v>#DIV/0!</v>
      </c>
      <c r="E49" s="89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119"/>
      <c r="AB49" s="119"/>
      <c r="AC49" s="162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178"/>
    </row>
    <row r="50" spans="1:46" s="81" customFormat="1" ht="30.6" hidden="1" customHeight="1" x14ac:dyDescent="0.3">
      <c r="A50" s="16" t="s">
        <v>44</v>
      </c>
      <c r="B50" s="23"/>
      <c r="C50" s="23">
        <f>SUM(F50:AA50)</f>
        <v>0</v>
      </c>
      <c r="D50" s="8" t="e">
        <f>C50/B50</f>
        <v>#DIV/0!</v>
      </c>
      <c r="E50" s="88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114"/>
      <c r="AB50" s="114"/>
      <c r="AC50" s="162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178"/>
    </row>
    <row r="51" spans="1:46" s="81" customFormat="1" ht="27" hidden="1" customHeight="1" x14ac:dyDescent="0.3">
      <c r="A51" s="16" t="s">
        <v>45</v>
      </c>
      <c r="B51" s="23"/>
      <c r="C51" s="23">
        <f>SUM(F51:AA51)</f>
        <v>0</v>
      </c>
      <c r="D51" s="8" t="e">
        <f>C51/B51</f>
        <v>#DIV/0!</v>
      </c>
      <c r="E51" s="89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119"/>
      <c r="AB51" s="119"/>
      <c r="AC51" s="162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178"/>
    </row>
    <row r="52" spans="1:46" s="81" customFormat="1" ht="28.9" hidden="1" customHeight="1" x14ac:dyDescent="0.3">
      <c r="A52" s="16" t="s">
        <v>46</v>
      </c>
      <c r="B52" s="23"/>
      <c r="C52" s="23">
        <f>SUM(F52:AA52)</f>
        <v>0</v>
      </c>
      <c r="D52" s="8" t="e">
        <f>C52/B52</f>
        <v>#DIV/0!</v>
      </c>
      <c r="E52" s="89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119"/>
      <c r="AB52" s="119"/>
      <c r="AC52" s="162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178"/>
    </row>
    <row r="53" spans="1:46" s="81" customFormat="1" ht="30.6" hidden="1" customHeight="1" x14ac:dyDescent="0.3">
      <c r="A53" s="16" t="s">
        <v>47</v>
      </c>
      <c r="B53" s="23"/>
      <c r="C53" s="23">
        <f>SUM(F53:AA53)</f>
        <v>0</v>
      </c>
      <c r="D53" s="8" t="e">
        <f>C53/B53</f>
        <v>#DIV/0!</v>
      </c>
      <c r="E53" s="88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114"/>
      <c r="AB53" s="114"/>
      <c r="AC53" s="162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178"/>
    </row>
    <row r="54" spans="1:46" s="81" customFormat="1" ht="31.9" hidden="1" customHeight="1" x14ac:dyDescent="0.3">
      <c r="A54" s="15" t="s">
        <v>48</v>
      </c>
      <c r="B54" s="23"/>
      <c r="C54" s="23" t="e">
        <f>#N/A</f>
        <v>#N/A</v>
      </c>
      <c r="D54" s="8"/>
      <c r="E54" s="89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119"/>
      <c r="AB54" s="119"/>
      <c r="AC54" s="162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178"/>
    </row>
    <row r="55" spans="1:46" s="81" customFormat="1" ht="30.6" hidden="1" customHeight="1" outlineLevel="1" x14ac:dyDescent="0.3">
      <c r="A55" s="15" t="s">
        <v>49</v>
      </c>
      <c r="B55" s="23"/>
      <c r="C55" s="23">
        <f>SUM(F55:AA55)</f>
        <v>0</v>
      </c>
      <c r="D55" s="8" t="e">
        <f>C55/B55</f>
        <v>#DIV/0!</v>
      </c>
      <c r="E55" s="89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119"/>
      <c r="AB55" s="119"/>
      <c r="AC55" s="162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178"/>
    </row>
    <row r="56" spans="1:46" s="81" customFormat="1" ht="21.6" hidden="1" customHeight="1" outlineLevel="1" x14ac:dyDescent="0.3">
      <c r="A56" s="37" t="s">
        <v>50</v>
      </c>
      <c r="B56" s="8"/>
      <c r="C56" s="23" t="e">
        <f>#N/A</f>
        <v>#N/A</v>
      </c>
      <c r="D56" s="8"/>
      <c r="E56" s="89"/>
      <c r="F56" s="107"/>
      <c r="G56" s="107"/>
      <c r="H56" s="107"/>
      <c r="I56" s="107"/>
      <c r="J56" s="107"/>
      <c r="K56" s="107"/>
      <c r="L56" s="36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20"/>
      <c r="AB56" s="120"/>
      <c r="AC56" s="162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178"/>
    </row>
    <row r="57" spans="1:46" s="81" customFormat="1" ht="20.45" hidden="1" customHeight="1" outlineLevel="1" x14ac:dyDescent="0.3">
      <c r="A57" s="38" t="s">
        <v>51</v>
      </c>
      <c r="B57" s="23"/>
      <c r="C57" s="23" t="e">
        <f>#N/A</f>
        <v>#N/A</v>
      </c>
      <c r="D57" s="8" t="e">
        <f>C57/B57</f>
        <v>#N/A</v>
      </c>
      <c r="E57" s="89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119"/>
      <c r="AB57" s="119"/>
      <c r="AC57" s="162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  <c r="AT57" s="178"/>
    </row>
    <row r="58" spans="1:46" s="81" customFormat="1" ht="21" hidden="1" customHeight="1" outlineLevel="1" x14ac:dyDescent="0.3">
      <c r="A58" s="39" t="s">
        <v>52</v>
      </c>
      <c r="B58" s="23"/>
      <c r="C58" s="23" t="e">
        <f>#N/A</f>
        <v>#N/A</v>
      </c>
      <c r="D58" s="8" t="e">
        <f>C58/B58</f>
        <v>#N/A</v>
      </c>
      <c r="E58" s="89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119"/>
      <c r="AB58" s="119"/>
      <c r="AC58" s="162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  <c r="AT58" s="178"/>
    </row>
    <row r="59" spans="1:46" s="81" customFormat="1" ht="30" hidden="1" customHeight="1" outlineLevel="1" x14ac:dyDescent="0.3">
      <c r="A59" s="15" t="s">
        <v>53</v>
      </c>
      <c r="B59" s="23"/>
      <c r="C59" s="23">
        <f>SUM(F59:AA59)</f>
        <v>0</v>
      </c>
      <c r="D59" s="8" t="e">
        <f>C59/B59</f>
        <v>#DIV/0!</v>
      </c>
      <c r="E59" s="89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119"/>
      <c r="AB59" s="119"/>
      <c r="AC59" s="162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  <c r="AT59" s="178"/>
    </row>
    <row r="60" spans="1:46" s="81" customFormat="1" ht="31.15" hidden="1" customHeight="1" x14ac:dyDescent="0.3">
      <c r="A60" s="10" t="s">
        <v>54</v>
      </c>
      <c r="B60" s="23"/>
      <c r="C60" s="23">
        <f>SUM(F60:AA60)</f>
        <v>0</v>
      </c>
      <c r="D60" s="8" t="e">
        <f>C60/B60</f>
        <v>#DIV/0!</v>
      </c>
      <c r="E60" s="89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119"/>
      <c r="AB60" s="119"/>
      <c r="AC60" s="161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178"/>
    </row>
    <row r="61" spans="1:46" s="81" customFormat="1" ht="30.6" hidden="1" customHeight="1" x14ac:dyDescent="0.3">
      <c r="A61" s="34" t="s">
        <v>55</v>
      </c>
      <c r="B61" s="23"/>
      <c r="C61" s="23">
        <f>SUM(F61:AA61)</f>
        <v>0</v>
      </c>
      <c r="D61" s="8" t="e">
        <f>C61/B61</f>
        <v>#DIV/0!</v>
      </c>
      <c r="E61" s="96">
        <v>7500</v>
      </c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119"/>
      <c r="AB61" s="119"/>
      <c r="AC61" s="161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178"/>
    </row>
    <row r="62" spans="1:46" s="81" customFormat="1" ht="22.9" hidden="1" customHeight="1" x14ac:dyDescent="0.3">
      <c r="A62" s="16" t="s">
        <v>38</v>
      </c>
      <c r="B62" s="35"/>
      <c r="C62" s="35" t="e">
        <f>C61/C60</f>
        <v>#DIV/0!</v>
      </c>
      <c r="D62" s="35" t="e">
        <f>#N/A</f>
        <v>#N/A</v>
      </c>
      <c r="E62" s="35" t="e">
        <f>E61/C60</f>
        <v>#DIV/0!</v>
      </c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118"/>
      <c r="AB62" s="118"/>
      <c r="AC62" s="162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  <c r="AT62" s="178"/>
    </row>
    <row r="63" spans="1:46" s="81" customFormat="1" ht="33" hidden="1" customHeight="1" outlineLevel="1" x14ac:dyDescent="0.3">
      <c r="A63" s="15" t="s">
        <v>56</v>
      </c>
      <c r="B63" s="23"/>
      <c r="C63" s="23">
        <f t="shared" ref="C63:C85" si="3">SUM(F63:AA63)</f>
        <v>0</v>
      </c>
      <c r="D63" s="8"/>
      <c r="E63" s="88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119"/>
      <c r="AB63" s="119"/>
      <c r="AC63" s="162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178"/>
    </row>
    <row r="64" spans="1:46" s="81" customFormat="1" ht="18.600000000000001" hidden="1" customHeight="1" x14ac:dyDescent="0.3">
      <c r="A64" s="10" t="s">
        <v>57</v>
      </c>
      <c r="B64" s="23"/>
      <c r="C64" s="23">
        <f t="shared" si="3"/>
        <v>0</v>
      </c>
      <c r="D64" s="8" t="e">
        <f>C64/B64</f>
        <v>#DIV/0!</v>
      </c>
      <c r="E64" s="88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119"/>
      <c r="AB64" s="119"/>
      <c r="AC64" s="161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8"/>
      <c r="AO64" s="78"/>
      <c r="AP64" s="78"/>
      <c r="AQ64" s="78"/>
      <c r="AR64" s="78"/>
      <c r="AS64" s="78"/>
      <c r="AT64" s="178"/>
    </row>
    <row r="65" spans="1:46" s="81" customFormat="1" ht="30.6" hidden="1" customHeight="1" x14ac:dyDescent="0.3">
      <c r="A65" s="34" t="s">
        <v>58</v>
      </c>
      <c r="B65" s="23"/>
      <c r="C65" s="23">
        <f t="shared" si="3"/>
        <v>0</v>
      </c>
      <c r="D65" s="8" t="e">
        <f>C65/B65</f>
        <v>#DIV/0!</v>
      </c>
      <c r="E65" s="101">
        <v>1050</v>
      </c>
      <c r="F65" s="36"/>
      <c r="G65" s="36"/>
      <c r="H65" s="36"/>
      <c r="I65" s="36"/>
      <c r="J65" s="36"/>
      <c r="K65" s="36"/>
      <c r="L65" s="36"/>
      <c r="M65" s="36"/>
      <c r="N65" s="36"/>
      <c r="O65" s="41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119"/>
      <c r="AB65" s="119"/>
      <c r="AC65" s="161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178"/>
    </row>
    <row r="66" spans="1:46" s="81" customFormat="1" ht="30.6" hidden="1" customHeight="1" x14ac:dyDescent="0.3">
      <c r="A66" s="15" t="s">
        <v>59</v>
      </c>
      <c r="B66" s="23"/>
      <c r="C66" s="23">
        <f t="shared" si="3"/>
        <v>0</v>
      </c>
      <c r="D66" s="8"/>
      <c r="E66" s="88"/>
      <c r="F66" s="36"/>
      <c r="G66" s="36"/>
      <c r="H66" s="36"/>
      <c r="I66" s="41"/>
      <c r="J66" s="36"/>
      <c r="K66" s="36"/>
      <c r="L66" s="36"/>
      <c r="M66" s="36"/>
      <c r="N66" s="41"/>
      <c r="O66" s="41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119"/>
      <c r="AB66" s="119"/>
      <c r="AC66" s="161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78"/>
      <c r="AO66" s="78"/>
      <c r="AP66" s="78"/>
      <c r="AQ66" s="78"/>
      <c r="AR66" s="78"/>
      <c r="AS66" s="78"/>
      <c r="AT66" s="178"/>
    </row>
    <row r="67" spans="1:46" s="81" customFormat="1" ht="21.6" hidden="1" customHeight="1" x14ac:dyDescent="0.3">
      <c r="A67" s="16" t="s">
        <v>38</v>
      </c>
      <c r="B67" s="35"/>
      <c r="C67" s="23">
        <f t="shared" si="3"/>
        <v>0</v>
      </c>
      <c r="D67" s="8"/>
      <c r="E67" s="88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118"/>
      <c r="AB67" s="118"/>
      <c r="AC67" s="162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78"/>
      <c r="AO67" s="78"/>
      <c r="AP67" s="78"/>
      <c r="AQ67" s="78"/>
      <c r="AR67" s="78"/>
      <c r="AS67" s="78"/>
      <c r="AT67" s="178"/>
    </row>
    <row r="68" spans="1:46" s="81" customFormat="1" ht="30.6" hidden="1" customHeight="1" x14ac:dyDescent="0.3">
      <c r="A68" s="16" t="s">
        <v>60</v>
      </c>
      <c r="B68" s="23"/>
      <c r="C68" s="23">
        <f t="shared" si="3"/>
        <v>0</v>
      </c>
      <c r="D68" s="8" t="e">
        <f>#N/A</f>
        <v>#N/A</v>
      </c>
      <c r="E68" s="101">
        <v>1410</v>
      </c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119"/>
      <c r="AB68" s="119"/>
      <c r="AC68" s="161"/>
      <c r="AD68" s="78"/>
      <c r="AE68" s="78"/>
      <c r="AF68" s="78"/>
      <c r="AG68" s="78"/>
      <c r="AH68" s="78"/>
      <c r="AI68" s="78"/>
      <c r="AJ68" s="78"/>
      <c r="AK68" s="78"/>
      <c r="AL68" s="78"/>
      <c r="AM68" s="78"/>
      <c r="AN68" s="78"/>
      <c r="AO68" s="78"/>
      <c r="AP68" s="78"/>
      <c r="AQ68" s="78"/>
      <c r="AR68" s="78"/>
      <c r="AS68" s="78"/>
      <c r="AT68" s="178"/>
    </row>
    <row r="69" spans="1:46" s="81" customFormat="1" ht="22.9" hidden="1" customHeight="1" outlineLevel="1" x14ac:dyDescent="0.3">
      <c r="A69" s="15" t="s">
        <v>61</v>
      </c>
      <c r="B69" s="23"/>
      <c r="C69" s="23">
        <f t="shared" si="3"/>
        <v>0</v>
      </c>
      <c r="D69" s="8" t="e">
        <f>#N/A</f>
        <v>#N/A</v>
      </c>
      <c r="E69" s="9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119"/>
      <c r="AB69" s="119"/>
      <c r="AC69" s="162"/>
      <c r="AD69" s="78"/>
      <c r="AE69" s="78"/>
      <c r="AF69" s="78"/>
      <c r="AG69" s="78"/>
      <c r="AH69" s="78"/>
      <c r="AI69" s="78"/>
      <c r="AJ69" s="78"/>
      <c r="AK69" s="78"/>
      <c r="AL69" s="78"/>
      <c r="AM69" s="78"/>
      <c r="AN69" s="78"/>
      <c r="AO69" s="78"/>
      <c r="AP69" s="78"/>
      <c r="AQ69" s="78"/>
      <c r="AR69" s="78"/>
      <c r="AS69" s="78"/>
      <c r="AT69" s="178"/>
    </row>
    <row r="70" spans="1:46" s="81" customFormat="1" ht="22.9" hidden="1" customHeight="1" outlineLevel="1" x14ac:dyDescent="0.3">
      <c r="A70" s="15" t="s">
        <v>62</v>
      </c>
      <c r="B70" s="23"/>
      <c r="C70" s="23">
        <f t="shared" si="3"/>
        <v>0</v>
      </c>
      <c r="D70" s="8" t="e">
        <f>#N/A</f>
        <v>#N/A</v>
      </c>
      <c r="E70" s="9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119"/>
      <c r="AB70" s="119"/>
      <c r="AC70" s="162"/>
      <c r="AD70" s="78"/>
      <c r="AE70" s="78"/>
      <c r="AF70" s="78"/>
      <c r="AG70" s="78"/>
      <c r="AH70" s="78"/>
      <c r="AI70" s="78"/>
      <c r="AJ70" s="78"/>
      <c r="AK70" s="78"/>
      <c r="AL70" s="78"/>
      <c r="AM70" s="78"/>
      <c r="AN70" s="78"/>
      <c r="AO70" s="78"/>
      <c r="AP70" s="78"/>
      <c r="AQ70" s="78"/>
      <c r="AR70" s="78"/>
      <c r="AS70" s="78"/>
      <c r="AT70" s="178"/>
    </row>
    <row r="71" spans="1:46" s="81" customFormat="1" ht="30.6" hidden="1" customHeight="1" x14ac:dyDescent="0.3">
      <c r="A71" s="16" t="s">
        <v>63</v>
      </c>
      <c r="B71" s="23"/>
      <c r="C71" s="23">
        <f t="shared" si="3"/>
        <v>0</v>
      </c>
      <c r="D71" s="8" t="e">
        <f>#N/A</f>
        <v>#N/A</v>
      </c>
      <c r="E71" s="96">
        <v>3500</v>
      </c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121"/>
      <c r="AB71" s="121"/>
      <c r="AC71" s="162"/>
      <c r="AD71" s="78"/>
      <c r="AE71" s="78"/>
      <c r="AF71" s="78"/>
      <c r="AG71" s="78"/>
      <c r="AH71" s="78"/>
      <c r="AI71" s="78"/>
      <c r="AJ71" s="78"/>
      <c r="AK71" s="78"/>
      <c r="AL71" s="78"/>
      <c r="AM71" s="78"/>
      <c r="AN71" s="78"/>
      <c r="AO71" s="78"/>
      <c r="AP71" s="78"/>
      <c r="AQ71" s="78"/>
      <c r="AR71" s="78"/>
      <c r="AS71" s="78"/>
      <c r="AT71" s="178"/>
    </row>
    <row r="72" spans="1:46" s="81" customFormat="1" ht="30.6" hidden="1" customHeight="1" x14ac:dyDescent="0.3">
      <c r="A72" s="16" t="s">
        <v>64</v>
      </c>
      <c r="B72" s="23"/>
      <c r="C72" s="23">
        <f t="shared" si="3"/>
        <v>0</v>
      </c>
      <c r="D72" s="8" t="e">
        <f>#N/A</f>
        <v>#N/A</v>
      </c>
      <c r="E72" s="96">
        <v>2500</v>
      </c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121"/>
      <c r="AB72" s="121"/>
      <c r="AC72" s="162"/>
      <c r="AD72" s="78"/>
      <c r="AE72" s="78"/>
      <c r="AF72" s="78"/>
      <c r="AG72" s="78"/>
      <c r="AH72" s="78"/>
      <c r="AI72" s="78"/>
      <c r="AJ72" s="78"/>
      <c r="AK72" s="78"/>
      <c r="AL72" s="78"/>
      <c r="AM72" s="78"/>
      <c r="AN72" s="78"/>
      <c r="AO72" s="78"/>
      <c r="AP72" s="78"/>
      <c r="AQ72" s="78"/>
      <c r="AR72" s="78"/>
      <c r="AS72" s="78"/>
      <c r="AT72" s="178"/>
    </row>
    <row r="73" spans="1:46" s="81" customFormat="1" ht="30.6" hidden="1" customHeight="1" x14ac:dyDescent="0.3">
      <c r="A73" s="16" t="s">
        <v>65</v>
      </c>
      <c r="B73" s="23"/>
      <c r="C73" s="23">
        <f t="shared" si="3"/>
        <v>0</v>
      </c>
      <c r="D73" s="8" t="e">
        <f>#N/A</f>
        <v>#N/A</v>
      </c>
      <c r="E73" s="96">
        <v>8700</v>
      </c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121"/>
      <c r="AB73" s="121"/>
      <c r="AC73" s="162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N73" s="78"/>
      <c r="AO73" s="78"/>
      <c r="AP73" s="78"/>
      <c r="AQ73" s="78"/>
      <c r="AR73" s="78"/>
      <c r="AS73" s="78"/>
      <c r="AT73" s="178"/>
    </row>
    <row r="74" spans="1:46" s="81" customFormat="1" ht="30.6" hidden="1" customHeight="1" x14ac:dyDescent="0.3">
      <c r="A74" s="16" t="s">
        <v>66</v>
      </c>
      <c r="B74" s="23"/>
      <c r="C74" s="23">
        <f t="shared" si="3"/>
        <v>0</v>
      </c>
      <c r="D74" s="8" t="e">
        <f>#N/A</f>
        <v>#N/A</v>
      </c>
      <c r="E74" s="96">
        <v>6500</v>
      </c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121"/>
      <c r="AB74" s="121"/>
      <c r="AC74" s="162"/>
      <c r="AD74" s="78"/>
      <c r="AE74" s="78"/>
      <c r="AF74" s="78"/>
      <c r="AG74" s="78"/>
      <c r="AH74" s="78"/>
      <c r="AI74" s="78"/>
      <c r="AJ74" s="78"/>
      <c r="AK74" s="78"/>
      <c r="AL74" s="78"/>
      <c r="AM74" s="78"/>
      <c r="AN74" s="78"/>
      <c r="AO74" s="78"/>
      <c r="AP74" s="78"/>
      <c r="AQ74" s="78"/>
      <c r="AR74" s="78"/>
      <c r="AS74" s="78"/>
      <c r="AT74" s="178"/>
    </row>
    <row r="75" spans="1:46" s="81" customFormat="1" ht="30.6" hidden="1" customHeight="1" x14ac:dyDescent="0.3">
      <c r="A75" s="16" t="s">
        <v>67</v>
      </c>
      <c r="B75" s="23"/>
      <c r="C75" s="23">
        <f t="shared" si="3"/>
        <v>0</v>
      </c>
      <c r="D75" s="8" t="e">
        <f>#N/A</f>
        <v>#N/A</v>
      </c>
      <c r="E75" s="96">
        <v>23000</v>
      </c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121"/>
      <c r="AB75" s="121"/>
      <c r="AC75" s="162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N75" s="78"/>
      <c r="AO75" s="78"/>
      <c r="AP75" s="78"/>
      <c r="AQ75" s="78"/>
      <c r="AR75" s="78"/>
      <c r="AS75" s="78"/>
      <c r="AT75" s="178"/>
    </row>
    <row r="76" spans="1:46" s="81" customFormat="1" ht="30.6" hidden="1" customHeight="1" x14ac:dyDescent="0.3">
      <c r="A76" s="16" t="s">
        <v>68</v>
      </c>
      <c r="B76" s="23"/>
      <c r="C76" s="23">
        <f t="shared" si="3"/>
        <v>0</v>
      </c>
      <c r="D76" s="8" t="e">
        <f>#N/A</f>
        <v>#N/A</v>
      </c>
      <c r="E76" s="96">
        <v>6205</v>
      </c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121"/>
      <c r="AB76" s="121"/>
      <c r="AC76" s="162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N76" s="78"/>
      <c r="AO76" s="78"/>
      <c r="AP76" s="78"/>
      <c r="AQ76" s="78"/>
      <c r="AR76" s="78"/>
      <c r="AS76" s="78"/>
      <c r="AT76" s="178"/>
    </row>
    <row r="77" spans="1:46" s="81" customFormat="1" ht="30.6" hidden="1" customHeight="1" x14ac:dyDescent="0.3">
      <c r="A77" s="16" t="s">
        <v>69</v>
      </c>
      <c r="B77" s="23"/>
      <c r="C77" s="23">
        <f t="shared" si="3"/>
        <v>0</v>
      </c>
      <c r="D77" s="8" t="e">
        <f>#N/A</f>
        <v>#N/A</v>
      </c>
      <c r="E77" s="88">
        <v>800</v>
      </c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121"/>
      <c r="AB77" s="121"/>
      <c r="AC77" s="162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N77" s="78"/>
      <c r="AO77" s="78"/>
      <c r="AP77" s="78"/>
      <c r="AQ77" s="78"/>
      <c r="AR77" s="78"/>
      <c r="AS77" s="78"/>
      <c r="AT77" s="178"/>
    </row>
    <row r="78" spans="1:46" s="81" customFormat="1" ht="30.6" hidden="1" customHeight="1" x14ac:dyDescent="0.3">
      <c r="A78" s="16" t="s">
        <v>70</v>
      </c>
      <c r="B78" s="23"/>
      <c r="C78" s="23">
        <f t="shared" si="3"/>
        <v>0</v>
      </c>
      <c r="D78" s="23">
        <f>SUM(G78:AC78)</f>
        <v>0</v>
      </c>
      <c r="E78" s="91">
        <v>403</v>
      </c>
      <c r="F78" s="23"/>
      <c r="G78" s="23"/>
      <c r="H78" s="23"/>
      <c r="I78" s="23"/>
      <c r="J78" s="23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121"/>
      <c r="AB78" s="121"/>
      <c r="AC78" s="162"/>
      <c r="AD78" s="78"/>
      <c r="AE78" s="78"/>
      <c r="AF78" s="78"/>
      <c r="AG78" s="78"/>
      <c r="AH78" s="78"/>
      <c r="AI78" s="78"/>
      <c r="AJ78" s="78"/>
      <c r="AK78" s="78"/>
      <c r="AL78" s="78"/>
      <c r="AM78" s="78"/>
      <c r="AN78" s="78"/>
      <c r="AO78" s="78"/>
      <c r="AP78" s="78"/>
      <c r="AQ78" s="78"/>
      <c r="AR78" s="78"/>
      <c r="AS78" s="78"/>
      <c r="AT78" s="178"/>
    </row>
    <row r="79" spans="1:46" s="81" customFormat="1" ht="30.6" hidden="1" customHeight="1" x14ac:dyDescent="0.3">
      <c r="A79" s="16" t="s">
        <v>71</v>
      </c>
      <c r="B79" s="23"/>
      <c r="C79" s="23">
        <f t="shared" si="3"/>
        <v>0</v>
      </c>
      <c r="D79" s="8"/>
      <c r="E79" s="88">
        <v>121</v>
      </c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121"/>
      <c r="AB79" s="121"/>
      <c r="AC79" s="162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178"/>
    </row>
    <row r="80" spans="1:46" s="81" customFormat="1" ht="30.6" hidden="1" customHeight="1" x14ac:dyDescent="0.3">
      <c r="A80" s="16" t="s">
        <v>72</v>
      </c>
      <c r="B80" s="23"/>
      <c r="C80" s="23">
        <f t="shared" si="3"/>
        <v>0</v>
      </c>
      <c r="D80" s="8" t="e">
        <f>C80/B80</f>
        <v>#DIV/0!</v>
      </c>
      <c r="E80" s="88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121"/>
      <c r="AB80" s="121"/>
      <c r="AC80" s="162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178"/>
    </row>
    <row r="81" spans="1:46" s="81" customFormat="1" ht="30.6" hidden="1" customHeight="1" x14ac:dyDescent="0.3">
      <c r="A81" s="16" t="s">
        <v>73</v>
      </c>
      <c r="B81" s="23"/>
      <c r="C81" s="23">
        <f t="shared" si="3"/>
        <v>0</v>
      </c>
      <c r="D81" s="8" t="e">
        <f>C81/B81</f>
        <v>#DIV/0!</v>
      </c>
      <c r="E81" s="88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121"/>
      <c r="AB81" s="121"/>
      <c r="AC81" s="162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N81" s="78"/>
      <c r="AO81" s="78"/>
      <c r="AP81" s="78"/>
      <c r="AQ81" s="78"/>
      <c r="AR81" s="78"/>
      <c r="AS81" s="78"/>
      <c r="AT81" s="178"/>
    </row>
    <row r="82" spans="1:46" s="79" customFormat="1" ht="22.9" hidden="1" customHeight="1" x14ac:dyDescent="0.35">
      <c r="A82" s="10" t="s">
        <v>74</v>
      </c>
      <c r="B82" s="23"/>
      <c r="C82" s="23">
        <f t="shared" si="3"/>
        <v>0</v>
      </c>
      <c r="D82" s="8" t="e">
        <f>C82/B82</f>
        <v>#DIV/0!</v>
      </c>
      <c r="E82" s="88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121"/>
      <c r="AB82" s="121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N82" s="76"/>
      <c r="AO82" s="76"/>
      <c r="AP82" s="76"/>
      <c r="AQ82" s="76"/>
      <c r="AR82" s="76"/>
      <c r="AS82" s="76"/>
      <c r="AT82" s="180"/>
    </row>
    <row r="83" spans="1:46" s="79" customFormat="1" ht="22.9" hidden="1" customHeight="1" x14ac:dyDescent="0.35">
      <c r="A83" s="34" t="s">
        <v>75</v>
      </c>
      <c r="B83" s="23"/>
      <c r="C83" s="23">
        <f t="shared" si="3"/>
        <v>0</v>
      </c>
      <c r="D83" s="8" t="e">
        <f>C83/B83</f>
        <v>#DIV/0!</v>
      </c>
      <c r="E83" s="88">
        <v>100</v>
      </c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121"/>
      <c r="AB83" s="121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N83" s="76"/>
      <c r="AO83" s="76"/>
      <c r="AP83" s="76"/>
      <c r="AQ83" s="76"/>
      <c r="AR83" s="76"/>
      <c r="AS83" s="76"/>
      <c r="AT83" s="180"/>
    </row>
    <row r="84" spans="1:46" s="79" customFormat="1" ht="22.9" hidden="1" customHeight="1" x14ac:dyDescent="0.35">
      <c r="A84" s="11" t="s">
        <v>38</v>
      </c>
      <c r="B84" s="35"/>
      <c r="C84" s="23">
        <f t="shared" si="3"/>
        <v>0</v>
      </c>
      <c r="D84" s="8"/>
      <c r="E84" s="88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118"/>
      <c r="AB84" s="118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6"/>
      <c r="AN84" s="76"/>
      <c r="AO84" s="76"/>
      <c r="AP84" s="76"/>
      <c r="AQ84" s="76"/>
      <c r="AR84" s="76"/>
      <c r="AS84" s="76"/>
      <c r="AT84" s="180"/>
    </row>
    <row r="85" spans="1:46" s="79" customFormat="1" ht="22.9" hidden="1" customHeight="1" x14ac:dyDescent="0.35">
      <c r="A85" s="11" t="s">
        <v>76</v>
      </c>
      <c r="B85" s="35"/>
      <c r="C85" s="23">
        <f t="shared" si="3"/>
        <v>0</v>
      </c>
      <c r="D85" s="8"/>
      <c r="E85" s="88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122"/>
      <c r="AB85" s="122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N85" s="76"/>
      <c r="AO85" s="76"/>
      <c r="AP85" s="76"/>
      <c r="AQ85" s="76"/>
      <c r="AR85" s="76"/>
      <c r="AS85" s="76"/>
      <c r="AT85" s="180"/>
    </row>
    <row r="86" spans="1:46" s="79" customFormat="1" ht="3.6" hidden="1" customHeight="1" x14ac:dyDescent="0.35">
      <c r="A86" s="11"/>
      <c r="B86" s="35"/>
      <c r="C86" s="44"/>
      <c r="D86" s="8"/>
      <c r="E86" s="88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122"/>
      <c r="AB86" s="122"/>
      <c r="AC86" s="76"/>
      <c r="AD86" s="76"/>
      <c r="AE86" s="76"/>
      <c r="AF86" s="76"/>
      <c r="AG86" s="76"/>
      <c r="AH86" s="76"/>
      <c r="AI86" s="76"/>
      <c r="AJ86" s="76"/>
      <c r="AK86" s="76"/>
      <c r="AL86" s="76"/>
      <c r="AM86" s="76"/>
      <c r="AN86" s="76"/>
      <c r="AO86" s="76"/>
      <c r="AP86" s="76"/>
      <c r="AQ86" s="76"/>
      <c r="AR86" s="76"/>
      <c r="AS86" s="76"/>
      <c r="AT86" s="180"/>
    </row>
    <row r="87" spans="1:46" s="80" customFormat="1" ht="16.899999999999999" hidden="1" customHeight="1" x14ac:dyDescent="0.35">
      <c r="A87" s="163" t="s">
        <v>77</v>
      </c>
      <c r="B87" s="164"/>
      <c r="C87" s="164">
        <f>SUM(F87:AA87)</f>
        <v>0</v>
      </c>
      <c r="D87" s="164"/>
      <c r="E87" s="165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139"/>
      <c r="AB87" s="139"/>
      <c r="AC87" s="77"/>
      <c r="AD87" s="77"/>
      <c r="AE87" s="77"/>
      <c r="AF87" s="77"/>
      <c r="AG87" s="77"/>
      <c r="AH87" s="77"/>
      <c r="AI87" s="77"/>
      <c r="AJ87" s="77"/>
      <c r="AK87" s="77"/>
      <c r="AL87" s="77"/>
      <c r="AM87" s="77"/>
      <c r="AN87" s="77"/>
      <c r="AO87" s="77"/>
      <c r="AP87" s="77"/>
      <c r="AQ87" s="77"/>
      <c r="AR87" s="77"/>
      <c r="AS87" s="77"/>
      <c r="AT87" s="181"/>
    </row>
    <row r="88" spans="1:46" s="79" customFormat="1" ht="1.1499999999999999" hidden="1" customHeight="1" x14ac:dyDescent="0.35">
      <c r="A88" s="11"/>
      <c r="B88" s="35"/>
      <c r="C88" s="44"/>
      <c r="D88" s="8"/>
      <c r="E88" s="88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122"/>
      <c r="AB88" s="122"/>
      <c r="AC88" s="76"/>
      <c r="AD88" s="76"/>
      <c r="AE88" s="76"/>
      <c r="AF88" s="76"/>
      <c r="AG88" s="76"/>
      <c r="AH88" s="76"/>
      <c r="AI88" s="76"/>
      <c r="AJ88" s="76"/>
      <c r="AK88" s="76"/>
      <c r="AL88" s="76"/>
      <c r="AM88" s="76"/>
      <c r="AN88" s="76"/>
      <c r="AO88" s="76"/>
      <c r="AP88" s="76"/>
      <c r="AQ88" s="76"/>
      <c r="AR88" s="76"/>
      <c r="AS88" s="76"/>
      <c r="AT88" s="180"/>
    </row>
    <row r="89" spans="1:46" s="79" customFormat="1" ht="45.6" hidden="1" customHeight="1" x14ac:dyDescent="0.35">
      <c r="A89" s="11" t="s">
        <v>78</v>
      </c>
      <c r="B89" s="35"/>
      <c r="C89" s="18">
        <v>95.8</v>
      </c>
      <c r="D89" s="19"/>
      <c r="E89" s="88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123"/>
      <c r="AB89" s="123"/>
      <c r="AC89" s="76"/>
      <c r="AD89" s="76"/>
      <c r="AE89" s="76"/>
      <c r="AF89" s="76"/>
      <c r="AG89" s="76"/>
      <c r="AH89" s="76"/>
      <c r="AI89" s="76"/>
      <c r="AJ89" s="76"/>
      <c r="AK89" s="76"/>
      <c r="AL89" s="76"/>
      <c r="AM89" s="76"/>
      <c r="AN89" s="76"/>
      <c r="AO89" s="76"/>
      <c r="AP89" s="76"/>
      <c r="AQ89" s="76"/>
      <c r="AR89" s="76"/>
      <c r="AS89" s="76"/>
      <c r="AT89" s="180"/>
    </row>
    <row r="90" spans="1:46" s="167" customFormat="1" ht="21" hidden="1" customHeight="1" x14ac:dyDescent="0.35">
      <c r="A90" s="11" t="s">
        <v>79</v>
      </c>
      <c r="B90" s="46"/>
      <c r="C90" s="46">
        <f>(C46-C91)/2</f>
        <v>0</v>
      </c>
      <c r="D90" s="46" t="e">
        <f>(D46-D91)</f>
        <v>#DIV/0!</v>
      </c>
      <c r="E90" s="90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124"/>
      <c r="AB90" s="124"/>
      <c r="AC90" s="166"/>
      <c r="AD90" s="166"/>
      <c r="AE90" s="166"/>
      <c r="AF90" s="166"/>
      <c r="AG90" s="166"/>
      <c r="AH90" s="166"/>
      <c r="AI90" s="166"/>
      <c r="AJ90" s="166"/>
      <c r="AK90" s="166"/>
      <c r="AL90" s="166"/>
      <c r="AM90" s="166"/>
      <c r="AN90" s="166"/>
      <c r="AO90" s="166"/>
      <c r="AP90" s="166"/>
      <c r="AQ90" s="166"/>
      <c r="AR90" s="166"/>
      <c r="AS90" s="166"/>
      <c r="AT90" s="185"/>
    </row>
    <row r="91" spans="1:46" s="79" customFormat="1" ht="18.600000000000001" hidden="1" customHeight="1" x14ac:dyDescent="0.35">
      <c r="A91" s="11" t="s">
        <v>80</v>
      </c>
      <c r="B91" s="23"/>
      <c r="C91" s="23">
        <f>SUM(F91:AA91)</f>
        <v>0</v>
      </c>
      <c r="D91" s="8" t="e">
        <f>C91/B91</f>
        <v>#DIV/0!</v>
      </c>
      <c r="E91" s="86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111"/>
      <c r="AB91" s="111"/>
      <c r="AC91" s="76"/>
      <c r="AD91" s="76"/>
      <c r="AE91" s="76"/>
      <c r="AF91" s="76"/>
      <c r="AG91" s="76"/>
      <c r="AH91" s="76"/>
      <c r="AI91" s="76"/>
      <c r="AJ91" s="76"/>
      <c r="AK91" s="76"/>
      <c r="AL91" s="76"/>
      <c r="AM91" s="76"/>
      <c r="AN91" s="76"/>
      <c r="AO91" s="76"/>
      <c r="AP91" s="76"/>
      <c r="AQ91" s="76"/>
      <c r="AR91" s="76"/>
      <c r="AS91" s="76"/>
      <c r="AT91" s="180"/>
    </row>
    <row r="92" spans="1:46" s="79" customFormat="1" ht="13.9" hidden="1" customHeight="1" x14ac:dyDescent="0.35">
      <c r="A92" s="11"/>
      <c r="B92" s="35"/>
      <c r="C92" s="23"/>
      <c r="D92" s="8"/>
      <c r="E92" s="86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111"/>
      <c r="AB92" s="111"/>
      <c r="AC92" s="76"/>
      <c r="AD92" s="76"/>
      <c r="AE92" s="76"/>
      <c r="AF92" s="76"/>
      <c r="AG92" s="76"/>
      <c r="AH92" s="76"/>
      <c r="AI92" s="76"/>
      <c r="AJ92" s="76"/>
      <c r="AK92" s="76"/>
      <c r="AL92" s="76"/>
      <c r="AM92" s="76"/>
      <c r="AN92" s="76"/>
      <c r="AO92" s="76"/>
      <c r="AP92" s="76"/>
      <c r="AQ92" s="76"/>
      <c r="AR92" s="76"/>
      <c r="AS92" s="76"/>
      <c r="AT92" s="180"/>
    </row>
    <row r="93" spans="1:46" s="167" customFormat="1" ht="25.15" hidden="1" customHeight="1" x14ac:dyDescent="0.35">
      <c r="A93" s="11" t="s">
        <v>81</v>
      </c>
      <c r="B93" s="46"/>
      <c r="C93" s="46" t="e">
        <f>#N/A</f>
        <v>#N/A</v>
      </c>
      <c r="D93" s="47" t="e">
        <f>#N/A</f>
        <v>#N/A</v>
      </c>
      <c r="E93" s="90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114"/>
      <c r="AB93" s="114"/>
      <c r="AC93" s="166"/>
      <c r="AD93" s="166"/>
      <c r="AE93" s="166"/>
      <c r="AF93" s="166"/>
      <c r="AG93" s="166"/>
      <c r="AH93" s="166"/>
      <c r="AI93" s="166"/>
      <c r="AJ93" s="166"/>
      <c r="AK93" s="166"/>
      <c r="AL93" s="166"/>
      <c r="AM93" s="166"/>
      <c r="AN93" s="166"/>
      <c r="AO93" s="166"/>
      <c r="AP93" s="166"/>
      <c r="AQ93" s="166"/>
      <c r="AR93" s="166"/>
      <c r="AS93" s="166"/>
      <c r="AT93" s="185"/>
    </row>
    <row r="94" spans="1:46" s="79" customFormat="1" ht="24.6" hidden="1" customHeight="1" x14ac:dyDescent="0.35">
      <c r="A94" s="11" t="s">
        <v>82</v>
      </c>
      <c r="B94" s="36"/>
      <c r="C94" s="28">
        <f>SUM(F94:AA94)</f>
        <v>0</v>
      </c>
      <c r="D94" s="8" t="e">
        <f>C94/B94</f>
        <v>#DIV/0!</v>
      </c>
      <c r="E94" s="89"/>
      <c r="F94" s="36"/>
      <c r="G94" s="36"/>
      <c r="H94" s="36"/>
      <c r="I94" s="36"/>
      <c r="J94" s="36"/>
      <c r="K94" s="36"/>
      <c r="L94" s="36"/>
      <c r="M94" s="36"/>
      <c r="N94" s="36"/>
      <c r="O94" s="41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119"/>
      <c r="AB94" s="119"/>
      <c r="AC94" s="76"/>
      <c r="AD94" s="76"/>
      <c r="AE94" s="76"/>
      <c r="AF94" s="76"/>
      <c r="AG94" s="76"/>
      <c r="AH94" s="76"/>
      <c r="AI94" s="76"/>
      <c r="AJ94" s="76"/>
      <c r="AK94" s="76"/>
      <c r="AL94" s="76"/>
      <c r="AM94" s="76"/>
      <c r="AN94" s="76"/>
      <c r="AO94" s="76"/>
      <c r="AP94" s="76"/>
      <c r="AQ94" s="76"/>
      <c r="AR94" s="76"/>
      <c r="AS94" s="76"/>
      <c r="AT94" s="180"/>
    </row>
    <row r="95" spans="1:46" s="79" customFormat="1" ht="27" hidden="1" customHeight="1" x14ac:dyDescent="0.35">
      <c r="A95" s="48" t="s">
        <v>83</v>
      </c>
      <c r="B95" s="49"/>
      <c r="C95" s="49"/>
      <c r="D95" s="50"/>
      <c r="E95" s="92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76"/>
      <c r="AD95" s="76"/>
      <c r="AE95" s="76"/>
      <c r="AF95" s="76"/>
      <c r="AG95" s="76"/>
      <c r="AH95" s="76"/>
      <c r="AI95" s="76"/>
      <c r="AJ95" s="76"/>
      <c r="AK95" s="76"/>
      <c r="AL95" s="76"/>
      <c r="AM95" s="76"/>
      <c r="AN95" s="76"/>
      <c r="AO95" s="76"/>
      <c r="AP95" s="76"/>
      <c r="AQ95" s="76"/>
      <c r="AR95" s="76"/>
      <c r="AS95" s="76"/>
      <c r="AT95" s="180"/>
    </row>
    <row r="96" spans="1:46" s="79" customFormat="1" ht="27" hidden="1" customHeight="1" x14ac:dyDescent="0.35">
      <c r="A96" s="11" t="s">
        <v>84</v>
      </c>
      <c r="B96" s="45"/>
      <c r="C96" s="45"/>
      <c r="D96" s="50"/>
      <c r="E96" s="92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76"/>
      <c r="AD96" s="76"/>
      <c r="AE96" s="76"/>
      <c r="AF96" s="76"/>
      <c r="AG96" s="76"/>
      <c r="AH96" s="76"/>
      <c r="AI96" s="76"/>
      <c r="AJ96" s="76"/>
      <c r="AK96" s="76"/>
      <c r="AL96" s="76"/>
      <c r="AM96" s="76"/>
      <c r="AN96" s="76"/>
      <c r="AO96" s="76"/>
      <c r="AP96" s="76"/>
      <c r="AQ96" s="76"/>
      <c r="AR96" s="76"/>
      <c r="AS96" s="76"/>
      <c r="AT96" s="180"/>
    </row>
    <row r="97" spans="1:46" s="79" customFormat="1" ht="24.6" hidden="1" customHeight="1" x14ac:dyDescent="0.35">
      <c r="A97" s="11" t="s">
        <v>85</v>
      </c>
      <c r="B97" s="30"/>
      <c r="C97" s="30" t="e">
        <f>C96/C95</f>
        <v>#DIV/0!</v>
      </c>
      <c r="D97" s="50"/>
      <c r="E97" s="92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76"/>
      <c r="AD97" s="76"/>
      <c r="AE97" s="76"/>
      <c r="AF97" s="76"/>
      <c r="AG97" s="76"/>
      <c r="AH97" s="76"/>
      <c r="AI97" s="76"/>
      <c r="AJ97" s="76"/>
      <c r="AK97" s="76"/>
      <c r="AL97" s="76"/>
      <c r="AM97" s="76"/>
      <c r="AN97" s="76"/>
      <c r="AO97" s="76"/>
      <c r="AP97" s="76"/>
      <c r="AQ97" s="76"/>
      <c r="AR97" s="76"/>
      <c r="AS97" s="76"/>
      <c r="AT97" s="180"/>
    </row>
    <row r="98" spans="1:46" s="79" customFormat="1" ht="28.9" hidden="1" customHeight="1" x14ac:dyDescent="0.35">
      <c r="A98" s="48"/>
      <c r="B98" s="52"/>
      <c r="C98" s="52"/>
      <c r="D98" s="50"/>
      <c r="E98" s="92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1"/>
      <c r="AB98" s="51"/>
      <c r="AC98" s="76"/>
      <c r="AD98" s="76"/>
      <c r="AE98" s="76"/>
      <c r="AF98" s="76"/>
      <c r="AG98" s="76"/>
      <c r="AH98" s="76"/>
      <c r="AI98" s="76"/>
      <c r="AJ98" s="76"/>
      <c r="AK98" s="76"/>
      <c r="AL98" s="76"/>
      <c r="AM98" s="76"/>
      <c r="AN98" s="76"/>
      <c r="AO98" s="76"/>
      <c r="AP98" s="76"/>
      <c r="AQ98" s="76"/>
      <c r="AR98" s="76"/>
      <c r="AS98" s="76"/>
      <c r="AT98" s="180"/>
    </row>
    <row r="99" spans="1:46" s="158" customFormat="1" ht="29.45" hidden="1" customHeight="1" outlineLevel="1" x14ac:dyDescent="0.2">
      <c r="A99" s="53" t="s">
        <v>86</v>
      </c>
      <c r="B99" s="23"/>
      <c r="C99" s="28">
        <f>SUM(F99:AA99)</f>
        <v>0</v>
      </c>
      <c r="D99" s="13" t="e">
        <f>C99/B99</f>
        <v>#DIV/0!</v>
      </c>
      <c r="E99" s="86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125"/>
      <c r="AB99" s="125"/>
      <c r="AC99" s="157"/>
      <c r="AD99" s="157"/>
      <c r="AE99" s="157"/>
      <c r="AF99" s="157"/>
      <c r="AG99" s="157"/>
      <c r="AH99" s="157"/>
      <c r="AI99" s="157"/>
      <c r="AJ99" s="157"/>
      <c r="AK99" s="157"/>
      <c r="AL99" s="157"/>
      <c r="AM99" s="157"/>
      <c r="AN99" s="157"/>
      <c r="AO99" s="157"/>
      <c r="AP99" s="157"/>
      <c r="AQ99" s="157"/>
      <c r="AR99" s="157"/>
      <c r="AS99" s="157"/>
      <c r="AT99" s="159"/>
    </row>
    <row r="100" spans="1:46" s="158" customFormat="1" ht="30" hidden="1" customHeight="1" outlineLevel="1" x14ac:dyDescent="0.2">
      <c r="A100" s="53" t="s">
        <v>93</v>
      </c>
      <c r="B100" s="44"/>
      <c r="C100" s="26">
        <v>144085</v>
      </c>
      <c r="D100" s="13"/>
      <c r="E100" s="86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125"/>
      <c r="AB100" s="125"/>
      <c r="AC100" s="157"/>
      <c r="AD100" s="157"/>
      <c r="AE100" s="157"/>
      <c r="AF100" s="157"/>
      <c r="AG100" s="157"/>
      <c r="AH100" s="157"/>
      <c r="AI100" s="157"/>
      <c r="AJ100" s="157"/>
      <c r="AK100" s="157"/>
      <c r="AL100" s="157"/>
      <c r="AM100" s="157"/>
      <c r="AN100" s="157"/>
      <c r="AO100" s="157"/>
      <c r="AP100" s="157"/>
      <c r="AQ100" s="157"/>
      <c r="AR100" s="157"/>
      <c r="AS100" s="157"/>
      <c r="AT100" s="159"/>
    </row>
    <row r="101" spans="1:46" s="158" customFormat="1" ht="30" hidden="1" customHeight="1" outlineLevel="1" x14ac:dyDescent="0.2">
      <c r="A101" s="53" t="s">
        <v>174</v>
      </c>
      <c r="B101" s="44"/>
      <c r="C101" s="26">
        <v>9740</v>
      </c>
      <c r="D101" s="13"/>
      <c r="E101" s="86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125"/>
      <c r="AB101" s="125"/>
      <c r="AC101" s="157"/>
      <c r="AD101" s="157"/>
      <c r="AE101" s="157"/>
      <c r="AF101" s="157"/>
      <c r="AG101" s="157"/>
      <c r="AH101" s="157"/>
      <c r="AI101" s="157"/>
      <c r="AJ101" s="157"/>
      <c r="AK101" s="157"/>
      <c r="AL101" s="157"/>
      <c r="AM101" s="157"/>
      <c r="AN101" s="157"/>
      <c r="AO101" s="157"/>
      <c r="AP101" s="157"/>
      <c r="AQ101" s="157"/>
      <c r="AR101" s="157"/>
      <c r="AS101" s="157"/>
      <c r="AT101" s="159"/>
    </row>
    <row r="102" spans="1:46" s="158" customFormat="1" ht="30" hidden="1" customHeight="1" outlineLevel="1" x14ac:dyDescent="0.2">
      <c r="A102" s="53" t="s">
        <v>175</v>
      </c>
      <c r="B102" s="44"/>
      <c r="C102" s="26">
        <v>102566</v>
      </c>
      <c r="D102" s="13"/>
      <c r="E102" s="86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125"/>
      <c r="AB102" s="125"/>
      <c r="AC102" s="157"/>
      <c r="AD102" s="157"/>
      <c r="AE102" s="157"/>
      <c r="AF102" s="157"/>
      <c r="AG102" s="157"/>
      <c r="AH102" s="157"/>
      <c r="AI102" s="157"/>
      <c r="AJ102" s="157"/>
      <c r="AK102" s="157"/>
      <c r="AL102" s="157"/>
      <c r="AM102" s="157"/>
      <c r="AN102" s="157"/>
      <c r="AO102" s="157"/>
      <c r="AP102" s="157"/>
      <c r="AQ102" s="157"/>
      <c r="AR102" s="157"/>
      <c r="AS102" s="157"/>
      <c r="AT102" s="159"/>
    </row>
    <row r="103" spans="1:46" s="169" customFormat="1" ht="29.45" hidden="1" customHeight="1" outlineLevel="1" x14ac:dyDescent="0.2">
      <c r="A103" s="11" t="s">
        <v>87</v>
      </c>
      <c r="B103" s="44"/>
      <c r="C103" s="26">
        <f>SUM(F103:AA103)</f>
        <v>0</v>
      </c>
      <c r="D103" s="8" t="e">
        <f>C103/B103</f>
        <v>#DIV/0!</v>
      </c>
      <c r="E103" s="88"/>
      <c r="F103" s="42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126"/>
      <c r="AB103" s="126"/>
      <c r="AC103" s="168"/>
      <c r="AD103" s="168"/>
      <c r="AE103" s="168"/>
      <c r="AF103" s="168"/>
      <c r="AG103" s="168"/>
      <c r="AH103" s="168"/>
      <c r="AI103" s="168"/>
      <c r="AJ103" s="168"/>
      <c r="AK103" s="168"/>
      <c r="AL103" s="168"/>
      <c r="AM103" s="168"/>
      <c r="AN103" s="168"/>
      <c r="AO103" s="168"/>
      <c r="AP103" s="168"/>
      <c r="AQ103" s="168"/>
      <c r="AR103" s="168"/>
      <c r="AS103" s="168"/>
      <c r="AT103" s="186"/>
    </row>
    <row r="104" spans="1:46" s="169" customFormat="1" ht="29.45" hidden="1" customHeight="1" outlineLevel="1" x14ac:dyDescent="0.2">
      <c r="A104" s="11" t="s">
        <v>88</v>
      </c>
      <c r="B104" s="44"/>
      <c r="C104" s="26">
        <f>SUM(F104:AA104)</f>
        <v>0</v>
      </c>
      <c r="D104" s="8" t="e">
        <f>C104/B104</f>
        <v>#DIV/0!</v>
      </c>
      <c r="E104" s="88"/>
      <c r="F104" s="42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126"/>
      <c r="AB104" s="126"/>
      <c r="AC104" s="168"/>
      <c r="AD104" s="168"/>
      <c r="AE104" s="168"/>
      <c r="AF104" s="168"/>
      <c r="AG104" s="168"/>
      <c r="AH104" s="168"/>
      <c r="AI104" s="168"/>
      <c r="AJ104" s="168"/>
      <c r="AK104" s="168"/>
      <c r="AL104" s="168"/>
      <c r="AM104" s="168"/>
      <c r="AN104" s="168"/>
      <c r="AO104" s="168"/>
      <c r="AP104" s="168"/>
      <c r="AQ104" s="168"/>
      <c r="AR104" s="168"/>
      <c r="AS104" s="168"/>
      <c r="AT104" s="186"/>
    </row>
    <row r="105" spans="1:46" s="158" customFormat="1" ht="29.45" hidden="1" customHeight="1" outlineLevel="1" x14ac:dyDescent="0.2">
      <c r="A105" s="10" t="s">
        <v>89</v>
      </c>
      <c r="B105" s="28"/>
      <c r="C105" s="28">
        <f t="shared" ref="C105:E105" si="4">C99-C103-C104</f>
        <v>0</v>
      </c>
      <c r="D105" s="28" t="e">
        <f t="shared" si="4"/>
        <v>#DIV/0!</v>
      </c>
      <c r="E105" s="28">
        <f t="shared" si="4"/>
        <v>0</v>
      </c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114"/>
      <c r="AB105" s="114"/>
      <c r="AC105" s="157"/>
      <c r="AD105" s="157"/>
      <c r="AE105" s="157"/>
      <c r="AF105" s="157"/>
      <c r="AG105" s="157"/>
      <c r="AH105" s="157"/>
      <c r="AI105" s="157"/>
      <c r="AJ105" s="157"/>
      <c r="AK105" s="157"/>
      <c r="AL105" s="157"/>
      <c r="AM105" s="157"/>
      <c r="AN105" s="157"/>
      <c r="AO105" s="157"/>
      <c r="AP105" s="157"/>
      <c r="AQ105" s="157"/>
      <c r="AR105" s="157"/>
      <c r="AS105" s="157"/>
      <c r="AT105" s="159"/>
    </row>
    <row r="106" spans="1:46" s="158" customFormat="1" ht="29.45" hidden="1" customHeight="1" outlineLevel="1" x14ac:dyDescent="0.2">
      <c r="A106" s="10" t="s">
        <v>178</v>
      </c>
      <c r="B106" s="44"/>
      <c r="C106" s="26">
        <v>2119</v>
      </c>
      <c r="D106" s="8"/>
      <c r="E106" s="88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  <c r="AA106" s="127"/>
      <c r="AB106" s="127"/>
      <c r="AC106" s="157"/>
      <c r="AD106" s="157"/>
      <c r="AE106" s="157"/>
      <c r="AF106" s="157"/>
      <c r="AG106" s="157"/>
      <c r="AH106" s="157"/>
      <c r="AI106" s="157"/>
      <c r="AJ106" s="157"/>
      <c r="AK106" s="157"/>
      <c r="AL106" s="157"/>
      <c r="AM106" s="157"/>
      <c r="AN106" s="157"/>
      <c r="AO106" s="157"/>
      <c r="AP106" s="157"/>
      <c r="AQ106" s="157"/>
      <c r="AR106" s="157"/>
      <c r="AS106" s="157"/>
      <c r="AT106" s="159"/>
    </row>
    <row r="107" spans="1:46" s="158" customFormat="1" ht="29.45" hidden="1" customHeight="1" outlineLevel="1" x14ac:dyDescent="0.2">
      <c r="A107" s="11" t="s">
        <v>90</v>
      </c>
      <c r="B107" s="23"/>
      <c r="C107" s="28">
        <f>SUM(F107:AA107)</f>
        <v>0</v>
      </c>
      <c r="D107" s="8"/>
      <c r="E107" s="88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128"/>
      <c r="AB107" s="128"/>
      <c r="AC107" s="157"/>
      <c r="AD107" s="157"/>
      <c r="AE107" s="157"/>
      <c r="AF107" s="157"/>
      <c r="AG107" s="157"/>
      <c r="AH107" s="157"/>
      <c r="AI107" s="157"/>
      <c r="AJ107" s="157"/>
      <c r="AK107" s="157"/>
      <c r="AL107" s="157"/>
      <c r="AM107" s="157"/>
      <c r="AN107" s="157"/>
      <c r="AO107" s="157"/>
      <c r="AP107" s="157"/>
      <c r="AQ107" s="157"/>
      <c r="AR107" s="157"/>
      <c r="AS107" s="157"/>
      <c r="AT107" s="159"/>
    </row>
    <row r="108" spans="1:46" s="158" customFormat="1" ht="29.45" hidden="1" customHeight="1" x14ac:dyDescent="0.2">
      <c r="A108" s="34" t="s">
        <v>91</v>
      </c>
      <c r="B108" s="23"/>
      <c r="C108" s="28">
        <f>SUM(F108:AA108)</f>
        <v>0</v>
      </c>
      <c r="D108" s="8" t="e">
        <f>C108/B108</f>
        <v>#DIV/0!</v>
      </c>
      <c r="E108" s="88"/>
      <c r="F108" s="24"/>
      <c r="G108" s="24"/>
      <c r="H108" s="56"/>
      <c r="I108" s="24"/>
      <c r="J108" s="24"/>
      <c r="K108" s="24"/>
      <c r="L108" s="56"/>
      <c r="M108" s="24"/>
      <c r="N108" s="24"/>
      <c r="O108" s="56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113"/>
      <c r="AB108" s="113"/>
      <c r="AC108" s="157"/>
      <c r="AD108" s="157"/>
      <c r="AE108" s="157"/>
      <c r="AF108" s="157"/>
      <c r="AG108" s="157"/>
      <c r="AH108" s="157"/>
      <c r="AI108" s="157"/>
      <c r="AJ108" s="157"/>
      <c r="AK108" s="157"/>
      <c r="AL108" s="157"/>
      <c r="AM108" s="157"/>
      <c r="AN108" s="157"/>
      <c r="AO108" s="157"/>
      <c r="AP108" s="157"/>
      <c r="AQ108" s="157"/>
      <c r="AR108" s="157"/>
      <c r="AS108" s="157"/>
      <c r="AT108" s="159"/>
    </row>
    <row r="109" spans="1:46" s="158" customFormat="1" ht="22.15" hidden="1" customHeight="1" x14ac:dyDescent="0.2">
      <c r="A109" s="11" t="s">
        <v>92</v>
      </c>
      <c r="B109" s="58"/>
      <c r="C109" s="58" t="e">
        <f t="shared" ref="C109:E109" si="5">C108/C107</f>
        <v>#DIV/0!</v>
      </c>
      <c r="D109" s="58" t="e">
        <f t="shared" si="5"/>
        <v>#DIV/0!</v>
      </c>
      <c r="E109" s="58" t="e">
        <f t="shared" si="5"/>
        <v>#DIV/0!</v>
      </c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129"/>
      <c r="AB109" s="129"/>
      <c r="AC109" s="157"/>
      <c r="AD109" s="157"/>
      <c r="AE109" s="157"/>
      <c r="AF109" s="157"/>
      <c r="AG109" s="157"/>
      <c r="AH109" s="157"/>
      <c r="AI109" s="157"/>
      <c r="AJ109" s="157"/>
      <c r="AK109" s="157"/>
      <c r="AL109" s="157"/>
      <c r="AM109" s="157"/>
      <c r="AN109" s="157"/>
      <c r="AO109" s="157"/>
      <c r="AP109" s="157"/>
      <c r="AQ109" s="157"/>
      <c r="AR109" s="157"/>
      <c r="AS109" s="157"/>
      <c r="AT109" s="159"/>
    </row>
    <row r="110" spans="1:46" s="158" customFormat="1" ht="24" hidden="1" customHeight="1" x14ac:dyDescent="0.2">
      <c r="A110" s="10" t="s">
        <v>93</v>
      </c>
      <c r="B110" s="44"/>
      <c r="C110" s="26">
        <f t="shared" ref="C110:C135" si="6">SUM(F110:AA110)</f>
        <v>0</v>
      </c>
      <c r="D110" s="8" t="e">
        <f>C110/B110</f>
        <v>#DIV/0!</v>
      </c>
      <c r="E110" s="88"/>
      <c r="F110" s="24"/>
      <c r="G110" s="24"/>
      <c r="H110" s="24"/>
      <c r="I110" s="24"/>
      <c r="J110" s="24"/>
      <c r="K110" s="24"/>
      <c r="L110" s="56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113"/>
      <c r="AB110" s="113"/>
      <c r="AC110" s="157"/>
      <c r="AD110" s="157"/>
      <c r="AE110" s="157"/>
      <c r="AF110" s="157"/>
      <c r="AG110" s="157"/>
      <c r="AH110" s="157"/>
      <c r="AI110" s="157"/>
      <c r="AJ110" s="157"/>
      <c r="AK110" s="157"/>
      <c r="AL110" s="157"/>
      <c r="AM110" s="157"/>
      <c r="AN110" s="157"/>
      <c r="AO110" s="157"/>
      <c r="AP110" s="157"/>
      <c r="AQ110" s="157"/>
      <c r="AR110" s="157"/>
      <c r="AS110" s="157"/>
      <c r="AT110" s="159"/>
    </row>
    <row r="111" spans="1:46" s="158" customFormat="1" ht="24" hidden="1" customHeight="1" x14ac:dyDescent="0.2">
      <c r="A111" s="10" t="s">
        <v>94</v>
      </c>
      <c r="B111" s="44"/>
      <c r="C111" s="26">
        <f t="shared" si="6"/>
        <v>0</v>
      </c>
      <c r="D111" s="8"/>
      <c r="E111" s="88"/>
      <c r="F111" s="24"/>
      <c r="G111" s="24"/>
      <c r="H111" s="24"/>
      <c r="I111" s="24"/>
      <c r="J111" s="24"/>
      <c r="K111" s="24"/>
      <c r="L111" s="56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113"/>
      <c r="AB111" s="113"/>
      <c r="AC111" s="157"/>
      <c r="AD111" s="157"/>
      <c r="AE111" s="157"/>
      <c r="AF111" s="157"/>
      <c r="AG111" s="157"/>
      <c r="AH111" s="157"/>
      <c r="AI111" s="157"/>
      <c r="AJ111" s="157"/>
      <c r="AK111" s="157"/>
      <c r="AL111" s="157"/>
      <c r="AM111" s="157"/>
      <c r="AN111" s="157"/>
      <c r="AO111" s="157"/>
      <c r="AP111" s="157"/>
      <c r="AQ111" s="157"/>
      <c r="AR111" s="157"/>
      <c r="AS111" s="157"/>
      <c r="AT111" s="159"/>
    </row>
    <row r="112" spans="1:46" s="158" customFormat="1" ht="24" hidden="1" customHeight="1" x14ac:dyDescent="0.2">
      <c r="A112" s="10" t="s">
        <v>95</v>
      </c>
      <c r="B112" s="44"/>
      <c r="C112" s="26">
        <f t="shared" si="6"/>
        <v>0</v>
      </c>
      <c r="D112" s="8"/>
      <c r="E112" s="88"/>
      <c r="F112" s="24"/>
      <c r="G112" s="24"/>
      <c r="H112" s="24"/>
      <c r="I112" s="24"/>
      <c r="J112" s="24"/>
      <c r="K112" s="24"/>
      <c r="L112" s="56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113"/>
      <c r="AB112" s="113"/>
      <c r="AC112" s="157"/>
      <c r="AD112" s="157"/>
      <c r="AE112" s="157"/>
      <c r="AF112" s="157"/>
      <c r="AG112" s="157"/>
      <c r="AH112" s="157"/>
      <c r="AI112" s="157"/>
      <c r="AJ112" s="157"/>
      <c r="AK112" s="157"/>
      <c r="AL112" s="157"/>
      <c r="AM112" s="157"/>
      <c r="AN112" s="157"/>
      <c r="AO112" s="157"/>
      <c r="AP112" s="157"/>
      <c r="AQ112" s="157"/>
      <c r="AR112" s="157"/>
      <c r="AS112" s="157"/>
      <c r="AT112" s="159"/>
    </row>
    <row r="113" spans="1:46" s="158" customFormat="1" ht="24" hidden="1" customHeight="1" x14ac:dyDescent="0.2">
      <c r="A113" s="10" t="s">
        <v>96</v>
      </c>
      <c r="B113" s="44"/>
      <c r="C113" s="28">
        <f t="shared" si="6"/>
        <v>0</v>
      </c>
      <c r="D113" s="8"/>
      <c r="E113" s="88"/>
      <c r="F113" s="24"/>
      <c r="G113" s="24"/>
      <c r="H113" s="24"/>
      <c r="I113" s="24"/>
      <c r="J113" s="24"/>
      <c r="K113" s="24"/>
      <c r="L113" s="24"/>
      <c r="M113" s="24"/>
      <c r="N113" s="24"/>
      <c r="O113" s="56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113"/>
      <c r="AB113" s="113"/>
      <c r="AC113" s="157"/>
      <c r="AD113" s="157"/>
      <c r="AE113" s="157"/>
      <c r="AF113" s="157"/>
      <c r="AG113" s="157"/>
      <c r="AH113" s="157"/>
      <c r="AI113" s="157"/>
      <c r="AJ113" s="157"/>
      <c r="AK113" s="157"/>
      <c r="AL113" s="157"/>
      <c r="AM113" s="157"/>
      <c r="AN113" s="157"/>
      <c r="AO113" s="157"/>
      <c r="AP113" s="157"/>
      <c r="AQ113" s="157"/>
      <c r="AR113" s="157"/>
      <c r="AS113" s="157"/>
      <c r="AT113" s="159"/>
    </row>
    <row r="114" spans="1:46" s="169" customFormat="1" ht="24" hidden="1" customHeight="1" x14ac:dyDescent="0.2">
      <c r="A114" s="11" t="s">
        <v>97</v>
      </c>
      <c r="B114" s="44"/>
      <c r="C114" s="28">
        <f t="shared" si="6"/>
        <v>0</v>
      </c>
      <c r="D114" s="8"/>
      <c r="E114" s="88"/>
      <c r="F114" s="42"/>
      <c r="G114" s="42"/>
      <c r="H114" s="42"/>
      <c r="I114" s="42"/>
      <c r="J114" s="42"/>
      <c r="K114" s="42"/>
      <c r="L114" s="42"/>
      <c r="M114" s="42"/>
      <c r="N114" s="42"/>
      <c r="O114" s="55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121"/>
      <c r="AB114" s="121"/>
      <c r="AC114" s="168"/>
      <c r="AD114" s="168"/>
      <c r="AE114" s="168"/>
      <c r="AF114" s="168"/>
      <c r="AG114" s="168"/>
      <c r="AH114" s="168"/>
      <c r="AI114" s="168"/>
      <c r="AJ114" s="168"/>
      <c r="AK114" s="168"/>
      <c r="AL114" s="168"/>
      <c r="AM114" s="168"/>
      <c r="AN114" s="168"/>
      <c r="AO114" s="168"/>
      <c r="AP114" s="168"/>
      <c r="AQ114" s="168"/>
      <c r="AR114" s="168"/>
      <c r="AS114" s="168"/>
      <c r="AT114" s="186"/>
    </row>
    <row r="115" spans="1:46" s="169" customFormat="1" ht="22.9" hidden="1" customHeight="1" x14ac:dyDescent="0.2">
      <c r="A115" s="11" t="s">
        <v>98</v>
      </c>
      <c r="B115" s="44"/>
      <c r="C115" s="28">
        <f t="shared" si="6"/>
        <v>0</v>
      </c>
      <c r="D115" s="8"/>
      <c r="E115" s="88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121"/>
      <c r="AB115" s="121"/>
      <c r="AC115" s="168"/>
      <c r="AD115" s="168"/>
      <c r="AE115" s="168"/>
      <c r="AF115" s="168"/>
      <c r="AG115" s="168"/>
      <c r="AH115" s="168"/>
      <c r="AI115" s="168"/>
      <c r="AJ115" s="168"/>
      <c r="AK115" s="168"/>
      <c r="AL115" s="168"/>
      <c r="AM115" s="168"/>
      <c r="AN115" s="168"/>
      <c r="AO115" s="168"/>
      <c r="AP115" s="168"/>
      <c r="AQ115" s="168"/>
      <c r="AR115" s="168"/>
      <c r="AS115" s="168"/>
      <c r="AT115" s="186"/>
    </row>
    <row r="116" spans="1:46" s="169" customFormat="1" ht="22.9" hidden="1" customHeight="1" x14ac:dyDescent="0.2">
      <c r="A116" s="11" t="s">
        <v>99</v>
      </c>
      <c r="B116" s="14"/>
      <c r="C116" s="28">
        <f t="shared" si="6"/>
        <v>0</v>
      </c>
      <c r="D116" s="14" t="e">
        <f>D115/D114</f>
        <v>#DIV/0!</v>
      </c>
      <c r="E116" s="86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12"/>
      <c r="AB116" s="112"/>
      <c r="AC116" s="168"/>
      <c r="AD116" s="168"/>
      <c r="AE116" s="168"/>
      <c r="AF116" s="168"/>
      <c r="AG116" s="168"/>
      <c r="AH116" s="168"/>
      <c r="AI116" s="168"/>
      <c r="AJ116" s="168"/>
      <c r="AK116" s="168"/>
      <c r="AL116" s="168"/>
      <c r="AM116" s="168"/>
      <c r="AN116" s="168"/>
      <c r="AO116" s="168"/>
      <c r="AP116" s="168"/>
      <c r="AQ116" s="168"/>
      <c r="AR116" s="168"/>
      <c r="AS116" s="168"/>
      <c r="AT116" s="186"/>
    </row>
    <row r="117" spans="1:46" s="158" customFormat="1" ht="24.6" hidden="1" customHeight="1" x14ac:dyDescent="0.2">
      <c r="A117" s="10" t="s">
        <v>100</v>
      </c>
      <c r="B117" s="44"/>
      <c r="C117" s="26">
        <f t="shared" si="6"/>
        <v>0</v>
      </c>
      <c r="D117" s="8" t="e">
        <f>C117/B117</f>
        <v>#DIV/0!</v>
      </c>
      <c r="E117" s="88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113"/>
      <c r="AB117" s="113"/>
      <c r="AC117" s="157"/>
      <c r="AD117" s="157"/>
      <c r="AE117" s="157"/>
      <c r="AF117" s="157"/>
      <c r="AG117" s="157"/>
      <c r="AH117" s="157"/>
      <c r="AI117" s="157"/>
      <c r="AJ117" s="157"/>
      <c r="AK117" s="157"/>
      <c r="AL117" s="157"/>
      <c r="AM117" s="157"/>
      <c r="AN117" s="157"/>
      <c r="AO117" s="157"/>
      <c r="AP117" s="157"/>
      <c r="AQ117" s="157"/>
      <c r="AR117" s="157"/>
      <c r="AS117" s="157"/>
      <c r="AT117" s="159"/>
    </row>
    <row r="118" spans="1:46" s="158" customFormat="1" ht="24.6" hidden="1" customHeight="1" x14ac:dyDescent="0.2">
      <c r="A118" s="10" t="s">
        <v>101</v>
      </c>
      <c r="B118" s="44"/>
      <c r="C118" s="28">
        <f t="shared" si="6"/>
        <v>0</v>
      </c>
      <c r="D118" s="8"/>
      <c r="E118" s="88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113"/>
      <c r="AB118" s="113"/>
      <c r="AC118" s="157"/>
      <c r="AD118" s="157"/>
      <c r="AE118" s="157"/>
      <c r="AF118" s="157"/>
      <c r="AG118" s="157"/>
      <c r="AH118" s="157"/>
      <c r="AI118" s="157"/>
      <c r="AJ118" s="157"/>
      <c r="AK118" s="157"/>
      <c r="AL118" s="157"/>
      <c r="AM118" s="157"/>
      <c r="AN118" s="157"/>
      <c r="AO118" s="157"/>
      <c r="AP118" s="157"/>
      <c r="AQ118" s="157"/>
      <c r="AR118" s="157"/>
      <c r="AS118" s="157"/>
      <c r="AT118" s="159"/>
    </row>
    <row r="119" spans="1:46" s="169" customFormat="1" ht="27.6" hidden="1" customHeight="1" x14ac:dyDescent="0.2">
      <c r="A119" s="11" t="s">
        <v>102</v>
      </c>
      <c r="B119" s="28"/>
      <c r="C119" s="28">
        <f t="shared" si="6"/>
        <v>0</v>
      </c>
      <c r="D119" s="8" t="e">
        <f>C119/B119</f>
        <v>#DIV/0!</v>
      </c>
      <c r="E119" s="88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  <c r="AA119" s="127"/>
      <c r="AB119" s="127"/>
      <c r="AC119" s="168"/>
      <c r="AD119" s="168"/>
      <c r="AE119" s="168"/>
      <c r="AF119" s="168"/>
      <c r="AG119" s="168"/>
      <c r="AH119" s="168"/>
      <c r="AI119" s="168"/>
      <c r="AJ119" s="168"/>
      <c r="AK119" s="168"/>
      <c r="AL119" s="168"/>
      <c r="AM119" s="168"/>
      <c r="AN119" s="168"/>
      <c r="AO119" s="168"/>
      <c r="AP119" s="168"/>
      <c r="AQ119" s="168"/>
      <c r="AR119" s="168"/>
      <c r="AS119" s="168"/>
      <c r="AT119" s="186"/>
    </row>
    <row r="120" spans="1:46" s="158" customFormat="1" ht="26.25" hidden="1" customHeight="1" x14ac:dyDescent="0.2">
      <c r="A120" s="34" t="s">
        <v>103</v>
      </c>
      <c r="B120" s="28"/>
      <c r="C120" s="28">
        <f t="shared" si="6"/>
        <v>0</v>
      </c>
      <c r="D120" s="8" t="e">
        <f>C120/B120</f>
        <v>#DIV/0!</v>
      </c>
      <c r="E120" s="88"/>
      <c r="F120" s="42"/>
      <c r="G120" s="42"/>
      <c r="H120" s="42"/>
      <c r="I120" s="42"/>
      <c r="J120" s="42"/>
      <c r="K120" s="42"/>
      <c r="L120" s="55"/>
      <c r="M120" s="42"/>
      <c r="N120" s="42"/>
      <c r="O120" s="55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121"/>
      <c r="AB120" s="121"/>
      <c r="AC120" s="157"/>
      <c r="AD120" s="157"/>
      <c r="AE120" s="157"/>
      <c r="AF120" s="157"/>
      <c r="AG120" s="157"/>
      <c r="AH120" s="157"/>
      <c r="AI120" s="157"/>
      <c r="AJ120" s="157"/>
      <c r="AK120" s="157"/>
      <c r="AL120" s="157"/>
      <c r="AM120" s="157"/>
      <c r="AN120" s="157"/>
      <c r="AO120" s="157"/>
      <c r="AP120" s="157"/>
      <c r="AQ120" s="157"/>
      <c r="AR120" s="157"/>
      <c r="AS120" s="157"/>
      <c r="AT120" s="159"/>
    </row>
    <row r="121" spans="1:46" s="158" customFormat="1" ht="24" hidden="1" customHeight="1" x14ac:dyDescent="0.2">
      <c r="A121" s="10" t="s">
        <v>93</v>
      </c>
      <c r="B121" s="44"/>
      <c r="C121" s="26">
        <f t="shared" si="6"/>
        <v>0</v>
      </c>
      <c r="D121" s="8" t="e">
        <f>C121/B121</f>
        <v>#DIV/0!</v>
      </c>
      <c r="E121" s="88"/>
      <c r="F121" s="24"/>
      <c r="G121" s="24"/>
      <c r="H121" s="24"/>
      <c r="I121" s="24"/>
      <c r="J121" s="24"/>
      <c r="K121" s="24"/>
      <c r="L121" s="56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113"/>
      <c r="AB121" s="113"/>
      <c r="AC121" s="157"/>
      <c r="AD121" s="157"/>
      <c r="AE121" s="157"/>
      <c r="AF121" s="157"/>
      <c r="AG121" s="157"/>
      <c r="AH121" s="157"/>
      <c r="AI121" s="157"/>
      <c r="AJ121" s="157"/>
      <c r="AK121" s="157"/>
      <c r="AL121" s="157"/>
      <c r="AM121" s="157"/>
      <c r="AN121" s="157"/>
      <c r="AO121" s="157"/>
      <c r="AP121" s="157"/>
      <c r="AQ121" s="157"/>
      <c r="AR121" s="157"/>
      <c r="AS121" s="157"/>
      <c r="AT121" s="159"/>
    </row>
    <row r="122" spans="1:46" s="158" customFormat="1" ht="24" hidden="1" customHeight="1" x14ac:dyDescent="0.2">
      <c r="A122" s="10" t="s">
        <v>94</v>
      </c>
      <c r="B122" s="44"/>
      <c r="C122" s="26">
        <f t="shared" si="6"/>
        <v>0</v>
      </c>
      <c r="D122" s="8"/>
      <c r="E122" s="88"/>
      <c r="F122" s="24"/>
      <c r="G122" s="24"/>
      <c r="H122" s="24"/>
      <c r="I122" s="24"/>
      <c r="J122" s="24"/>
      <c r="K122" s="24"/>
      <c r="L122" s="56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113"/>
      <c r="AB122" s="113"/>
      <c r="AC122" s="157"/>
      <c r="AD122" s="157"/>
      <c r="AE122" s="157"/>
      <c r="AF122" s="157"/>
      <c r="AG122" s="157"/>
      <c r="AH122" s="157"/>
      <c r="AI122" s="157"/>
      <c r="AJ122" s="157"/>
      <c r="AK122" s="157"/>
      <c r="AL122" s="157"/>
      <c r="AM122" s="157"/>
      <c r="AN122" s="157"/>
      <c r="AO122" s="157"/>
      <c r="AP122" s="157"/>
      <c r="AQ122" s="157"/>
      <c r="AR122" s="157"/>
      <c r="AS122" s="157"/>
      <c r="AT122" s="159"/>
    </row>
    <row r="123" spans="1:46" s="158" customFormat="1" ht="24" hidden="1" customHeight="1" x14ac:dyDescent="0.2">
      <c r="A123" s="10" t="s">
        <v>95</v>
      </c>
      <c r="B123" s="44"/>
      <c r="C123" s="26">
        <f t="shared" si="6"/>
        <v>0</v>
      </c>
      <c r="D123" s="8"/>
      <c r="E123" s="88"/>
      <c r="F123" s="24"/>
      <c r="G123" s="24"/>
      <c r="H123" s="24"/>
      <c r="I123" s="24"/>
      <c r="J123" s="24"/>
      <c r="K123" s="24"/>
      <c r="L123" s="56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113"/>
      <c r="AB123" s="113"/>
      <c r="AC123" s="157"/>
      <c r="AD123" s="157"/>
      <c r="AE123" s="157"/>
      <c r="AF123" s="157"/>
      <c r="AG123" s="157"/>
      <c r="AH123" s="157"/>
      <c r="AI123" s="157"/>
      <c r="AJ123" s="157"/>
      <c r="AK123" s="157"/>
      <c r="AL123" s="157"/>
      <c r="AM123" s="157"/>
      <c r="AN123" s="157"/>
      <c r="AO123" s="157"/>
      <c r="AP123" s="157"/>
      <c r="AQ123" s="157"/>
      <c r="AR123" s="157"/>
      <c r="AS123" s="157"/>
      <c r="AT123" s="159"/>
    </row>
    <row r="124" spans="1:46" s="158" customFormat="1" ht="24" hidden="1" customHeight="1" x14ac:dyDescent="0.2">
      <c r="A124" s="10" t="s">
        <v>96</v>
      </c>
      <c r="B124" s="44"/>
      <c r="C124" s="28">
        <f t="shared" si="6"/>
        <v>0</v>
      </c>
      <c r="D124" s="8"/>
      <c r="E124" s="88"/>
      <c r="F124" s="24"/>
      <c r="G124" s="24"/>
      <c r="H124" s="24"/>
      <c r="I124" s="24"/>
      <c r="J124" s="24"/>
      <c r="K124" s="24"/>
      <c r="L124" s="24"/>
      <c r="M124" s="24"/>
      <c r="N124" s="24"/>
      <c r="O124" s="56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113"/>
      <c r="AB124" s="113"/>
      <c r="AC124" s="157"/>
      <c r="AD124" s="157"/>
      <c r="AE124" s="157"/>
      <c r="AF124" s="157"/>
      <c r="AG124" s="157"/>
      <c r="AH124" s="157"/>
      <c r="AI124" s="157"/>
      <c r="AJ124" s="157"/>
      <c r="AK124" s="157"/>
      <c r="AL124" s="157"/>
      <c r="AM124" s="157"/>
      <c r="AN124" s="157"/>
      <c r="AO124" s="157"/>
      <c r="AP124" s="157"/>
      <c r="AQ124" s="157"/>
      <c r="AR124" s="157"/>
      <c r="AS124" s="157"/>
      <c r="AT124" s="159"/>
    </row>
    <row r="125" spans="1:46" s="158" customFormat="1" ht="22.5" hidden="1" customHeight="1" x14ac:dyDescent="0.2">
      <c r="A125" s="10" t="s">
        <v>98</v>
      </c>
      <c r="B125" s="44"/>
      <c r="C125" s="28">
        <f t="shared" si="6"/>
        <v>0</v>
      </c>
      <c r="D125" s="8"/>
      <c r="E125" s="88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113"/>
      <c r="AB125" s="113"/>
      <c r="AC125" s="157"/>
      <c r="AD125" s="157"/>
      <c r="AE125" s="157"/>
      <c r="AF125" s="157"/>
      <c r="AG125" s="157"/>
      <c r="AH125" s="157"/>
      <c r="AI125" s="157"/>
      <c r="AJ125" s="157"/>
      <c r="AK125" s="157"/>
      <c r="AL125" s="157"/>
      <c r="AM125" s="157"/>
      <c r="AN125" s="157"/>
      <c r="AO125" s="157"/>
      <c r="AP125" s="157"/>
      <c r="AQ125" s="157"/>
      <c r="AR125" s="157"/>
      <c r="AS125" s="157"/>
      <c r="AT125" s="159"/>
    </row>
    <row r="126" spans="1:46" s="158" customFormat="1" ht="22.5" hidden="1" customHeight="1" x14ac:dyDescent="0.2">
      <c r="A126" s="10" t="s">
        <v>100</v>
      </c>
      <c r="B126" s="44"/>
      <c r="C126" s="26">
        <f t="shared" si="6"/>
        <v>0</v>
      </c>
      <c r="D126" s="8" t="e">
        <f>C126/B126</f>
        <v>#DIV/0!</v>
      </c>
      <c r="E126" s="88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113"/>
      <c r="AB126" s="113"/>
      <c r="AC126" s="157"/>
      <c r="AD126" s="157"/>
      <c r="AE126" s="157"/>
      <c r="AF126" s="157"/>
      <c r="AG126" s="157"/>
      <c r="AH126" s="157"/>
      <c r="AI126" s="157"/>
      <c r="AJ126" s="157"/>
      <c r="AK126" s="157"/>
      <c r="AL126" s="157"/>
      <c r="AM126" s="157"/>
      <c r="AN126" s="157"/>
      <c r="AO126" s="157"/>
      <c r="AP126" s="157"/>
      <c r="AQ126" s="157"/>
      <c r="AR126" s="157"/>
      <c r="AS126" s="157"/>
      <c r="AT126" s="159"/>
    </row>
    <row r="127" spans="1:46" s="158" customFormat="1" ht="22.5" hidden="1" customHeight="1" x14ac:dyDescent="0.2">
      <c r="A127" s="10" t="s">
        <v>101</v>
      </c>
      <c r="B127" s="44"/>
      <c r="C127" s="28">
        <f t="shared" si="6"/>
        <v>0</v>
      </c>
      <c r="D127" s="8"/>
      <c r="E127" s="88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113"/>
      <c r="AB127" s="113"/>
      <c r="AC127" s="157"/>
      <c r="AD127" s="157"/>
      <c r="AE127" s="157"/>
      <c r="AF127" s="157"/>
      <c r="AG127" s="157"/>
      <c r="AH127" s="157"/>
      <c r="AI127" s="157"/>
      <c r="AJ127" s="157"/>
      <c r="AK127" s="157"/>
      <c r="AL127" s="157"/>
      <c r="AM127" s="157"/>
      <c r="AN127" s="157"/>
      <c r="AO127" s="157"/>
      <c r="AP127" s="157"/>
      <c r="AQ127" s="157"/>
      <c r="AR127" s="157"/>
      <c r="AS127" s="157"/>
      <c r="AT127" s="159"/>
    </row>
    <row r="128" spans="1:46" s="158" customFormat="1" ht="28.5" hidden="1" customHeight="1" x14ac:dyDescent="0.2">
      <c r="A128" s="34" t="s">
        <v>104</v>
      </c>
      <c r="B128" s="28"/>
      <c r="C128" s="28">
        <f t="shared" si="6"/>
        <v>0</v>
      </c>
      <c r="D128" s="8" t="e">
        <f>C128/B128</f>
        <v>#DIV/0!</v>
      </c>
      <c r="E128" s="88"/>
      <c r="F128" s="55"/>
      <c r="G128" s="42"/>
      <c r="H128" s="55"/>
      <c r="I128" s="42"/>
      <c r="J128" s="42"/>
      <c r="K128" s="42"/>
      <c r="L128" s="42"/>
      <c r="M128" s="42"/>
      <c r="N128" s="42"/>
      <c r="O128" s="55"/>
      <c r="P128" s="42"/>
      <c r="Q128" s="42"/>
      <c r="R128" s="42"/>
      <c r="S128" s="55"/>
      <c r="T128" s="55"/>
      <c r="U128" s="42"/>
      <c r="V128" s="55"/>
      <c r="W128" s="55"/>
      <c r="X128" s="42"/>
      <c r="Y128" s="42"/>
      <c r="Z128" s="55"/>
      <c r="AA128" s="121"/>
      <c r="AB128" s="121"/>
      <c r="AC128" s="157"/>
      <c r="AD128" s="157"/>
      <c r="AE128" s="157"/>
      <c r="AF128" s="157"/>
      <c r="AG128" s="157"/>
      <c r="AH128" s="157"/>
      <c r="AI128" s="157"/>
      <c r="AJ128" s="157"/>
      <c r="AK128" s="157"/>
      <c r="AL128" s="157"/>
      <c r="AM128" s="157"/>
      <c r="AN128" s="157"/>
      <c r="AO128" s="157"/>
      <c r="AP128" s="157"/>
      <c r="AQ128" s="157"/>
      <c r="AR128" s="157"/>
      <c r="AS128" s="157"/>
      <c r="AT128" s="159"/>
    </row>
    <row r="129" spans="1:46" s="158" customFormat="1" ht="24" hidden="1" customHeight="1" x14ac:dyDescent="0.2">
      <c r="A129" s="10" t="s">
        <v>93</v>
      </c>
      <c r="B129" s="26"/>
      <c r="C129" s="26">
        <f t="shared" si="6"/>
        <v>0</v>
      </c>
      <c r="D129" s="8" t="e">
        <f>C129/B129</f>
        <v>#DIV/0!</v>
      </c>
      <c r="E129" s="88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56"/>
      <c r="V129" s="56"/>
      <c r="W129" s="56"/>
      <c r="X129" s="24"/>
      <c r="Y129" s="24"/>
      <c r="Z129" s="56"/>
      <c r="AA129" s="113"/>
      <c r="AB129" s="113"/>
      <c r="AC129" s="157"/>
      <c r="AD129" s="157"/>
      <c r="AE129" s="157"/>
      <c r="AF129" s="157"/>
      <c r="AG129" s="157"/>
      <c r="AH129" s="157"/>
      <c r="AI129" s="157"/>
      <c r="AJ129" s="157"/>
      <c r="AK129" s="157"/>
      <c r="AL129" s="157"/>
      <c r="AM129" s="157"/>
      <c r="AN129" s="157"/>
      <c r="AO129" s="157"/>
      <c r="AP129" s="157"/>
      <c r="AQ129" s="157"/>
      <c r="AR129" s="157"/>
      <c r="AS129" s="157"/>
      <c r="AT129" s="159"/>
    </row>
    <row r="130" spans="1:46" s="158" customFormat="1" ht="27.6" hidden="1" customHeight="1" x14ac:dyDescent="0.2">
      <c r="A130" s="10" t="s">
        <v>94</v>
      </c>
      <c r="B130" s="26"/>
      <c r="C130" s="26">
        <f t="shared" si="6"/>
        <v>0</v>
      </c>
      <c r="D130" s="8"/>
      <c r="E130" s="88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56"/>
      <c r="AA130" s="113"/>
      <c r="AB130" s="113"/>
      <c r="AC130" s="157"/>
      <c r="AD130" s="157"/>
      <c r="AE130" s="157"/>
      <c r="AF130" s="157"/>
      <c r="AG130" s="157"/>
      <c r="AH130" s="157"/>
      <c r="AI130" s="157"/>
      <c r="AJ130" s="157"/>
      <c r="AK130" s="157"/>
      <c r="AL130" s="157"/>
      <c r="AM130" s="157"/>
      <c r="AN130" s="157"/>
      <c r="AO130" s="157"/>
      <c r="AP130" s="157"/>
      <c r="AQ130" s="157"/>
      <c r="AR130" s="157"/>
      <c r="AS130" s="157"/>
      <c r="AT130" s="159"/>
    </row>
    <row r="131" spans="1:46" s="158" customFormat="1" ht="24" hidden="1" customHeight="1" x14ac:dyDescent="0.2">
      <c r="A131" s="10" t="s">
        <v>95</v>
      </c>
      <c r="B131" s="26"/>
      <c r="C131" s="26">
        <f t="shared" si="6"/>
        <v>0</v>
      </c>
      <c r="D131" s="8"/>
      <c r="E131" s="88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56"/>
      <c r="W131" s="56"/>
      <c r="X131" s="24"/>
      <c r="Y131" s="24"/>
      <c r="Z131" s="24"/>
      <c r="AA131" s="113"/>
      <c r="AB131" s="113"/>
      <c r="AC131" s="157"/>
      <c r="AD131" s="157"/>
      <c r="AE131" s="157"/>
      <c r="AF131" s="157"/>
      <c r="AG131" s="157"/>
      <c r="AH131" s="157"/>
      <c r="AI131" s="157"/>
      <c r="AJ131" s="157"/>
      <c r="AK131" s="157"/>
      <c r="AL131" s="157"/>
      <c r="AM131" s="157"/>
      <c r="AN131" s="157"/>
      <c r="AO131" s="157"/>
      <c r="AP131" s="157"/>
      <c r="AQ131" s="157"/>
      <c r="AR131" s="157"/>
      <c r="AS131" s="157"/>
      <c r="AT131" s="159"/>
    </row>
    <row r="132" spans="1:46" s="158" customFormat="1" ht="24" hidden="1" customHeight="1" x14ac:dyDescent="0.2">
      <c r="A132" s="10" t="s">
        <v>96</v>
      </c>
      <c r="B132" s="44"/>
      <c r="C132" s="28">
        <f t="shared" si="6"/>
        <v>0</v>
      </c>
      <c r="D132" s="8"/>
      <c r="E132" s="88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56"/>
      <c r="W132" s="56"/>
      <c r="X132" s="24"/>
      <c r="Y132" s="24"/>
      <c r="Z132" s="24"/>
      <c r="AA132" s="113"/>
      <c r="AB132" s="113"/>
      <c r="AC132" s="157"/>
      <c r="AD132" s="157"/>
      <c r="AE132" s="157"/>
      <c r="AF132" s="157"/>
      <c r="AG132" s="157"/>
      <c r="AH132" s="157"/>
      <c r="AI132" s="157"/>
      <c r="AJ132" s="157"/>
      <c r="AK132" s="157"/>
      <c r="AL132" s="157"/>
      <c r="AM132" s="157"/>
      <c r="AN132" s="157"/>
      <c r="AO132" s="157"/>
      <c r="AP132" s="157"/>
      <c r="AQ132" s="157"/>
      <c r="AR132" s="157"/>
      <c r="AS132" s="157"/>
      <c r="AT132" s="159"/>
    </row>
    <row r="133" spans="1:46" s="158" customFormat="1" ht="26.45" hidden="1" customHeight="1" x14ac:dyDescent="0.2">
      <c r="A133" s="10" t="s">
        <v>98</v>
      </c>
      <c r="B133" s="44"/>
      <c r="C133" s="28">
        <f t="shared" si="6"/>
        <v>0</v>
      </c>
      <c r="D133" s="8"/>
      <c r="E133" s="88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113"/>
      <c r="AB133" s="113"/>
      <c r="AC133" s="157"/>
      <c r="AD133" s="157"/>
      <c r="AE133" s="157"/>
      <c r="AF133" s="157"/>
      <c r="AG133" s="157"/>
      <c r="AH133" s="157"/>
      <c r="AI133" s="157"/>
      <c r="AJ133" s="157"/>
      <c r="AK133" s="157"/>
      <c r="AL133" s="157"/>
      <c r="AM133" s="157"/>
      <c r="AN133" s="157"/>
      <c r="AO133" s="157"/>
      <c r="AP133" s="157"/>
      <c r="AQ133" s="157"/>
      <c r="AR133" s="157"/>
      <c r="AS133" s="157"/>
      <c r="AT133" s="159"/>
    </row>
    <row r="134" spans="1:46" s="158" customFormat="1" ht="25.15" hidden="1" customHeight="1" x14ac:dyDescent="0.2">
      <c r="A134" s="10" t="s">
        <v>100</v>
      </c>
      <c r="B134" s="44"/>
      <c r="C134" s="26">
        <f t="shared" si="6"/>
        <v>0</v>
      </c>
      <c r="D134" s="8" t="e">
        <f>C134/B134</f>
        <v>#DIV/0!</v>
      </c>
      <c r="E134" s="88"/>
      <c r="F134" s="24"/>
      <c r="G134" s="24"/>
      <c r="H134" s="56"/>
      <c r="I134" s="56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113"/>
      <c r="AB134" s="113"/>
      <c r="AC134" s="157"/>
      <c r="AD134" s="157"/>
      <c r="AE134" s="157"/>
      <c r="AF134" s="157"/>
      <c r="AG134" s="157"/>
      <c r="AH134" s="157"/>
      <c r="AI134" s="157"/>
      <c r="AJ134" s="157"/>
      <c r="AK134" s="157"/>
      <c r="AL134" s="157"/>
      <c r="AM134" s="157"/>
      <c r="AN134" s="157"/>
      <c r="AO134" s="157"/>
      <c r="AP134" s="157"/>
      <c r="AQ134" s="157"/>
      <c r="AR134" s="157"/>
      <c r="AS134" s="157"/>
      <c r="AT134" s="159"/>
    </row>
    <row r="135" spans="1:46" s="158" customFormat="1" ht="27.6" hidden="1" customHeight="1" x14ac:dyDescent="0.2">
      <c r="A135" s="10" t="s">
        <v>105</v>
      </c>
      <c r="B135" s="44"/>
      <c r="C135" s="28">
        <f t="shared" si="6"/>
        <v>0</v>
      </c>
      <c r="D135" s="8"/>
      <c r="E135" s="88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113"/>
      <c r="AB135" s="113"/>
      <c r="AC135" s="157"/>
      <c r="AD135" s="157"/>
      <c r="AE135" s="157"/>
      <c r="AF135" s="157"/>
      <c r="AG135" s="157"/>
      <c r="AH135" s="157"/>
      <c r="AI135" s="157"/>
      <c r="AJ135" s="157"/>
      <c r="AK135" s="157"/>
      <c r="AL135" s="157"/>
      <c r="AM135" s="157"/>
      <c r="AN135" s="157"/>
      <c r="AO135" s="157"/>
      <c r="AP135" s="157"/>
      <c r="AQ135" s="157"/>
      <c r="AR135" s="157"/>
      <c r="AS135" s="157"/>
      <c r="AT135" s="159"/>
    </row>
    <row r="136" spans="1:46" s="158" customFormat="1" ht="27" hidden="1" customHeight="1" x14ac:dyDescent="0.2">
      <c r="A136" s="34" t="s">
        <v>106</v>
      </c>
      <c r="B136" s="59"/>
      <c r="C136" s="59" t="e">
        <f>C128/C120*10</f>
        <v>#DIV/0!</v>
      </c>
      <c r="D136" s="59" t="e">
        <f t="shared" ref="D136:E136" si="7">D128/D120*10</f>
        <v>#DIV/0!</v>
      </c>
      <c r="E136" s="59" t="e">
        <f t="shared" si="7"/>
        <v>#DIV/0!</v>
      </c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60"/>
      <c r="V136" s="60"/>
      <c r="W136" s="60"/>
      <c r="X136" s="60"/>
      <c r="Y136" s="60"/>
      <c r="Z136" s="60"/>
      <c r="AA136" s="130"/>
      <c r="AB136" s="130"/>
      <c r="AC136" s="157"/>
      <c r="AD136" s="157"/>
      <c r="AE136" s="157"/>
      <c r="AF136" s="157"/>
      <c r="AG136" s="157"/>
      <c r="AH136" s="157"/>
      <c r="AI136" s="157"/>
      <c r="AJ136" s="157"/>
      <c r="AK136" s="157"/>
      <c r="AL136" s="157"/>
      <c r="AM136" s="157"/>
      <c r="AN136" s="157"/>
      <c r="AO136" s="157"/>
      <c r="AP136" s="157"/>
      <c r="AQ136" s="157"/>
      <c r="AR136" s="157"/>
      <c r="AS136" s="157"/>
      <c r="AT136" s="159"/>
    </row>
    <row r="137" spans="1:46" s="158" customFormat="1" ht="20.45" hidden="1" customHeight="1" x14ac:dyDescent="0.2">
      <c r="A137" s="10" t="s">
        <v>93</v>
      </c>
      <c r="B137" s="60"/>
      <c r="C137" s="60" t="e">
        <f t="shared" ref="C137:E137" si="8">C129/C121*10</f>
        <v>#DIV/0!</v>
      </c>
      <c r="D137" s="60" t="e">
        <f t="shared" si="8"/>
        <v>#DIV/0!</v>
      </c>
      <c r="E137" s="60" t="e">
        <f t="shared" si="8"/>
        <v>#DIV/0!</v>
      </c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60"/>
      <c r="V137" s="60"/>
      <c r="W137" s="60"/>
      <c r="X137" s="60"/>
      <c r="Y137" s="60"/>
      <c r="Z137" s="60"/>
      <c r="AA137" s="130"/>
      <c r="AB137" s="130"/>
      <c r="AC137" s="157"/>
      <c r="AD137" s="157"/>
      <c r="AE137" s="157"/>
      <c r="AF137" s="157"/>
      <c r="AG137" s="157"/>
      <c r="AH137" s="157"/>
      <c r="AI137" s="157"/>
      <c r="AJ137" s="157"/>
      <c r="AK137" s="157"/>
      <c r="AL137" s="157"/>
      <c r="AM137" s="157"/>
      <c r="AN137" s="157"/>
      <c r="AO137" s="157"/>
      <c r="AP137" s="157"/>
      <c r="AQ137" s="157"/>
      <c r="AR137" s="157"/>
      <c r="AS137" s="157"/>
      <c r="AT137" s="159"/>
    </row>
    <row r="138" spans="1:46" s="158" customFormat="1" ht="24" hidden="1" customHeight="1" x14ac:dyDescent="0.2">
      <c r="A138" s="10" t="s">
        <v>94</v>
      </c>
      <c r="B138" s="60"/>
      <c r="C138" s="60" t="e">
        <f t="shared" ref="C138:E138" si="9">C130/C122*10</f>
        <v>#DIV/0!</v>
      </c>
      <c r="D138" s="60" t="e">
        <f t="shared" si="9"/>
        <v>#DIV/0!</v>
      </c>
      <c r="E138" s="60" t="e">
        <f t="shared" si="9"/>
        <v>#DIV/0!</v>
      </c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60"/>
      <c r="V138" s="60"/>
      <c r="W138" s="60"/>
      <c r="X138" s="60"/>
      <c r="Y138" s="60"/>
      <c r="Z138" s="60"/>
      <c r="AA138" s="130"/>
      <c r="AB138" s="130"/>
      <c r="AC138" s="157"/>
      <c r="AD138" s="157"/>
      <c r="AE138" s="157"/>
      <c r="AF138" s="157"/>
      <c r="AG138" s="157"/>
      <c r="AH138" s="157"/>
      <c r="AI138" s="157"/>
      <c r="AJ138" s="157"/>
      <c r="AK138" s="157"/>
      <c r="AL138" s="157"/>
      <c r="AM138" s="157"/>
      <c r="AN138" s="157"/>
      <c r="AO138" s="157"/>
      <c r="AP138" s="157"/>
      <c r="AQ138" s="157"/>
      <c r="AR138" s="157"/>
      <c r="AS138" s="157"/>
      <c r="AT138" s="159"/>
    </row>
    <row r="139" spans="1:46" s="158" customFormat="1" ht="24" hidden="1" customHeight="1" x14ac:dyDescent="0.2">
      <c r="A139" s="10" t="s">
        <v>95</v>
      </c>
      <c r="B139" s="60"/>
      <c r="C139" s="60" t="e">
        <f t="shared" ref="C139:E139" si="10">C131/C123*10</f>
        <v>#DIV/0!</v>
      </c>
      <c r="D139" s="60" t="e">
        <f t="shared" si="10"/>
        <v>#DIV/0!</v>
      </c>
      <c r="E139" s="60" t="e">
        <f t="shared" si="10"/>
        <v>#DIV/0!</v>
      </c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60"/>
      <c r="V139" s="60"/>
      <c r="W139" s="60"/>
      <c r="X139" s="60"/>
      <c r="Y139" s="60"/>
      <c r="Z139" s="60"/>
      <c r="AA139" s="130"/>
      <c r="AB139" s="130"/>
      <c r="AC139" s="157"/>
      <c r="AD139" s="157"/>
      <c r="AE139" s="157"/>
      <c r="AF139" s="157"/>
      <c r="AG139" s="157"/>
      <c r="AH139" s="157"/>
      <c r="AI139" s="157"/>
      <c r="AJ139" s="157"/>
      <c r="AK139" s="157"/>
      <c r="AL139" s="157"/>
      <c r="AM139" s="157"/>
      <c r="AN139" s="157"/>
      <c r="AO139" s="157"/>
      <c r="AP139" s="157"/>
      <c r="AQ139" s="157"/>
      <c r="AR139" s="157"/>
      <c r="AS139" s="157"/>
      <c r="AT139" s="159"/>
    </row>
    <row r="140" spans="1:46" s="158" customFormat="1" ht="24" hidden="1" customHeight="1" x14ac:dyDescent="0.2">
      <c r="A140" s="10" t="s">
        <v>96</v>
      </c>
      <c r="B140" s="44"/>
      <c r="C140" s="60" t="e">
        <f>C132/C124*10</f>
        <v>#DIV/0!</v>
      </c>
      <c r="D140" s="8"/>
      <c r="E140" s="88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60"/>
      <c r="V140" s="60"/>
      <c r="W140" s="60"/>
      <c r="X140" s="60"/>
      <c r="Y140" s="60"/>
      <c r="Z140" s="60"/>
      <c r="AA140" s="130"/>
      <c r="AB140" s="130"/>
      <c r="AC140" s="157"/>
      <c r="AD140" s="157"/>
      <c r="AE140" s="157"/>
      <c r="AF140" s="157"/>
      <c r="AG140" s="157"/>
      <c r="AH140" s="157"/>
      <c r="AI140" s="157"/>
      <c r="AJ140" s="157"/>
      <c r="AK140" s="157"/>
      <c r="AL140" s="157"/>
      <c r="AM140" s="157"/>
      <c r="AN140" s="157"/>
      <c r="AO140" s="157"/>
      <c r="AP140" s="157"/>
      <c r="AQ140" s="157"/>
      <c r="AR140" s="157"/>
      <c r="AS140" s="157"/>
      <c r="AT140" s="159"/>
    </row>
    <row r="141" spans="1:46" s="158" customFormat="1" ht="24" hidden="1" customHeight="1" x14ac:dyDescent="0.2">
      <c r="A141" s="10" t="s">
        <v>98</v>
      </c>
      <c r="B141" s="59"/>
      <c r="C141" s="59" t="e">
        <f>C133/C125*10</f>
        <v>#DIV/0!</v>
      </c>
      <c r="D141" s="59" t="e">
        <f>D133/D125*10</f>
        <v>#DIV/0!</v>
      </c>
      <c r="E141" s="93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60"/>
      <c r="V141" s="60"/>
      <c r="W141" s="60"/>
      <c r="X141" s="60"/>
      <c r="Y141" s="60"/>
      <c r="Z141" s="60"/>
      <c r="AA141" s="130"/>
      <c r="AB141" s="130"/>
      <c r="AC141" s="157"/>
      <c r="AD141" s="157"/>
      <c r="AE141" s="157"/>
      <c r="AF141" s="157"/>
      <c r="AG141" s="157"/>
      <c r="AH141" s="157"/>
      <c r="AI141" s="157"/>
      <c r="AJ141" s="157"/>
      <c r="AK141" s="157"/>
      <c r="AL141" s="157"/>
      <c r="AM141" s="157"/>
      <c r="AN141" s="157"/>
      <c r="AO141" s="157"/>
      <c r="AP141" s="157"/>
      <c r="AQ141" s="157"/>
      <c r="AR141" s="157"/>
      <c r="AS141" s="157"/>
      <c r="AT141" s="159"/>
    </row>
    <row r="142" spans="1:46" s="158" customFormat="1" ht="22.5" hidden="1" customHeight="1" x14ac:dyDescent="0.2">
      <c r="A142" s="10" t="s">
        <v>100</v>
      </c>
      <c r="B142" s="60"/>
      <c r="C142" s="60" t="e">
        <f>C134/C126*10</f>
        <v>#DIV/0!</v>
      </c>
      <c r="D142" s="59" t="e">
        <f>D134/D126*10</f>
        <v>#DIV/0!</v>
      </c>
      <c r="E142" s="93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60"/>
      <c r="V142" s="60"/>
      <c r="W142" s="60"/>
      <c r="X142" s="60"/>
      <c r="Y142" s="60"/>
      <c r="Z142" s="60"/>
      <c r="AA142" s="130"/>
      <c r="AB142" s="130"/>
      <c r="AC142" s="157"/>
      <c r="AD142" s="157"/>
      <c r="AE142" s="157"/>
      <c r="AF142" s="157"/>
      <c r="AG142" s="157"/>
      <c r="AH142" s="157"/>
      <c r="AI142" s="157"/>
      <c r="AJ142" s="157"/>
      <c r="AK142" s="157"/>
      <c r="AL142" s="157"/>
      <c r="AM142" s="157"/>
      <c r="AN142" s="157"/>
      <c r="AO142" s="157"/>
      <c r="AP142" s="157"/>
      <c r="AQ142" s="157"/>
      <c r="AR142" s="157"/>
      <c r="AS142" s="157"/>
      <c r="AT142" s="159"/>
    </row>
    <row r="143" spans="1:46" s="158" customFormat="1" ht="19.899999999999999" hidden="1" customHeight="1" x14ac:dyDescent="0.2">
      <c r="A143" s="10" t="s">
        <v>101</v>
      </c>
      <c r="B143" s="44"/>
      <c r="C143" s="60" t="e">
        <f>C135/C127*10</f>
        <v>#DIV/0!</v>
      </c>
      <c r="D143" s="59" t="e">
        <f>D135/D127*10</f>
        <v>#DIV/0!</v>
      </c>
      <c r="E143" s="93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60"/>
      <c r="V143" s="60"/>
      <c r="W143" s="60"/>
      <c r="X143" s="60"/>
      <c r="Y143" s="60"/>
      <c r="Z143" s="60"/>
      <c r="AA143" s="130"/>
      <c r="AB143" s="130"/>
      <c r="AC143" s="157"/>
      <c r="AD143" s="157"/>
      <c r="AE143" s="157"/>
      <c r="AF143" s="157"/>
      <c r="AG143" s="157"/>
      <c r="AH143" s="157"/>
      <c r="AI143" s="157"/>
      <c r="AJ143" s="157"/>
      <c r="AK143" s="157"/>
      <c r="AL143" s="157"/>
      <c r="AM143" s="157"/>
      <c r="AN143" s="157"/>
      <c r="AO143" s="157"/>
      <c r="AP143" s="157"/>
      <c r="AQ143" s="157"/>
      <c r="AR143" s="157"/>
      <c r="AS143" s="157"/>
      <c r="AT143" s="159"/>
    </row>
    <row r="144" spans="1:46" s="158" customFormat="1" ht="24" hidden="1" customHeight="1" outlineLevel="1" x14ac:dyDescent="0.2">
      <c r="A144" s="61" t="s">
        <v>181</v>
      </c>
      <c r="B144" s="23"/>
      <c r="C144" s="59">
        <f>SUM(F144:AA144)</f>
        <v>0</v>
      </c>
      <c r="D144" s="8" t="e">
        <f>#N/A</f>
        <v>#N/A</v>
      </c>
      <c r="E144" s="88"/>
      <c r="F144" s="43"/>
      <c r="G144" s="42"/>
      <c r="H144" s="65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70"/>
      <c r="U144" s="42"/>
      <c r="V144" s="42"/>
      <c r="W144" s="42"/>
      <c r="X144" s="42"/>
      <c r="Y144" s="42"/>
      <c r="Z144" s="42"/>
      <c r="AA144" s="121"/>
      <c r="AB144" s="121"/>
      <c r="AC144" s="157"/>
      <c r="AD144" s="157"/>
      <c r="AE144" s="157"/>
      <c r="AF144" s="157"/>
      <c r="AG144" s="157"/>
      <c r="AH144" s="157"/>
      <c r="AI144" s="157"/>
      <c r="AJ144" s="157"/>
      <c r="AK144" s="157"/>
      <c r="AL144" s="157"/>
      <c r="AM144" s="157"/>
      <c r="AN144" s="157"/>
      <c r="AO144" s="157"/>
      <c r="AP144" s="157"/>
      <c r="AQ144" s="157"/>
      <c r="AR144" s="157"/>
      <c r="AS144" s="157"/>
      <c r="AT144" s="159"/>
    </row>
    <row r="145" spans="1:46" s="158" customFormat="1" ht="23.45" hidden="1" customHeight="1" x14ac:dyDescent="0.2">
      <c r="A145" s="34" t="s">
        <v>182</v>
      </c>
      <c r="B145" s="23"/>
      <c r="C145" s="59">
        <f>SUM(F145:AA145)</f>
        <v>0</v>
      </c>
      <c r="D145" s="8" t="e">
        <f>#N/A</f>
        <v>#N/A</v>
      </c>
      <c r="E145" s="88"/>
      <c r="F145" s="43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70"/>
      <c r="U145" s="42"/>
      <c r="V145" s="42"/>
      <c r="W145" s="42"/>
      <c r="X145" s="42"/>
      <c r="Y145" s="42"/>
      <c r="Z145" s="42"/>
      <c r="AA145" s="121"/>
      <c r="AB145" s="121"/>
      <c r="AC145" s="157"/>
      <c r="AD145" s="157"/>
      <c r="AE145" s="157"/>
      <c r="AF145" s="157"/>
      <c r="AG145" s="157"/>
      <c r="AH145" s="157"/>
      <c r="AI145" s="157"/>
      <c r="AJ145" s="157"/>
      <c r="AK145" s="157"/>
      <c r="AL145" s="157"/>
      <c r="AM145" s="157"/>
      <c r="AN145" s="157"/>
      <c r="AO145" s="157"/>
      <c r="AP145" s="157"/>
      <c r="AQ145" s="157"/>
      <c r="AR145" s="157"/>
      <c r="AS145" s="157"/>
      <c r="AT145" s="159"/>
    </row>
    <row r="146" spans="1:46" s="158" customFormat="1" ht="23.45" hidden="1" customHeight="1" x14ac:dyDescent="0.2">
      <c r="A146" s="34" t="s">
        <v>106</v>
      </c>
      <c r="B146" s="69"/>
      <c r="C146" s="69" t="e">
        <f>C145/C144*10</f>
        <v>#DIV/0!</v>
      </c>
      <c r="D146" s="8" t="e">
        <f>#N/A</f>
        <v>#N/A</v>
      </c>
      <c r="E146" s="88"/>
      <c r="F146" s="43"/>
      <c r="G146" s="65"/>
      <c r="H146" s="65"/>
      <c r="I146" s="65"/>
      <c r="J146" s="65"/>
      <c r="K146" s="65"/>
      <c r="L146" s="65"/>
      <c r="M146" s="65"/>
      <c r="N146" s="65"/>
      <c r="O146" s="65"/>
      <c r="P146" s="65"/>
      <c r="Q146" s="65"/>
      <c r="R146" s="65"/>
      <c r="S146" s="65"/>
      <c r="T146" s="65"/>
      <c r="U146" s="65"/>
      <c r="V146" s="65"/>
      <c r="W146" s="65"/>
      <c r="X146" s="65"/>
      <c r="Y146" s="65"/>
      <c r="Z146" s="43"/>
      <c r="AA146" s="122"/>
      <c r="AB146" s="122"/>
      <c r="AC146" s="157"/>
      <c r="AD146" s="157"/>
      <c r="AE146" s="157"/>
      <c r="AF146" s="157"/>
      <c r="AG146" s="157"/>
      <c r="AH146" s="157"/>
      <c r="AI146" s="157"/>
      <c r="AJ146" s="157"/>
      <c r="AK146" s="157"/>
      <c r="AL146" s="157"/>
      <c r="AM146" s="157"/>
      <c r="AN146" s="157"/>
      <c r="AO146" s="157"/>
      <c r="AP146" s="157"/>
      <c r="AQ146" s="157"/>
      <c r="AR146" s="157"/>
      <c r="AS146" s="157"/>
      <c r="AT146" s="159"/>
    </row>
    <row r="147" spans="1:46" s="158" customFormat="1" ht="27" hidden="1" customHeight="1" x14ac:dyDescent="0.2">
      <c r="A147" s="61" t="s">
        <v>107</v>
      </c>
      <c r="B147" s="62"/>
      <c r="C147" s="62">
        <f>SUM(F147:AA147)</f>
        <v>0</v>
      </c>
      <c r="D147" s="56" t="e">
        <f>D120-D244</f>
        <v>#DIV/0!</v>
      </c>
      <c r="E147" s="97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6"/>
      <c r="W147" s="56"/>
      <c r="X147" s="56"/>
      <c r="Y147" s="56"/>
      <c r="Z147" s="56"/>
      <c r="AA147" s="127"/>
      <c r="AB147" s="127"/>
      <c r="AC147" s="157"/>
      <c r="AD147" s="157"/>
      <c r="AE147" s="157"/>
      <c r="AF147" s="157"/>
      <c r="AG147" s="157"/>
      <c r="AH147" s="157"/>
      <c r="AI147" s="157"/>
      <c r="AJ147" s="157"/>
      <c r="AK147" s="157"/>
      <c r="AL147" s="157"/>
      <c r="AM147" s="157"/>
      <c r="AN147" s="157"/>
      <c r="AO147" s="157"/>
      <c r="AP147" s="157"/>
      <c r="AQ147" s="157"/>
      <c r="AR147" s="157"/>
      <c r="AS147" s="157"/>
      <c r="AT147" s="159"/>
    </row>
    <row r="148" spans="1:46" s="158" customFormat="1" ht="27" hidden="1" customHeight="1" x14ac:dyDescent="0.2">
      <c r="A148" s="34" t="s">
        <v>108</v>
      </c>
      <c r="B148" s="28"/>
      <c r="C148" s="28">
        <f>SUM(F148:AA148)</f>
        <v>0</v>
      </c>
      <c r="D148" s="8" t="e">
        <f>C148/B148</f>
        <v>#DIV/0!</v>
      </c>
      <c r="E148" s="88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113"/>
      <c r="AB148" s="113"/>
      <c r="AC148" s="157"/>
      <c r="AD148" s="157"/>
      <c r="AE148" s="157"/>
      <c r="AF148" s="157"/>
      <c r="AG148" s="157"/>
      <c r="AH148" s="157"/>
      <c r="AI148" s="157"/>
      <c r="AJ148" s="157"/>
      <c r="AK148" s="157"/>
      <c r="AL148" s="157"/>
      <c r="AM148" s="157"/>
      <c r="AN148" s="157"/>
      <c r="AO148" s="157"/>
      <c r="AP148" s="157"/>
      <c r="AQ148" s="157"/>
      <c r="AR148" s="157"/>
      <c r="AS148" s="157"/>
      <c r="AT148" s="159"/>
    </row>
    <row r="149" spans="1:46" s="158" customFormat="1" ht="28.15" hidden="1" customHeight="1" x14ac:dyDescent="0.2">
      <c r="A149" s="34" t="s">
        <v>109</v>
      </c>
      <c r="B149" s="60"/>
      <c r="C149" s="60" t="e">
        <f>C147/C148</f>
        <v>#DIV/0!</v>
      </c>
      <c r="D149" s="59" t="e">
        <f t="shared" ref="D149:E149" si="11">D147/D148</f>
        <v>#DIV/0!</v>
      </c>
      <c r="E149" s="59" t="e">
        <f t="shared" si="11"/>
        <v>#DIV/0!</v>
      </c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60"/>
      <c r="T149" s="60"/>
      <c r="U149" s="60"/>
      <c r="V149" s="60"/>
      <c r="W149" s="60"/>
      <c r="X149" s="60"/>
      <c r="Y149" s="60"/>
      <c r="Z149" s="60"/>
      <c r="AA149" s="130"/>
      <c r="AB149" s="130"/>
      <c r="AC149" s="157"/>
      <c r="AD149" s="157"/>
      <c r="AE149" s="157"/>
      <c r="AF149" s="157"/>
      <c r="AG149" s="157"/>
      <c r="AH149" s="157"/>
      <c r="AI149" s="157"/>
      <c r="AJ149" s="157"/>
      <c r="AK149" s="157"/>
      <c r="AL149" s="157"/>
      <c r="AM149" s="157"/>
      <c r="AN149" s="157"/>
      <c r="AO149" s="157"/>
      <c r="AP149" s="157"/>
      <c r="AQ149" s="157"/>
      <c r="AR149" s="157"/>
      <c r="AS149" s="157"/>
      <c r="AT149" s="159"/>
    </row>
    <row r="150" spans="1:46" s="158" customFormat="1" ht="29.45" hidden="1" customHeight="1" x14ac:dyDescent="0.2">
      <c r="A150" s="10" t="s">
        <v>110</v>
      </c>
      <c r="B150" s="28"/>
      <c r="C150" s="28">
        <f>SUM(F150:AA150)</f>
        <v>0</v>
      </c>
      <c r="D150" s="31"/>
      <c r="E150" s="88"/>
      <c r="F150" s="63"/>
      <c r="G150" s="63"/>
      <c r="H150" s="64"/>
      <c r="I150" s="63"/>
      <c r="J150" s="63"/>
      <c r="K150" s="63"/>
      <c r="L150" s="63"/>
      <c r="M150" s="63"/>
      <c r="N150" s="63"/>
      <c r="O150" s="65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131"/>
      <c r="AB150" s="131"/>
      <c r="AC150" s="157"/>
      <c r="AD150" s="157"/>
      <c r="AE150" s="157"/>
      <c r="AF150" s="157"/>
      <c r="AG150" s="157"/>
      <c r="AH150" s="157"/>
      <c r="AI150" s="157"/>
      <c r="AJ150" s="157"/>
      <c r="AK150" s="157"/>
      <c r="AL150" s="157"/>
      <c r="AM150" s="157"/>
      <c r="AN150" s="157"/>
      <c r="AO150" s="157"/>
      <c r="AP150" s="157"/>
      <c r="AQ150" s="157"/>
      <c r="AR150" s="157"/>
      <c r="AS150" s="157"/>
      <c r="AT150" s="159"/>
    </row>
    <row r="151" spans="1:46" s="158" customFormat="1" ht="25.9" hidden="1" customHeight="1" x14ac:dyDescent="0.2">
      <c r="A151" s="11" t="s">
        <v>111</v>
      </c>
      <c r="B151" s="23"/>
      <c r="C151" s="28">
        <f>SUM(F151:AA151)</f>
        <v>0</v>
      </c>
      <c r="D151" s="8"/>
      <c r="E151" s="88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  <c r="R151" s="56"/>
      <c r="S151" s="56"/>
      <c r="T151" s="56"/>
      <c r="U151" s="56"/>
      <c r="V151" s="56"/>
      <c r="W151" s="56"/>
      <c r="X151" s="56"/>
      <c r="Y151" s="56"/>
      <c r="Z151" s="56"/>
      <c r="AA151" s="127"/>
      <c r="AB151" s="127"/>
      <c r="AC151" s="157"/>
      <c r="AD151" s="157"/>
      <c r="AE151" s="157"/>
      <c r="AF151" s="157"/>
      <c r="AG151" s="157"/>
      <c r="AH151" s="157"/>
      <c r="AI151" s="157"/>
      <c r="AJ151" s="157"/>
      <c r="AK151" s="157"/>
      <c r="AL151" s="157"/>
      <c r="AM151" s="157"/>
      <c r="AN151" s="157"/>
      <c r="AO151" s="157"/>
      <c r="AP151" s="157"/>
      <c r="AQ151" s="157"/>
      <c r="AR151" s="157"/>
      <c r="AS151" s="157"/>
      <c r="AT151" s="159"/>
    </row>
    <row r="152" spans="1:46" s="158" customFormat="1" ht="24" hidden="1" customHeight="1" outlineLevel="1" x14ac:dyDescent="0.2">
      <c r="A152" s="11" t="s">
        <v>112</v>
      </c>
      <c r="B152" s="28"/>
      <c r="C152" s="28">
        <f>SUM(F152:AA152)</f>
        <v>0</v>
      </c>
      <c r="D152" s="8" t="e">
        <f>C152/B152</f>
        <v>#DIV/0!</v>
      </c>
      <c r="E152" s="88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56"/>
      <c r="S152" s="56"/>
      <c r="T152" s="56"/>
      <c r="U152" s="56"/>
      <c r="V152" s="56"/>
      <c r="W152" s="56"/>
      <c r="X152" s="56"/>
      <c r="Y152" s="56"/>
      <c r="Z152" s="56"/>
      <c r="AA152" s="127"/>
      <c r="AB152" s="127"/>
      <c r="AC152" s="170"/>
      <c r="AD152" s="157"/>
      <c r="AE152" s="157"/>
      <c r="AF152" s="157"/>
      <c r="AG152" s="157"/>
      <c r="AH152" s="157"/>
      <c r="AI152" s="157"/>
      <c r="AJ152" s="157"/>
      <c r="AK152" s="157"/>
      <c r="AL152" s="157"/>
      <c r="AM152" s="157"/>
      <c r="AN152" s="157"/>
      <c r="AO152" s="157"/>
      <c r="AP152" s="157"/>
      <c r="AQ152" s="157"/>
      <c r="AR152" s="157"/>
      <c r="AS152" s="157"/>
      <c r="AT152" s="159"/>
    </row>
    <row r="153" spans="1:46" s="158" customFormat="1" ht="25.15" hidden="1" customHeight="1" outlineLevel="1" x14ac:dyDescent="0.2">
      <c r="A153" s="61" t="s">
        <v>113</v>
      </c>
      <c r="B153" s="23"/>
      <c r="C153" s="28">
        <f>SUM(F153:AA153)</f>
        <v>0</v>
      </c>
      <c r="D153" s="8" t="e">
        <f>C153/B153</f>
        <v>#DIV/0!</v>
      </c>
      <c r="E153" s="88"/>
      <c r="F153" s="55"/>
      <c r="G153" s="42"/>
      <c r="H153" s="42"/>
      <c r="I153" s="42"/>
      <c r="J153" s="42"/>
      <c r="K153" s="42"/>
      <c r="L153" s="42"/>
      <c r="M153" s="55"/>
      <c r="N153" s="26"/>
      <c r="O153" s="42"/>
      <c r="P153" s="55"/>
      <c r="Q153" s="42"/>
      <c r="R153" s="55"/>
      <c r="S153" s="42"/>
      <c r="T153" s="42"/>
      <c r="U153" s="55"/>
      <c r="V153" s="55"/>
      <c r="W153" s="55"/>
      <c r="X153" s="55"/>
      <c r="Y153" s="42"/>
      <c r="Z153" s="42"/>
      <c r="AA153" s="121"/>
      <c r="AB153" s="121"/>
      <c r="AC153" s="157"/>
      <c r="AD153" s="157"/>
      <c r="AE153" s="157"/>
      <c r="AF153" s="157"/>
      <c r="AG153" s="157"/>
      <c r="AH153" s="157"/>
      <c r="AI153" s="157"/>
      <c r="AJ153" s="157"/>
      <c r="AK153" s="157"/>
      <c r="AL153" s="157"/>
      <c r="AM153" s="157"/>
      <c r="AN153" s="157"/>
      <c r="AO153" s="157"/>
      <c r="AP153" s="157"/>
      <c r="AQ153" s="157"/>
      <c r="AR153" s="157"/>
      <c r="AS153" s="157"/>
      <c r="AT153" s="159"/>
    </row>
    <row r="154" spans="1:46" s="158" customFormat="1" ht="26.45" hidden="1" customHeight="1" x14ac:dyDescent="0.2">
      <c r="A154" s="11" t="s">
        <v>38</v>
      </c>
      <c r="B154" s="35"/>
      <c r="C154" s="35" t="e">
        <f>C153/C152</f>
        <v>#DIV/0!</v>
      </c>
      <c r="D154" s="40" t="e">
        <f>D153/D152</f>
        <v>#DIV/0!</v>
      </c>
      <c r="E154" s="9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118"/>
      <c r="AB154" s="118"/>
      <c r="AC154" s="157"/>
      <c r="AD154" s="157"/>
      <c r="AE154" s="157"/>
      <c r="AF154" s="157"/>
      <c r="AG154" s="157"/>
      <c r="AH154" s="157"/>
      <c r="AI154" s="157"/>
      <c r="AJ154" s="157"/>
      <c r="AK154" s="157"/>
      <c r="AL154" s="157"/>
      <c r="AM154" s="157"/>
      <c r="AN154" s="157"/>
      <c r="AO154" s="157"/>
      <c r="AP154" s="157"/>
      <c r="AQ154" s="157"/>
      <c r="AR154" s="157"/>
      <c r="AS154" s="157"/>
      <c r="AT154" s="159"/>
    </row>
    <row r="155" spans="1:46" s="158" customFormat="1" ht="26.45" hidden="1" customHeight="1" x14ac:dyDescent="0.2">
      <c r="A155" s="11" t="s">
        <v>114</v>
      </c>
      <c r="B155" s="66"/>
      <c r="C155" s="28">
        <f>SUM(F155:AA155)</f>
        <v>0</v>
      </c>
      <c r="D155" s="67" t="e">
        <f>D152-D153</f>
        <v>#DIV/0!</v>
      </c>
      <c r="E155" s="98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  <c r="AA155" s="132"/>
      <c r="AB155" s="132"/>
      <c r="AC155" s="157"/>
      <c r="AD155" s="157"/>
      <c r="AE155" s="157"/>
      <c r="AF155" s="157"/>
      <c r="AG155" s="157"/>
      <c r="AH155" s="157"/>
      <c r="AI155" s="157"/>
      <c r="AJ155" s="157"/>
      <c r="AK155" s="157"/>
      <c r="AL155" s="157"/>
      <c r="AM155" s="157"/>
      <c r="AN155" s="157"/>
      <c r="AO155" s="157"/>
      <c r="AP155" s="157"/>
      <c r="AQ155" s="157"/>
      <c r="AR155" s="157"/>
      <c r="AS155" s="157"/>
      <c r="AT155" s="159"/>
    </row>
    <row r="156" spans="1:46" s="158" customFormat="1" ht="27" hidden="1" customHeight="1" x14ac:dyDescent="0.2">
      <c r="A156" s="34" t="s">
        <v>115</v>
      </c>
      <c r="B156" s="23"/>
      <c r="C156" s="28">
        <f>SUM(F156:AA156)</f>
        <v>0</v>
      </c>
      <c r="D156" s="8" t="e">
        <f>C156/B156</f>
        <v>#DIV/0!</v>
      </c>
      <c r="E156" s="88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63"/>
      <c r="U156" s="55"/>
      <c r="V156" s="55"/>
      <c r="W156" s="55"/>
      <c r="X156" s="55"/>
      <c r="Y156" s="55"/>
      <c r="Z156" s="55"/>
      <c r="AA156" s="126"/>
      <c r="AB156" s="126"/>
      <c r="AC156" s="157"/>
      <c r="AD156" s="157"/>
      <c r="AE156" s="157"/>
      <c r="AF156" s="157"/>
      <c r="AG156" s="157"/>
      <c r="AH156" s="157"/>
      <c r="AI156" s="157"/>
      <c r="AJ156" s="157"/>
      <c r="AK156" s="157"/>
      <c r="AL156" s="157"/>
      <c r="AM156" s="157"/>
      <c r="AN156" s="157"/>
      <c r="AO156" s="157"/>
      <c r="AP156" s="157"/>
      <c r="AQ156" s="157"/>
      <c r="AR156" s="157"/>
      <c r="AS156" s="157"/>
      <c r="AT156" s="159"/>
    </row>
    <row r="157" spans="1:46" s="158" customFormat="1" ht="24.6" hidden="1" customHeight="1" x14ac:dyDescent="0.2">
      <c r="A157" s="34" t="s">
        <v>106</v>
      </c>
      <c r="B157" s="69"/>
      <c r="C157" s="69" t="e">
        <f>C156/C153*10</f>
        <v>#DIV/0!</v>
      </c>
      <c r="D157" s="59" t="e">
        <f>#N/A</f>
        <v>#N/A</v>
      </c>
      <c r="E157" s="93"/>
      <c r="F157" s="65"/>
      <c r="G157" s="65"/>
      <c r="H157" s="65"/>
      <c r="I157" s="65"/>
      <c r="J157" s="65"/>
      <c r="K157" s="65"/>
      <c r="L157" s="65"/>
      <c r="M157" s="65"/>
      <c r="N157" s="65"/>
      <c r="O157" s="65"/>
      <c r="P157" s="65"/>
      <c r="Q157" s="65"/>
      <c r="R157" s="65"/>
      <c r="S157" s="65"/>
      <c r="T157" s="65"/>
      <c r="U157" s="65"/>
      <c r="V157" s="65"/>
      <c r="W157" s="65"/>
      <c r="X157" s="65"/>
      <c r="Y157" s="65"/>
      <c r="Z157" s="65"/>
      <c r="AA157" s="133"/>
      <c r="AB157" s="133"/>
      <c r="AC157" s="157"/>
      <c r="AD157" s="157"/>
      <c r="AE157" s="157"/>
      <c r="AF157" s="157"/>
      <c r="AG157" s="157"/>
      <c r="AH157" s="157"/>
      <c r="AI157" s="157"/>
      <c r="AJ157" s="157"/>
      <c r="AK157" s="157"/>
      <c r="AL157" s="157"/>
      <c r="AM157" s="157"/>
      <c r="AN157" s="157"/>
      <c r="AO157" s="157"/>
      <c r="AP157" s="157"/>
      <c r="AQ157" s="157"/>
      <c r="AR157" s="157"/>
      <c r="AS157" s="157"/>
      <c r="AT157" s="159"/>
    </row>
    <row r="158" spans="1:46" s="158" customFormat="1" ht="22.9" hidden="1" customHeight="1" outlineLevel="1" x14ac:dyDescent="0.2">
      <c r="A158" s="10" t="s">
        <v>116</v>
      </c>
      <c r="B158" s="7"/>
      <c r="C158" s="28">
        <f>F158+G158+H158+I158+J158+K158+L158+M158+N158+O158+P158+Q158+R158+S158+T158+U158+V158+X158+Y158+Z158+AA158</f>
        <v>0</v>
      </c>
      <c r="D158" s="8" t="e">
        <f>C158/B158</f>
        <v>#DIV/0!</v>
      </c>
      <c r="E158" s="88"/>
      <c r="F158" s="56"/>
      <c r="G158" s="56"/>
      <c r="H158" s="56"/>
      <c r="I158" s="56"/>
      <c r="J158" s="56"/>
      <c r="K158" s="56"/>
      <c r="L158" s="56"/>
      <c r="M158" s="63"/>
      <c r="N158" s="63"/>
      <c r="O158" s="63"/>
      <c r="P158" s="56"/>
      <c r="Q158" s="56"/>
      <c r="R158" s="56"/>
      <c r="S158" s="56"/>
      <c r="T158" s="56"/>
      <c r="U158" s="56"/>
      <c r="V158" s="56"/>
      <c r="W158" s="56"/>
      <c r="X158" s="56"/>
      <c r="Y158" s="56"/>
      <c r="Z158" s="55"/>
      <c r="AA158" s="127"/>
      <c r="AB158" s="127"/>
      <c r="AC158" s="157"/>
      <c r="AD158" s="157"/>
      <c r="AE158" s="157"/>
      <c r="AF158" s="157"/>
      <c r="AG158" s="157"/>
      <c r="AH158" s="157"/>
      <c r="AI158" s="157"/>
      <c r="AJ158" s="157"/>
      <c r="AK158" s="157"/>
      <c r="AL158" s="157"/>
      <c r="AM158" s="157"/>
      <c r="AN158" s="157"/>
      <c r="AO158" s="157"/>
      <c r="AP158" s="157"/>
      <c r="AQ158" s="157"/>
      <c r="AR158" s="157"/>
      <c r="AS158" s="157"/>
      <c r="AT158" s="159"/>
    </row>
    <row r="159" spans="1:46" s="158" customFormat="1" ht="22.15" hidden="1" customHeight="1" x14ac:dyDescent="0.2">
      <c r="A159" s="10" t="s">
        <v>117</v>
      </c>
      <c r="B159" s="63"/>
      <c r="C159" s="28">
        <f>SUM(F159:AA159)</f>
        <v>0</v>
      </c>
      <c r="D159" s="31"/>
      <c r="E159" s="88"/>
      <c r="F159" s="65"/>
      <c r="G159" s="65"/>
      <c r="H159" s="68"/>
      <c r="I159" s="65"/>
      <c r="J159" s="65"/>
      <c r="K159" s="65"/>
      <c r="L159" s="65"/>
      <c r="M159" s="65"/>
      <c r="N159" s="65"/>
      <c r="O159" s="65"/>
      <c r="P159" s="65"/>
      <c r="Q159" s="65"/>
      <c r="R159" s="65"/>
      <c r="S159" s="65"/>
      <c r="T159" s="65"/>
      <c r="U159" s="65"/>
      <c r="V159" s="65"/>
      <c r="W159" s="65"/>
      <c r="X159" s="65"/>
      <c r="Y159" s="65"/>
      <c r="Z159" s="65"/>
      <c r="AA159" s="133"/>
      <c r="AB159" s="133"/>
      <c r="AC159" s="157"/>
      <c r="AD159" s="157"/>
      <c r="AE159" s="157"/>
      <c r="AF159" s="157"/>
      <c r="AG159" s="157"/>
      <c r="AH159" s="157"/>
      <c r="AI159" s="157"/>
      <c r="AJ159" s="157"/>
      <c r="AK159" s="157"/>
      <c r="AL159" s="157"/>
      <c r="AM159" s="157"/>
      <c r="AN159" s="157"/>
      <c r="AO159" s="157"/>
      <c r="AP159" s="157"/>
      <c r="AQ159" s="157"/>
      <c r="AR159" s="157"/>
      <c r="AS159" s="157"/>
      <c r="AT159" s="159"/>
    </row>
    <row r="160" spans="1:46" s="158" customFormat="1" ht="25.15" hidden="1" customHeight="1" outlineLevel="1" x14ac:dyDescent="0.2">
      <c r="A160" s="10" t="s">
        <v>118</v>
      </c>
      <c r="B160" s="62"/>
      <c r="C160" s="28">
        <v>1233</v>
      </c>
      <c r="D160" s="8" t="e">
        <f>C160/B160</f>
        <v>#DIV/0!</v>
      </c>
      <c r="E160" s="88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56"/>
      <c r="X160" s="56"/>
      <c r="Y160" s="56"/>
      <c r="Z160" s="56"/>
      <c r="AA160" s="127"/>
      <c r="AB160" s="127"/>
      <c r="AC160" s="157"/>
      <c r="AD160" s="157"/>
      <c r="AE160" s="157"/>
      <c r="AF160" s="157"/>
      <c r="AG160" s="157"/>
      <c r="AH160" s="157"/>
      <c r="AI160" s="157"/>
      <c r="AJ160" s="157"/>
      <c r="AK160" s="157"/>
      <c r="AL160" s="157"/>
      <c r="AM160" s="157"/>
      <c r="AN160" s="157"/>
      <c r="AO160" s="157"/>
      <c r="AP160" s="157"/>
      <c r="AQ160" s="157"/>
      <c r="AR160" s="157"/>
      <c r="AS160" s="157"/>
      <c r="AT160" s="159"/>
    </row>
    <row r="161" spans="1:46" s="158" customFormat="1" ht="22.9" hidden="1" customHeight="1" outlineLevel="1" x14ac:dyDescent="0.2">
      <c r="A161" s="61" t="s">
        <v>119</v>
      </c>
      <c r="B161" s="23"/>
      <c r="C161" s="28">
        <f>SUM(F161:AA161)</f>
        <v>0</v>
      </c>
      <c r="D161" s="8" t="e">
        <f>C161/B161</f>
        <v>#DIV/0!</v>
      </c>
      <c r="E161" s="88"/>
      <c r="F161" s="55"/>
      <c r="G161" s="42"/>
      <c r="H161" s="55"/>
      <c r="I161" s="42"/>
      <c r="J161" s="42"/>
      <c r="K161" s="42"/>
      <c r="L161" s="55"/>
      <c r="M161" s="42"/>
      <c r="N161" s="42"/>
      <c r="O161" s="55"/>
      <c r="P161" s="42"/>
      <c r="Q161" s="42"/>
      <c r="R161" s="42"/>
      <c r="S161" s="42"/>
      <c r="T161" s="42"/>
      <c r="U161" s="42"/>
      <c r="V161" s="63"/>
      <c r="W161" s="63"/>
      <c r="X161" s="42"/>
      <c r="Y161" s="42"/>
      <c r="Z161" s="42"/>
      <c r="AA161" s="121"/>
      <c r="AB161" s="121"/>
      <c r="AC161" s="157"/>
      <c r="AD161" s="157"/>
      <c r="AE161" s="157"/>
      <c r="AF161" s="157"/>
      <c r="AG161" s="157"/>
      <c r="AH161" s="157"/>
      <c r="AI161" s="157"/>
      <c r="AJ161" s="157"/>
      <c r="AK161" s="157"/>
      <c r="AL161" s="157"/>
      <c r="AM161" s="157"/>
      <c r="AN161" s="157"/>
      <c r="AO161" s="157"/>
      <c r="AP161" s="157"/>
      <c r="AQ161" s="157"/>
      <c r="AR161" s="157"/>
      <c r="AS161" s="157"/>
      <c r="AT161" s="159"/>
    </row>
    <row r="162" spans="1:46" s="158" customFormat="1" ht="23.25" hidden="1" customHeight="1" x14ac:dyDescent="0.2">
      <c r="A162" s="11" t="s">
        <v>38</v>
      </c>
      <c r="B162" s="35"/>
      <c r="C162" s="35">
        <f>C161/C160</f>
        <v>0</v>
      </c>
      <c r="D162" s="35" t="e">
        <f>#N/A</f>
        <v>#N/A</v>
      </c>
      <c r="E162" s="9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115"/>
      <c r="AB162" s="115"/>
      <c r="AC162" s="157"/>
      <c r="AD162" s="157"/>
      <c r="AE162" s="157"/>
      <c r="AF162" s="157"/>
      <c r="AG162" s="157"/>
      <c r="AH162" s="157"/>
      <c r="AI162" s="157"/>
      <c r="AJ162" s="157"/>
      <c r="AK162" s="157"/>
      <c r="AL162" s="157"/>
      <c r="AM162" s="157"/>
      <c r="AN162" s="157"/>
      <c r="AO162" s="157"/>
      <c r="AP162" s="157"/>
      <c r="AQ162" s="157"/>
      <c r="AR162" s="157"/>
      <c r="AS162" s="157"/>
      <c r="AT162" s="159"/>
    </row>
    <row r="163" spans="1:46" s="158" customFormat="1" ht="27" hidden="1" customHeight="1" x14ac:dyDescent="0.2">
      <c r="A163" s="34" t="s">
        <v>120</v>
      </c>
      <c r="B163" s="23"/>
      <c r="C163" s="28">
        <f>SUM(F163:AA163)</f>
        <v>0</v>
      </c>
      <c r="D163" s="8" t="e">
        <f>C163/B163</f>
        <v>#DIV/0!</v>
      </c>
      <c r="E163" s="88"/>
      <c r="F163" s="42"/>
      <c r="G163" s="42"/>
      <c r="H163" s="42"/>
      <c r="I163" s="42"/>
      <c r="J163" s="42"/>
      <c r="K163" s="42"/>
      <c r="L163" s="42"/>
      <c r="M163" s="42"/>
      <c r="N163" s="42"/>
      <c r="O163" s="55"/>
      <c r="P163" s="55"/>
      <c r="Q163" s="42"/>
      <c r="R163" s="42"/>
      <c r="S163" s="42"/>
      <c r="T163" s="55"/>
      <c r="U163" s="55"/>
      <c r="V163" s="55"/>
      <c r="W163" s="55"/>
      <c r="X163" s="42"/>
      <c r="Y163" s="42"/>
      <c r="Z163" s="42"/>
      <c r="AA163" s="121"/>
      <c r="AB163" s="121"/>
      <c r="AC163" s="157"/>
      <c r="AD163" s="157"/>
      <c r="AE163" s="157"/>
      <c r="AF163" s="157"/>
      <c r="AG163" s="157"/>
      <c r="AH163" s="157"/>
      <c r="AI163" s="157"/>
      <c r="AJ163" s="157"/>
      <c r="AK163" s="157"/>
      <c r="AL163" s="157"/>
      <c r="AM163" s="157"/>
      <c r="AN163" s="157"/>
      <c r="AO163" s="157"/>
      <c r="AP163" s="157"/>
      <c r="AQ163" s="157"/>
      <c r="AR163" s="157"/>
      <c r="AS163" s="157"/>
      <c r="AT163" s="159"/>
    </row>
    <row r="164" spans="1:46" s="158" customFormat="1" ht="28.15" hidden="1" customHeight="1" x14ac:dyDescent="0.2">
      <c r="A164" s="34" t="s">
        <v>106</v>
      </c>
      <c r="B164" s="69"/>
      <c r="C164" s="69" t="e">
        <f>C163/C161*10</f>
        <v>#DIV/0!</v>
      </c>
      <c r="D164" s="69" t="e">
        <f t="shared" ref="D164:E164" si="12">D163/D161*10</f>
        <v>#DIV/0!</v>
      </c>
      <c r="E164" s="69" t="e">
        <f t="shared" si="12"/>
        <v>#DIV/0!</v>
      </c>
      <c r="F164" s="65"/>
      <c r="G164" s="65"/>
      <c r="H164" s="65"/>
      <c r="I164" s="65"/>
      <c r="J164" s="65"/>
      <c r="K164" s="65"/>
      <c r="L164" s="65"/>
      <c r="M164" s="65"/>
      <c r="N164" s="65"/>
      <c r="O164" s="65"/>
      <c r="P164" s="65"/>
      <c r="Q164" s="65"/>
      <c r="R164" s="65"/>
      <c r="S164" s="65"/>
      <c r="T164" s="65"/>
      <c r="U164" s="65"/>
      <c r="V164" s="65"/>
      <c r="W164" s="65"/>
      <c r="X164" s="65"/>
      <c r="Y164" s="65"/>
      <c r="Z164" s="65"/>
      <c r="AA164" s="133"/>
      <c r="AB164" s="133"/>
      <c r="AC164" s="157"/>
      <c r="AD164" s="157"/>
      <c r="AE164" s="157"/>
      <c r="AF164" s="157"/>
      <c r="AG164" s="157"/>
      <c r="AH164" s="157"/>
      <c r="AI164" s="157"/>
      <c r="AJ164" s="157"/>
      <c r="AK164" s="157"/>
      <c r="AL164" s="157"/>
      <c r="AM164" s="157"/>
      <c r="AN164" s="157"/>
      <c r="AO164" s="157"/>
      <c r="AP164" s="157"/>
      <c r="AQ164" s="157"/>
      <c r="AR164" s="157"/>
      <c r="AS164" s="157"/>
      <c r="AT164" s="159"/>
    </row>
    <row r="165" spans="1:46" s="158" customFormat="1" ht="24" hidden="1" customHeight="1" outlineLevel="1" x14ac:dyDescent="0.2">
      <c r="A165" s="61" t="s">
        <v>121</v>
      </c>
      <c r="B165" s="18"/>
      <c r="C165" s="59">
        <f>SUM(F165:AA165)</f>
        <v>0</v>
      </c>
      <c r="D165" s="8" t="e">
        <f>#N/A</f>
        <v>#N/A</v>
      </c>
      <c r="E165" s="88"/>
      <c r="F165" s="43"/>
      <c r="G165" s="42"/>
      <c r="H165" s="65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70"/>
      <c r="U165" s="42"/>
      <c r="V165" s="42"/>
      <c r="W165" s="42"/>
      <c r="X165" s="42"/>
      <c r="Y165" s="42"/>
      <c r="Z165" s="42"/>
      <c r="AA165" s="121"/>
      <c r="AB165" s="121"/>
      <c r="AC165" s="157"/>
      <c r="AD165" s="157"/>
      <c r="AE165" s="157"/>
      <c r="AF165" s="157"/>
      <c r="AG165" s="157"/>
      <c r="AH165" s="157"/>
      <c r="AI165" s="157"/>
      <c r="AJ165" s="157"/>
      <c r="AK165" s="157"/>
      <c r="AL165" s="157"/>
      <c r="AM165" s="157"/>
      <c r="AN165" s="157"/>
      <c r="AO165" s="157"/>
      <c r="AP165" s="157"/>
      <c r="AQ165" s="157"/>
      <c r="AR165" s="157"/>
      <c r="AS165" s="157"/>
      <c r="AT165" s="159"/>
    </row>
    <row r="166" spans="1:46" s="158" customFormat="1" ht="23.45" hidden="1" customHeight="1" collapsed="1" x14ac:dyDescent="0.2">
      <c r="A166" s="34" t="s">
        <v>122</v>
      </c>
      <c r="B166" s="18"/>
      <c r="C166" s="59">
        <f>SUM(F166:AA166)</f>
        <v>0</v>
      </c>
      <c r="D166" s="8" t="e">
        <f>#N/A</f>
        <v>#N/A</v>
      </c>
      <c r="E166" s="88"/>
      <c r="F166" s="43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70"/>
      <c r="U166" s="42"/>
      <c r="V166" s="42"/>
      <c r="W166" s="42"/>
      <c r="X166" s="42"/>
      <c r="Y166" s="42"/>
      <c r="Z166" s="42"/>
      <c r="AA166" s="121"/>
      <c r="AB166" s="121"/>
      <c r="AC166" s="157"/>
      <c r="AD166" s="157"/>
      <c r="AE166" s="157"/>
      <c r="AF166" s="157"/>
      <c r="AG166" s="157"/>
      <c r="AH166" s="157"/>
      <c r="AI166" s="157"/>
      <c r="AJ166" s="157"/>
      <c r="AK166" s="157"/>
      <c r="AL166" s="157"/>
      <c r="AM166" s="157"/>
      <c r="AN166" s="157"/>
      <c r="AO166" s="157"/>
      <c r="AP166" s="157"/>
      <c r="AQ166" s="157"/>
      <c r="AR166" s="157"/>
      <c r="AS166" s="157"/>
      <c r="AT166" s="159"/>
    </row>
    <row r="167" spans="1:46" s="158" customFormat="1" ht="23.45" hidden="1" customHeight="1" x14ac:dyDescent="0.2">
      <c r="A167" s="34" t="s">
        <v>106</v>
      </c>
      <c r="B167" s="69"/>
      <c r="C167" s="69" t="e">
        <f>C166/C165*10</f>
        <v>#DIV/0!</v>
      </c>
      <c r="D167" s="8" t="e">
        <f>#N/A</f>
        <v>#N/A</v>
      </c>
      <c r="E167" s="88"/>
      <c r="F167" s="43"/>
      <c r="G167" s="65"/>
      <c r="H167" s="65"/>
      <c r="I167" s="65"/>
      <c r="J167" s="65"/>
      <c r="K167" s="65"/>
      <c r="L167" s="65"/>
      <c r="M167" s="65"/>
      <c r="N167" s="65"/>
      <c r="O167" s="65"/>
      <c r="P167" s="65"/>
      <c r="Q167" s="65"/>
      <c r="R167" s="65"/>
      <c r="S167" s="65"/>
      <c r="T167" s="65"/>
      <c r="U167" s="65"/>
      <c r="V167" s="65"/>
      <c r="W167" s="65"/>
      <c r="X167" s="43"/>
      <c r="Y167" s="65"/>
      <c r="Z167" s="43"/>
      <c r="AA167" s="122"/>
      <c r="AB167" s="122"/>
      <c r="AC167" s="157"/>
      <c r="AD167" s="157"/>
      <c r="AE167" s="157"/>
      <c r="AF167" s="157"/>
      <c r="AG167" s="157"/>
      <c r="AH167" s="157"/>
      <c r="AI167" s="157"/>
      <c r="AJ167" s="157"/>
      <c r="AK167" s="157"/>
      <c r="AL167" s="157"/>
      <c r="AM167" s="157"/>
      <c r="AN167" s="157"/>
      <c r="AO167" s="157"/>
      <c r="AP167" s="157"/>
      <c r="AQ167" s="157"/>
      <c r="AR167" s="157"/>
      <c r="AS167" s="157"/>
      <c r="AT167" s="159"/>
    </row>
    <row r="168" spans="1:46" s="158" customFormat="1" ht="23.45" hidden="1" customHeight="1" x14ac:dyDescent="0.2">
      <c r="A168" s="61" t="s">
        <v>179</v>
      </c>
      <c r="B168" s="69"/>
      <c r="C168" s="59">
        <f>SUM(F168:AA168)</f>
        <v>0</v>
      </c>
      <c r="D168" s="8"/>
      <c r="E168" s="88"/>
      <c r="F168" s="43"/>
      <c r="G168" s="65"/>
      <c r="H168" s="65"/>
      <c r="I168" s="65"/>
      <c r="J168" s="65"/>
      <c r="K168" s="65"/>
      <c r="L168" s="65"/>
      <c r="M168" s="65"/>
      <c r="N168" s="65"/>
      <c r="O168" s="65"/>
      <c r="P168" s="65"/>
      <c r="Q168" s="65"/>
      <c r="R168" s="65"/>
      <c r="S168" s="65"/>
      <c r="T168" s="65"/>
      <c r="U168" s="65"/>
      <c r="V168" s="65"/>
      <c r="W168" s="65"/>
      <c r="X168" s="43"/>
      <c r="Y168" s="65"/>
      <c r="Z168" s="43"/>
      <c r="AA168" s="122"/>
      <c r="AB168" s="122"/>
      <c r="AC168" s="157"/>
      <c r="AD168" s="157"/>
      <c r="AE168" s="157"/>
      <c r="AF168" s="157"/>
      <c r="AG168" s="157"/>
      <c r="AH168" s="157"/>
      <c r="AI168" s="157"/>
      <c r="AJ168" s="157"/>
      <c r="AK168" s="157"/>
      <c r="AL168" s="157"/>
      <c r="AM168" s="157"/>
      <c r="AN168" s="157"/>
      <c r="AO168" s="157"/>
      <c r="AP168" s="157"/>
      <c r="AQ168" s="157"/>
      <c r="AR168" s="157"/>
      <c r="AS168" s="157"/>
      <c r="AT168" s="159"/>
    </row>
    <row r="169" spans="1:46" s="158" customFormat="1" ht="23.45" hidden="1" customHeight="1" x14ac:dyDescent="0.2">
      <c r="A169" s="34" t="s">
        <v>180</v>
      </c>
      <c r="B169" s="69"/>
      <c r="C169" s="59">
        <f>SUM(F169:AA169)</f>
        <v>0</v>
      </c>
      <c r="D169" s="8"/>
      <c r="E169" s="88"/>
      <c r="F169" s="43"/>
      <c r="G169" s="65"/>
      <c r="H169" s="65"/>
      <c r="I169" s="65"/>
      <c r="J169" s="65"/>
      <c r="K169" s="65"/>
      <c r="L169" s="65"/>
      <c r="M169" s="65"/>
      <c r="N169" s="65"/>
      <c r="O169" s="65"/>
      <c r="P169" s="65"/>
      <c r="Q169" s="65"/>
      <c r="R169" s="65"/>
      <c r="S169" s="65"/>
      <c r="T169" s="65"/>
      <c r="U169" s="65"/>
      <c r="V169" s="65"/>
      <c r="W169" s="65"/>
      <c r="X169" s="43"/>
      <c r="Y169" s="65"/>
      <c r="Z169" s="43"/>
      <c r="AA169" s="122"/>
      <c r="AB169" s="122"/>
      <c r="AC169" s="157"/>
      <c r="AD169" s="157"/>
      <c r="AE169" s="157"/>
      <c r="AF169" s="157"/>
      <c r="AG169" s="157"/>
      <c r="AH169" s="157"/>
      <c r="AI169" s="157"/>
      <c r="AJ169" s="157"/>
      <c r="AK169" s="157"/>
      <c r="AL169" s="157"/>
      <c r="AM169" s="157"/>
      <c r="AN169" s="157"/>
      <c r="AO169" s="157"/>
      <c r="AP169" s="157"/>
      <c r="AQ169" s="157"/>
      <c r="AR169" s="157"/>
      <c r="AS169" s="157"/>
      <c r="AT169" s="159"/>
    </row>
    <row r="170" spans="1:46" s="158" customFormat="1" ht="23.45" hidden="1" customHeight="1" x14ac:dyDescent="0.2">
      <c r="A170" s="34" t="s">
        <v>106</v>
      </c>
      <c r="B170" s="69"/>
      <c r="C170" s="69" t="e">
        <f>C169/C168*10</f>
        <v>#DIV/0!</v>
      </c>
      <c r="D170" s="8"/>
      <c r="E170" s="88"/>
      <c r="F170" s="43"/>
      <c r="G170" s="65"/>
      <c r="H170" s="65"/>
      <c r="I170" s="65"/>
      <c r="J170" s="65"/>
      <c r="K170" s="65"/>
      <c r="L170" s="65"/>
      <c r="M170" s="65"/>
      <c r="N170" s="65"/>
      <c r="O170" s="65"/>
      <c r="P170" s="65"/>
      <c r="Q170" s="65"/>
      <c r="R170" s="65"/>
      <c r="S170" s="65"/>
      <c r="T170" s="65"/>
      <c r="U170" s="65"/>
      <c r="V170" s="65"/>
      <c r="W170" s="65"/>
      <c r="X170" s="43"/>
      <c r="Y170" s="65"/>
      <c r="Z170" s="43"/>
      <c r="AA170" s="122"/>
      <c r="AB170" s="122"/>
      <c r="AC170" s="157"/>
      <c r="AD170" s="157"/>
      <c r="AE170" s="157"/>
      <c r="AF170" s="157"/>
      <c r="AG170" s="157"/>
      <c r="AH170" s="157"/>
      <c r="AI170" s="157"/>
      <c r="AJ170" s="157"/>
      <c r="AK170" s="157"/>
      <c r="AL170" s="157"/>
      <c r="AM170" s="157"/>
      <c r="AN170" s="157"/>
      <c r="AO170" s="157"/>
      <c r="AP170" s="157"/>
      <c r="AQ170" s="157"/>
      <c r="AR170" s="157"/>
      <c r="AS170" s="157"/>
      <c r="AT170" s="159"/>
    </row>
    <row r="171" spans="1:46" s="158" customFormat="1" ht="21" hidden="1" customHeight="1" x14ac:dyDescent="0.2">
      <c r="A171" s="61" t="s">
        <v>123</v>
      </c>
      <c r="B171" s="28"/>
      <c r="C171" s="28">
        <f>SUM(F171:AA171)</f>
        <v>0</v>
      </c>
      <c r="D171" s="8" t="e">
        <f>#N/A</f>
        <v>#N/A</v>
      </c>
      <c r="E171" s="88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121"/>
      <c r="AB171" s="121"/>
      <c r="AC171" s="157"/>
      <c r="AD171" s="157"/>
      <c r="AE171" s="157"/>
      <c r="AF171" s="157"/>
      <c r="AG171" s="157"/>
      <c r="AH171" s="157"/>
      <c r="AI171" s="157"/>
      <c r="AJ171" s="157"/>
      <c r="AK171" s="157"/>
      <c r="AL171" s="157"/>
      <c r="AM171" s="157"/>
      <c r="AN171" s="157"/>
      <c r="AO171" s="157"/>
      <c r="AP171" s="157"/>
      <c r="AQ171" s="157"/>
      <c r="AR171" s="157"/>
      <c r="AS171" s="157"/>
      <c r="AT171" s="159"/>
    </row>
    <row r="172" spans="1:46" s="158" customFormat="1" ht="21" hidden="1" customHeight="1" x14ac:dyDescent="0.2">
      <c r="A172" s="34" t="s">
        <v>124</v>
      </c>
      <c r="B172" s="28"/>
      <c r="C172" s="28">
        <f>SUM(F172:AA172)</f>
        <v>0</v>
      </c>
      <c r="D172" s="8" t="e">
        <f>#N/A</f>
        <v>#N/A</v>
      </c>
      <c r="E172" s="88"/>
      <c r="F172" s="42"/>
      <c r="G172" s="40"/>
      <c r="H172" s="65"/>
      <c r="I172" s="40"/>
      <c r="J172" s="40"/>
      <c r="K172" s="40"/>
      <c r="L172" s="43"/>
      <c r="M172" s="43"/>
      <c r="N172" s="43"/>
      <c r="O172" s="40"/>
      <c r="P172" s="40"/>
      <c r="Q172" s="40"/>
      <c r="R172" s="43"/>
      <c r="S172" s="43"/>
      <c r="T172" s="43"/>
      <c r="U172" s="40"/>
      <c r="V172" s="40"/>
      <c r="W172" s="40"/>
      <c r="X172" s="43"/>
      <c r="Y172" s="40"/>
      <c r="Z172" s="43"/>
      <c r="AA172" s="118"/>
      <c r="AB172" s="118"/>
      <c r="AC172" s="157"/>
      <c r="AD172" s="157"/>
      <c r="AE172" s="157"/>
      <c r="AF172" s="157"/>
      <c r="AG172" s="157"/>
      <c r="AH172" s="157"/>
      <c r="AI172" s="157"/>
      <c r="AJ172" s="157"/>
      <c r="AK172" s="157"/>
      <c r="AL172" s="157"/>
      <c r="AM172" s="157"/>
      <c r="AN172" s="157"/>
      <c r="AO172" s="157"/>
      <c r="AP172" s="157"/>
      <c r="AQ172" s="157"/>
      <c r="AR172" s="157"/>
      <c r="AS172" s="157"/>
      <c r="AT172" s="159"/>
    </row>
    <row r="173" spans="1:46" s="158" customFormat="1" ht="21" hidden="1" customHeight="1" x14ac:dyDescent="0.2">
      <c r="A173" s="34" t="s">
        <v>106</v>
      </c>
      <c r="B173" s="59"/>
      <c r="C173" s="59" t="e">
        <f>C172/C171*10</f>
        <v>#DIV/0!</v>
      </c>
      <c r="D173" s="8" t="e">
        <f>#N/A</f>
        <v>#N/A</v>
      </c>
      <c r="E173" s="88"/>
      <c r="F173" s="60"/>
      <c r="G173" s="60"/>
      <c r="H173" s="60"/>
      <c r="I173" s="26"/>
      <c r="J173" s="26"/>
      <c r="K173" s="26"/>
      <c r="L173" s="60"/>
      <c r="M173" s="60"/>
      <c r="N173" s="60"/>
      <c r="O173" s="26"/>
      <c r="P173" s="26"/>
      <c r="Q173" s="26"/>
      <c r="R173" s="60"/>
      <c r="S173" s="60"/>
      <c r="T173" s="60"/>
      <c r="U173" s="26"/>
      <c r="V173" s="26"/>
      <c r="W173" s="26"/>
      <c r="X173" s="60"/>
      <c r="Y173" s="60"/>
      <c r="Z173" s="60"/>
      <c r="AA173" s="114"/>
      <c r="AB173" s="114"/>
      <c r="AC173" s="157"/>
      <c r="AD173" s="157"/>
      <c r="AE173" s="157"/>
      <c r="AF173" s="157"/>
      <c r="AG173" s="157"/>
      <c r="AH173" s="157"/>
      <c r="AI173" s="157"/>
      <c r="AJ173" s="157"/>
      <c r="AK173" s="157"/>
      <c r="AL173" s="157"/>
      <c r="AM173" s="157"/>
      <c r="AN173" s="157"/>
      <c r="AO173" s="157"/>
      <c r="AP173" s="157"/>
      <c r="AQ173" s="157"/>
      <c r="AR173" s="157"/>
      <c r="AS173" s="157"/>
      <c r="AT173" s="159"/>
    </row>
    <row r="174" spans="1:46" s="158" customFormat="1" ht="21" hidden="1" customHeight="1" outlineLevel="1" x14ac:dyDescent="0.2">
      <c r="A174" s="61" t="s">
        <v>125</v>
      </c>
      <c r="B174" s="28"/>
      <c r="C174" s="28">
        <f>SUM(F174:AA174)</f>
        <v>0</v>
      </c>
      <c r="D174" s="8" t="e">
        <f>#N/A</f>
        <v>#N/A</v>
      </c>
      <c r="E174" s="88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121"/>
      <c r="AB174" s="121"/>
      <c r="AC174" s="157"/>
      <c r="AD174" s="157"/>
      <c r="AE174" s="157"/>
      <c r="AF174" s="157"/>
      <c r="AG174" s="157"/>
      <c r="AH174" s="157"/>
      <c r="AI174" s="157"/>
      <c r="AJ174" s="157"/>
      <c r="AK174" s="157"/>
      <c r="AL174" s="157"/>
      <c r="AM174" s="157"/>
      <c r="AN174" s="157"/>
      <c r="AO174" s="157"/>
      <c r="AP174" s="157"/>
      <c r="AQ174" s="157"/>
      <c r="AR174" s="157"/>
      <c r="AS174" s="157"/>
      <c r="AT174" s="159"/>
    </row>
    <row r="175" spans="1:46" s="158" customFormat="1" ht="21" hidden="1" customHeight="1" outlineLevel="1" x14ac:dyDescent="0.2">
      <c r="A175" s="34" t="s">
        <v>126</v>
      </c>
      <c r="B175" s="28"/>
      <c r="C175" s="28">
        <f>SUM(F175:AA175)</f>
        <v>0</v>
      </c>
      <c r="D175" s="8" t="e">
        <f>#N/A</f>
        <v>#N/A</v>
      </c>
      <c r="E175" s="88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121"/>
      <c r="AB175" s="121"/>
      <c r="AC175" s="157"/>
      <c r="AD175" s="157"/>
      <c r="AE175" s="157"/>
      <c r="AF175" s="157"/>
      <c r="AG175" s="157"/>
      <c r="AH175" s="157"/>
      <c r="AI175" s="157"/>
      <c r="AJ175" s="157"/>
      <c r="AK175" s="157"/>
      <c r="AL175" s="157"/>
      <c r="AM175" s="157"/>
      <c r="AN175" s="157"/>
      <c r="AO175" s="157"/>
      <c r="AP175" s="157"/>
      <c r="AQ175" s="157"/>
      <c r="AR175" s="157"/>
      <c r="AS175" s="157"/>
      <c r="AT175" s="159"/>
    </row>
    <row r="176" spans="1:46" s="158" customFormat="1" ht="23.45" hidden="1" customHeight="1" x14ac:dyDescent="0.2">
      <c r="A176" s="34" t="s">
        <v>106</v>
      </c>
      <c r="B176" s="69"/>
      <c r="C176" s="69" t="e">
        <f>C175/C174*10</f>
        <v>#DIV/0!</v>
      </c>
      <c r="D176" s="69" t="e">
        <f>D175/D174*10</f>
        <v>#N/A</v>
      </c>
      <c r="E176" s="90"/>
      <c r="F176" s="65"/>
      <c r="G176" s="65"/>
      <c r="H176" s="65"/>
      <c r="I176" s="65"/>
      <c r="J176" s="65"/>
      <c r="K176" s="65"/>
      <c r="L176" s="65"/>
      <c r="M176" s="65"/>
      <c r="N176" s="65"/>
      <c r="O176" s="65"/>
      <c r="P176" s="65"/>
      <c r="Q176" s="65"/>
      <c r="R176" s="65"/>
      <c r="S176" s="65"/>
      <c r="T176" s="65"/>
      <c r="U176" s="65"/>
      <c r="V176" s="65"/>
      <c r="W176" s="65"/>
      <c r="X176" s="65"/>
      <c r="Y176" s="65"/>
      <c r="Z176" s="65"/>
      <c r="AA176" s="133"/>
      <c r="AB176" s="133"/>
      <c r="AC176" s="157"/>
      <c r="AD176" s="157"/>
      <c r="AE176" s="157"/>
      <c r="AF176" s="157"/>
      <c r="AG176" s="157"/>
      <c r="AH176" s="157"/>
      <c r="AI176" s="157"/>
      <c r="AJ176" s="157"/>
      <c r="AK176" s="157"/>
      <c r="AL176" s="157"/>
      <c r="AM176" s="157"/>
      <c r="AN176" s="157"/>
      <c r="AO176" s="157"/>
      <c r="AP176" s="157"/>
      <c r="AQ176" s="157"/>
      <c r="AR176" s="157"/>
      <c r="AS176" s="157"/>
      <c r="AT176" s="159"/>
    </row>
    <row r="177" spans="1:46" s="158" customFormat="1" ht="23.45" hidden="1" customHeight="1" outlineLevel="1" x14ac:dyDescent="0.2">
      <c r="A177" s="61" t="s">
        <v>127</v>
      </c>
      <c r="B177" s="28"/>
      <c r="C177" s="28">
        <f>SUM(F177:AA177)</f>
        <v>0</v>
      </c>
      <c r="D177" s="8" t="e">
        <f>#N/A</f>
        <v>#N/A</v>
      </c>
      <c r="E177" s="88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121"/>
      <c r="AB177" s="121"/>
      <c r="AC177" s="157"/>
      <c r="AD177" s="157"/>
      <c r="AE177" s="157"/>
      <c r="AF177" s="157"/>
      <c r="AG177" s="157"/>
      <c r="AH177" s="157"/>
      <c r="AI177" s="157"/>
      <c r="AJ177" s="157"/>
      <c r="AK177" s="157"/>
      <c r="AL177" s="157"/>
      <c r="AM177" s="157"/>
      <c r="AN177" s="157"/>
      <c r="AO177" s="157"/>
      <c r="AP177" s="157"/>
      <c r="AQ177" s="157"/>
      <c r="AR177" s="157"/>
      <c r="AS177" s="157"/>
      <c r="AT177" s="159"/>
    </row>
    <row r="178" spans="1:46" s="158" customFormat="1" ht="23.45" hidden="1" customHeight="1" outlineLevel="1" x14ac:dyDescent="0.2">
      <c r="A178" s="34" t="s">
        <v>128</v>
      </c>
      <c r="B178" s="28"/>
      <c r="C178" s="28">
        <f>SUM(F178:AA178)</f>
        <v>0</v>
      </c>
      <c r="D178" s="8" t="e">
        <f>#N/A</f>
        <v>#N/A</v>
      </c>
      <c r="E178" s="88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121"/>
      <c r="AB178" s="121"/>
      <c r="AC178" s="157"/>
      <c r="AD178" s="157"/>
      <c r="AE178" s="157"/>
      <c r="AF178" s="157"/>
      <c r="AG178" s="157"/>
      <c r="AH178" s="157"/>
      <c r="AI178" s="157"/>
      <c r="AJ178" s="157"/>
      <c r="AK178" s="157"/>
      <c r="AL178" s="157"/>
      <c r="AM178" s="157"/>
      <c r="AN178" s="157"/>
      <c r="AO178" s="157"/>
      <c r="AP178" s="157"/>
      <c r="AQ178" s="157"/>
      <c r="AR178" s="157"/>
      <c r="AS178" s="157"/>
      <c r="AT178" s="159"/>
    </row>
    <row r="179" spans="1:46" s="158" customFormat="1" ht="23.45" hidden="1" customHeight="1" x14ac:dyDescent="0.2">
      <c r="A179" s="34" t="s">
        <v>106</v>
      </c>
      <c r="B179" s="69"/>
      <c r="C179" s="69" t="e">
        <f t="shared" ref="C179:E179" si="13">C178/C177*10</f>
        <v>#DIV/0!</v>
      </c>
      <c r="D179" s="69" t="e">
        <f t="shared" si="13"/>
        <v>#N/A</v>
      </c>
      <c r="E179" s="69" t="e">
        <f t="shared" si="13"/>
        <v>#DIV/0!</v>
      </c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65"/>
      <c r="Q179" s="65"/>
      <c r="R179" s="65"/>
      <c r="S179" s="65"/>
      <c r="T179" s="65"/>
      <c r="U179" s="65"/>
      <c r="V179" s="65"/>
      <c r="W179" s="65"/>
      <c r="X179" s="65"/>
      <c r="Y179" s="65"/>
      <c r="Z179" s="65"/>
      <c r="AA179" s="133"/>
      <c r="AB179" s="133"/>
      <c r="AC179" s="157"/>
      <c r="AD179" s="157"/>
      <c r="AE179" s="157"/>
      <c r="AF179" s="157"/>
      <c r="AG179" s="157"/>
      <c r="AH179" s="157"/>
      <c r="AI179" s="157"/>
      <c r="AJ179" s="157"/>
      <c r="AK179" s="157"/>
      <c r="AL179" s="157"/>
      <c r="AM179" s="157"/>
      <c r="AN179" s="157"/>
      <c r="AO179" s="157"/>
      <c r="AP179" s="157"/>
      <c r="AQ179" s="157"/>
      <c r="AR179" s="157"/>
      <c r="AS179" s="157"/>
      <c r="AT179" s="159"/>
    </row>
    <row r="180" spans="1:46" s="158" customFormat="1" ht="23.45" hidden="1" customHeight="1" x14ac:dyDescent="0.2">
      <c r="A180" s="61" t="s">
        <v>129</v>
      </c>
      <c r="B180" s="23"/>
      <c r="C180" s="28">
        <f>SUM(F180:AA180)</f>
        <v>0</v>
      </c>
      <c r="D180" s="8" t="e">
        <f>C180/B180</f>
        <v>#DIV/0!</v>
      </c>
      <c r="E180" s="88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63"/>
      <c r="R180" s="42"/>
      <c r="S180" s="42"/>
      <c r="T180" s="42"/>
      <c r="U180" s="42"/>
      <c r="V180" s="42"/>
      <c r="W180" s="42"/>
      <c r="X180" s="42"/>
      <c r="Y180" s="42"/>
      <c r="Z180" s="42"/>
      <c r="AA180" s="121"/>
      <c r="AB180" s="121"/>
      <c r="AC180" s="157"/>
      <c r="AD180" s="157"/>
      <c r="AE180" s="157"/>
      <c r="AF180" s="157"/>
      <c r="AG180" s="157"/>
      <c r="AH180" s="157"/>
      <c r="AI180" s="157"/>
      <c r="AJ180" s="157"/>
      <c r="AK180" s="157"/>
      <c r="AL180" s="157"/>
      <c r="AM180" s="157"/>
      <c r="AN180" s="157"/>
      <c r="AO180" s="157"/>
      <c r="AP180" s="157"/>
      <c r="AQ180" s="157"/>
      <c r="AR180" s="157"/>
      <c r="AS180" s="157"/>
      <c r="AT180" s="159"/>
    </row>
    <row r="181" spans="1:46" s="158" customFormat="1" ht="27" hidden="1" customHeight="1" x14ac:dyDescent="0.2">
      <c r="A181" s="61" t="s">
        <v>130</v>
      </c>
      <c r="B181" s="23"/>
      <c r="C181" s="28"/>
      <c r="D181" s="8"/>
      <c r="E181" s="88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121"/>
      <c r="AB181" s="121"/>
      <c r="AC181" s="157"/>
      <c r="AD181" s="157"/>
      <c r="AE181" s="157"/>
      <c r="AF181" s="157"/>
      <c r="AG181" s="157"/>
      <c r="AH181" s="157"/>
      <c r="AI181" s="157"/>
      <c r="AJ181" s="157"/>
      <c r="AK181" s="157"/>
      <c r="AL181" s="157"/>
      <c r="AM181" s="157"/>
      <c r="AN181" s="157"/>
      <c r="AO181" s="157"/>
      <c r="AP181" s="157"/>
      <c r="AQ181" s="157"/>
      <c r="AR181" s="157"/>
      <c r="AS181" s="157"/>
      <c r="AT181" s="159"/>
    </row>
    <row r="182" spans="1:46" s="158" customFormat="1" ht="25.9" hidden="1" customHeight="1" x14ac:dyDescent="0.2">
      <c r="A182" s="61" t="s">
        <v>131</v>
      </c>
      <c r="B182" s="23"/>
      <c r="C182" s="28"/>
      <c r="D182" s="8"/>
      <c r="E182" s="88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121"/>
      <c r="AB182" s="121"/>
      <c r="AC182" s="157"/>
      <c r="AD182" s="157"/>
      <c r="AE182" s="157"/>
      <c r="AF182" s="157"/>
      <c r="AG182" s="157"/>
      <c r="AH182" s="157"/>
      <c r="AI182" s="157"/>
      <c r="AJ182" s="157"/>
      <c r="AK182" s="157"/>
      <c r="AL182" s="157"/>
      <c r="AM182" s="157"/>
      <c r="AN182" s="157"/>
      <c r="AO182" s="157"/>
      <c r="AP182" s="157"/>
      <c r="AQ182" s="157"/>
      <c r="AR182" s="157"/>
      <c r="AS182" s="157"/>
      <c r="AT182" s="159"/>
    </row>
    <row r="183" spans="1:46" s="169" customFormat="1" ht="24" hidden="1" customHeight="1" x14ac:dyDescent="0.2">
      <c r="A183" s="34" t="s">
        <v>132</v>
      </c>
      <c r="B183" s="23"/>
      <c r="C183" s="28">
        <f>SUM(F183:AA183)</f>
        <v>0</v>
      </c>
      <c r="D183" s="8" t="e">
        <f>C183/B183</f>
        <v>#DIV/0!</v>
      </c>
      <c r="E183" s="88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121"/>
      <c r="AB183" s="121"/>
      <c r="AC183" s="168"/>
      <c r="AD183" s="168"/>
      <c r="AE183" s="168"/>
      <c r="AF183" s="168"/>
      <c r="AG183" s="168"/>
      <c r="AH183" s="168"/>
      <c r="AI183" s="168"/>
      <c r="AJ183" s="168"/>
      <c r="AK183" s="168"/>
      <c r="AL183" s="168"/>
      <c r="AM183" s="168"/>
      <c r="AN183" s="168"/>
      <c r="AO183" s="168"/>
      <c r="AP183" s="168"/>
      <c r="AQ183" s="168"/>
      <c r="AR183" s="168"/>
      <c r="AS183" s="168"/>
      <c r="AT183" s="186"/>
    </row>
    <row r="184" spans="1:46" s="169" customFormat="1" ht="24.6" hidden="1" customHeight="1" x14ac:dyDescent="0.2">
      <c r="A184" s="11" t="s">
        <v>133</v>
      </c>
      <c r="B184" s="8"/>
      <c r="C184" s="8">
        <f>C183/C186</f>
        <v>0</v>
      </c>
      <c r="D184" s="8" t="e">
        <f t="shared" ref="D184:E184" si="14">D183/D186</f>
        <v>#DIV/0!</v>
      </c>
      <c r="E184" s="8" t="e">
        <f t="shared" si="14"/>
        <v>#DIV/0!</v>
      </c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116"/>
      <c r="AB184" s="116"/>
      <c r="AC184" s="168"/>
      <c r="AD184" s="168"/>
      <c r="AE184" s="168"/>
      <c r="AF184" s="168"/>
      <c r="AG184" s="168"/>
      <c r="AH184" s="168"/>
      <c r="AI184" s="168"/>
      <c r="AJ184" s="168"/>
      <c r="AK184" s="168"/>
      <c r="AL184" s="168"/>
      <c r="AM184" s="168"/>
      <c r="AN184" s="168"/>
      <c r="AO184" s="168"/>
      <c r="AP184" s="168"/>
      <c r="AQ184" s="168"/>
      <c r="AR184" s="168"/>
      <c r="AS184" s="168"/>
      <c r="AT184" s="186"/>
    </row>
    <row r="185" spans="1:46" s="158" customFormat="1" ht="29.45" hidden="1" customHeight="1" x14ac:dyDescent="0.2">
      <c r="A185" s="34" t="s">
        <v>134</v>
      </c>
      <c r="B185" s="23"/>
      <c r="C185" s="28">
        <f>SUM(F185:AA185)</f>
        <v>0</v>
      </c>
      <c r="D185" s="8" t="e">
        <f>C185/B185</f>
        <v>#DIV/0!</v>
      </c>
      <c r="E185" s="88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113"/>
      <c r="AB185" s="113"/>
      <c r="AC185" s="157"/>
      <c r="AD185" s="157"/>
      <c r="AE185" s="157"/>
      <c r="AF185" s="157"/>
      <c r="AG185" s="157"/>
      <c r="AH185" s="157"/>
      <c r="AI185" s="157"/>
      <c r="AJ185" s="157"/>
      <c r="AK185" s="157"/>
      <c r="AL185" s="157"/>
      <c r="AM185" s="157"/>
      <c r="AN185" s="157"/>
      <c r="AO185" s="157"/>
      <c r="AP185" s="157"/>
      <c r="AQ185" s="157"/>
      <c r="AR185" s="157"/>
      <c r="AS185" s="157"/>
      <c r="AT185" s="159"/>
    </row>
    <row r="186" spans="1:46" s="158" customFormat="1" ht="27" hidden="1" customHeight="1" outlineLevel="1" x14ac:dyDescent="0.2">
      <c r="A186" s="34" t="s">
        <v>135</v>
      </c>
      <c r="B186" s="23"/>
      <c r="C186" s="28">
        <f>SUM(F186:AA186)</f>
        <v>89156</v>
      </c>
      <c r="D186" s="8"/>
      <c r="E186" s="88"/>
      <c r="F186" s="24">
        <v>7447</v>
      </c>
      <c r="G186" s="24">
        <v>4086</v>
      </c>
      <c r="H186" s="24">
        <v>5495</v>
      </c>
      <c r="I186" s="24">
        <v>6742</v>
      </c>
      <c r="J186" s="24">
        <v>3371</v>
      </c>
      <c r="K186" s="24">
        <v>5932</v>
      </c>
      <c r="L186" s="24">
        <v>4299</v>
      </c>
      <c r="M186" s="24">
        <v>5051</v>
      </c>
      <c r="N186" s="24">
        <v>4521</v>
      </c>
      <c r="O186" s="24">
        <v>2229</v>
      </c>
      <c r="P186" s="24">
        <v>3099</v>
      </c>
      <c r="Q186" s="24">
        <v>7053</v>
      </c>
      <c r="R186" s="24">
        <v>7553</v>
      </c>
      <c r="S186" s="24">
        <v>5109</v>
      </c>
      <c r="T186" s="24">
        <v>7663</v>
      </c>
      <c r="U186" s="24">
        <v>4085</v>
      </c>
      <c r="V186" s="24">
        <v>3293</v>
      </c>
      <c r="W186" s="24"/>
      <c r="X186" s="24">
        <v>2128</v>
      </c>
      <c r="Y186" s="24"/>
      <c r="Z186" s="24"/>
      <c r="AA186" s="113"/>
      <c r="AB186" s="113"/>
      <c r="AC186" s="157"/>
      <c r="AD186" s="157"/>
      <c r="AE186" s="157"/>
      <c r="AF186" s="157"/>
      <c r="AG186" s="157"/>
      <c r="AH186" s="157"/>
      <c r="AI186" s="157"/>
      <c r="AJ186" s="157"/>
      <c r="AK186" s="157"/>
      <c r="AL186" s="157"/>
      <c r="AM186" s="157"/>
      <c r="AN186" s="157"/>
      <c r="AO186" s="157"/>
      <c r="AP186" s="157"/>
      <c r="AQ186" s="157"/>
      <c r="AR186" s="157"/>
      <c r="AS186" s="157"/>
      <c r="AT186" s="159"/>
    </row>
    <row r="187" spans="1:46" s="158" customFormat="1" ht="25.15" hidden="1" customHeight="1" outlineLevel="1" x14ac:dyDescent="0.2">
      <c r="A187" s="34" t="s">
        <v>136</v>
      </c>
      <c r="B187" s="23"/>
      <c r="C187" s="28">
        <f>SUM(F187:AA187)</f>
        <v>0</v>
      </c>
      <c r="D187" s="8"/>
      <c r="E187" s="88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113"/>
      <c r="AB187" s="113"/>
      <c r="AC187" s="157"/>
      <c r="AD187" s="157"/>
      <c r="AE187" s="157"/>
      <c r="AF187" s="157"/>
      <c r="AG187" s="157"/>
      <c r="AH187" s="157"/>
      <c r="AI187" s="157"/>
      <c r="AJ187" s="157"/>
      <c r="AK187" s="157"/>
      <c r="AL187" s="157"/>
      <c r="AM187" s="157"/>
      <c r="AN187" s="157"/>
      <c r="AO187" s="157"/>
      <c r="AP187" s="157"/>
      <c r="AQ187" s="157"/>
      <c r="AR187" s="157"/>
      <c r="AS187" s="157"/>
      <c r="AT187" s="159"/>
    </row>
    <row r="188" spans="1:46" s="158" customFormat="1" ht="23.45" hidden="1" customHeight="1" x14ac:dyDescent="0.2">
      <c r="A188" s="11" t="s">
        <v>38</v>
      </c>
      <c r="B188" s="13"/>
      <c r="C188" s="13">
        <f t="shared" ref="C188:E188" si="15">C187/C186</f>
        <v>0</v>
      </c>
      <c r="D188" s="13" t="e">
        <f t="shared" si="15"/>
        <v>#DIV/0!</v>
      </c>
      <c r="E188" s="13" t="e">
        <f t="shared" si="15"/>
        <v>#DIV/0!</v>
      </c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12"/>
      <c r="AB188" s="112"/>
      <c r="AC188" s="157"/>
      <c r="AD188" s="157"/>
      <c r="AE188" s="157"/>
      <c r="AF188" s="157"/>
      <c r="AG188" s="157"/>
      <c r="AH188" s="157"/>
      <c r="AI188" s="157"/>
      <c r="AJ188" s="157"/>
      <c r="AK188" s="157"/>
      <c r="AL188" s="157"/>
      <c r="AM188" s="157"/>
      <c r="AN188" s="157"/>
      <c r="AO188" s="157"/>
      <c r="AP188" s="157"/>
      <c r="AQ188" s="157"/>
      <c r="AR188" s="157"/>
      <c r="AS188" s="157"/>
      <c r="AT188" s="159"/>
    </row>
    <row r="189" spans="1:46" s="158" customFormat="1" ht="21.6" hidden="1" customHeight="1" x14ac:dyDescent="0.2">
      <c r="A189" s="10" t="s">
        <v>137</v>
      </c>
      <c r="B189" s="26"/>
      <c r="C189" s="26">
        <f>SUM(F189:AA189)</f>
        <v>0</v>
      </c>
      <c r="D189" s="13"/>
      <c r="E189" s="86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  <c r="S189" s="71"/>
      <c r="T189" s="71"/>
      <c r="U189" s="71"/>
      <c r="V189" s="71"/>
      <c r="W189" s="71"/>
      <c r="X189" s="71"/>
      <c r="Y189" s="71"/>
      <c r="Z189" s="71"/>
      <c r="AA189" s="134"/>
      <c r="AB189" s="134"/>
      <c r="AC189" s="157"/>
      <c r="AD189" s="157"/>
      <c r="AE189" s="157"/>
      <c r="AF189" s="157"/>
      <c r="AG189" s="157"/>
      <c r="AH189" s="157"/>
      <c r="AI189" s="157"/>
      <c r="AJ189" s="157"/>
      <c r="AK189" s="157"/>
      <c r="AL189" s="157"/>
      <c r="AM189" s="157"/>
      <c r="AN189" s="157"/>
      <c r="AO189" s="157"/>
      <c r="AP189" s="157"/>
      <c r="AQ189" s="157"/>
      <c r="AR189" s="157"/>
      <c r="AS189" s="157"/>
      <c r="AT189" s="159"/>
    </row>
    <row r="190" spans="1:46" s="158" customFormat="1" ht="23.45" hidden="1" customHeight="1" x14ac:dyDescent="0.2">
      <c r="A190" s="10" t="s">
        <v>138</v>
      </c>
      <c r="B190" s="26"/>
      <c r="C190" s="26">
        <f>SUM(F190:AA190)</f>
        <v>0</v>
      </c>
      <c r="D190" s="13"/>
      <c r="E190" s="86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  <c r="S190" s="71"/>
      <c r="T190" s="71"/>
      <c r="U190" s="71"/>
      <c r="V190" s="71"/>
      <c r="W190" s="71"/>
      <c r="X190" s="71"/>
      <c r="Y190" s="71"/>
      <c r="Z190" s="71"/>
      <c r="AA190" s="134"/>
      <c r="AB190" s="134"/>
      <c r="AC190" s="157"/>
      <c r="AD190" s="157"/>
      <c r="AE190" s="157"/>
      <c r="AF190" s="157"/>
      <c r="AG190" s="157"/>
      <c r="AH190" s="157"/>
      <c r="AI190" s="157"/>
      <c r="AJ190" s="157"/>
      <c r="AK190" s="157"/>
      <c r="AL190" s="157"/>
      <c r="AM190" s="157"/>
      <c r="AN190" s="157"/>
      <c r="AO190" s="157"/>
      <c r="AP190" s="157"/>
      <c r="AQ190" s="157"/>
      <c r="AR190" s="157"/>
      <c r="AS190" s="157"/>
      <c r="AT190" s="159"/>
    </row>
    <row r="191" spans="1:46" s="158" customFormat="1" ht="23.45" hidden="1" customHeight="1" x14ac:dyDescent="0.2">
      <c r="A191" s="34" t="s">
        <v>171</v>
      </c>
      <c r="B191" s="23"/>
      <c r="C191" s="28">
        <f>SUM(F191:AA191)</f>
        <v>0</v>
      </c>
      <c r="D191" s="13"/>
      <c r="E191" s="86"/>
      <c r="F191" s="71"/>
      <c r="G191" s="71"/>
      <c r="H191" s="71"/>
      <c r="I191" s="71"/>
      <c r="J191" s="71"/>
      <c r="K191" s="71"/>
      <c r="L191" s="71"/>
      <c r="M191" s="71"/>
      <c r="N191" s="71"/>
      <c r="O191" s="71"/>
      <c r="P191" s="71"/>
      <c r="Q191" s="71"/>
      <c r="R191" s="71"/>
      <c r="S191" s="71"/>
      <c r="T191" s="71"/>
      <c r="U191" s="71"/>
      <c r="V191" s="71"/>
      <c r="W191" s="71"/>
      <c r="X191" s="71"/>
      <c r="Y191" s="71"/>
      <c r="Z191" s="71"/>
      <c r="AA191" s="134"/>
      <c r="AB191" s="134"/>
      <c r="AC191" s="157"/>
      <c r="AD191" s="157"/>
      <c r="AE191" s="157"/>
      <c r="AF191" s="157"/>
      <c r="AG191" s="157"/>
      <c r="AH191" s="157"/>
      <c r="AI191" s="157"/>
      <c r="AJ191" s="157"/>
      <c r="AK191" s="157"/>
      <c r="AL191" s="157"/>
      <c r="AM191" s="157"/>
      <c r="AN191" s="157"/>
      <c r="AO191" s="157"/>
      <c r="AP191" s="157"/>
      <c r="AQ191" s="157"/>
      <c r="AR191" s="157"/>
      <c r="AS191" s="157"/>
      <c r="AT191" s="159"/>
    </row>
    <row r="192" spans="1:46" s="169" customFormat="1" ht="45" hidden="1" customHeight="1" outlineLevel="1" x14ac:dyDescent="0.2">
      <c r="A192" s="10" t="s">
        <v>170</v>
      </c>
      <c r="B192" s="23"/>
      <c r="C192" s="28">
        <f>SUM(F192:AA192)</f>
        <v>0</v>
      </c>
      <c r="D192" s="8" t="e">
        <f>C192/B192</f>
        <v>#DIV/0!</v>
      </c>
      <c r="E192" s="32">
        <v>1289</v>
      </c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117"/>
      <c r="AB192" s="117"/>
      <c r="AC192" s="168"/>
      <c r="AD192" s="168"/>
      <c r="AE192" s="168"/>
      <c r="AF192" s="168"/>
      <c r="AG192" s="168"/>
      <c r="AH192" s="168"/>
      <c r="AI192" s="168"/>
      <c r="AJ192" s="168"/>
      <c r="AK192" s="168"/>
      <c r="AL192" s="168"/>
      <c r="AM192" s="168"/>
      <c r="AN192" s="168"/>
      <c r="AO192" s="168"/>
      <c r="AP192" s="168"/>
      <c r="AQ192" s="168"/>
      <c r="AR192" s="168"/>
      <c r="AS192" s="168"/>
      <c r="AT192" s="186"/>
    </row>
    <row r="193" spans="1:46" s="172" customFormat="1" ht="25.9" hidden="1" customHeight="1" outlineLevel="1" x14ac:dyDescent="0.2">
      <c r="A193" s="34" t="s">
        <v>139</v>
      </c>
      <c r="B193" s="28"/>
      <c r="C193" s="28">
        <f>SUM(F193:AA193)</f>
        <v>0</v>
      </c>
      <c r="D193" s="8" t="e">
        <f>C193/B193</f>
        <v>#DIV/0!</v>
      </c>
      <c r="E193" s="88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121"/>
      <c r="AB193" s="121"/>
      <c r="AC193" s="171"/>
      <c r="AD193" s="171"/>
      <c r="AE193" s="171"/>
      <c r="AF193" s="171"/>
      <c r="AG193" s="171"/>
      <c r="AH193" s="171"/>
      <c r="AI193" s="171"/>
      <c r="AJ193" s="171"/>
      <c r="AK193" s="171"/>
      <c r="AL193" s="171"/>
      <c r="AM193" s="171"/>
      <c r="AN193" s="171"/>
      <c r="AO193" s="171"/>
      <c r="AP193" s="171"/>
      <c r="AQ193" s="171"/>
      <c r="AR193" s="171"/>
      <c r="AS193" s="171"/>
      <c r="AT193" s="187"/>
    </row>
    <row r="194" spans="1:46" s="169" customFormat="1" ht="30.6" hidden="1" customHeight="1" x14ac:dyDescent="0.2">
      <c r="A194" s="10" t="s">
        <v>140</v>
      </c>
      <c r="B194" s="57"/>
      <c r="C194" s="57" t="e">
        <f>C193/C192</f>
        <v>#DIV/0!</v>
      </c>
      <c r="D194" s="57" t="e">
        <f>D193/D192</f>
        <v>#DIV/0!</v>
      </c>
      <c r="E194" s="57">
        <f>E193/E192</f>
        <v>0</v>
      </c>
      <c r="F194" s="102"/>
      <c r="G194" s="102"/>
      <c r="H194" s="102"/>
      <c r="I194" s="102"/>
      <c r="J194" s="102"/>
      <c r="K194" s="102"/>
      <c r="L194" s="102"/>
      <c r="M194" s="102"/>
      <c r="N194" s="102"/>
      <c r="O194" s="102"/>
      <c r="P194" s="102"/>
      <c r="Q194" s="102"/>
      <c r="R194" s="102"/>
      <c r="S194" s="102"/>
      <c r="T194" s="102"/>
      <c r="U194" s="102"/>
      <c r="V194" s="102"/>
      <c r="W194" s="102"/>
      <c r="X194" s="102"/>
      <c r="Y194" s="102"/>
      <c r="Z194" s="102"/>
      <c r="AA194" s="135"/>
      <c r="AB194" s="135"/>
      <c r="AC194" s="168"/>
      <c r="AD194" s="168"/>
      <c r="AE194" s="168"/>
      <c r="AF194" s="168"/>
      <c r="AG194" s="168"/>
      <c r="AH194" s="168"/>
      <c r="AI194" s="168"/>
      <c r="AJ194" s="168"/>
      <c r="AK194" s="168"/>
      <c r="AL194" s="168"/>
      <c r="AM194" s="168"/>
      <c r="AN194" s="168"/>
      <c r="AO194" s="168"/>
      <c r="AP194" s="168"/>
      <c r="AQ194" s="168"/>
      <c r="AR194" s="168"/>
      <c r="AS194" s="168"/>
      <c r="AT194" s="186"/>
    </row>
    <row r="195" spans="1:46" s="169" customFormat="1" ht="28.9" hidden="1" customHeight="1" outlineLevel="1" x14ac:dyDescent="0.2">
      <c r="A195" s="10" t="s">
        <v>141</v>
      </c>
      <c r="B195" s="28"/>
      <c r="C195" s="28">
        <f>SUM(F195:AA195)</f>
        <v>0</v>
      </c>
      <c r="D195" s="8" t="e">
        <f>C195/B195</f>
        <v>#DIV/0!</v>
      </c>
      <c r="E195" s="88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Y195" s="55"/>
      <c r="Z195" s="55"/>
      <c r="AA195" s="126"/>
      <c r="AB195" s="126"/>
      <c r="AC195" s="168"/>
      <c r="AD195" s="168"/>
      <c r="AE195" s="168"/>
      <c r="AF195" s="168"/>
      <c r="AG195" s="168"/>
      <c r="AH195" s="168"/>
      <c r="AI195" s="168"/>
      <c r="AJ195" s="168"/>
      <c r="AK195" s="168"/>
      <c r="AL195" s="168"/>
      <c r="AM195" s="168"/>
      <c r="AN195" s="168"/>
      <c r="AO195" s="168"/>
      <c r="AP195" s="168"/>
      <c r="AQ195" s="168"/>
      <c r="AR195" s="168"/>
      <c r="AS195" s="168"/>
      <c r="AT195" s="186"/>
    </row>
    <row r="196" spans="1:46" s="172" customFormat="1" ht="29.25" hidden="1" customHeight="1" outlineLevel="1" x14ac:dyDescent="0.2">
      <c r="A196" s="34" t="s">
        <v>142</v>
      </c>
      <c r="B196" s="23"/>
      <c r="C196" s="28">
        <f>SUM(F196:AA196)</f>
        <v>0</v>
      </c>
      <c r="D196" s="8" t="e">
        <f>C196/B196</f>
        <v>#DIV/0!</v>
      </c>
      <c r="E196" s="88"/>
      <c r="F196" s="55"/>
      <c r="G196" s="42"/>
      <c r="H196" s="42"/>
      <c r="I196" s="42"/>
      <c r="J196" s="42"/>
      <c r="K196" s="42"/>
      <c r="L196" s="42"/>
      <c r="M196" s="42"/>
      <c r="N196" s="42"/>
      <c r="O196" s="42"/>
      <c r="P196" s="55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121"/>
      <c r="AB196" s="121"/>
      <c r="AC196" s="171"/>
      <c r="AD196" s="171"/>
      <c r="AE196" s="171"/>
      <c r="AF196" s="171"/>
      <c r="AG196" s="171"/>
      <c r="AH196" s="171"/>
      <c r="AI196" s="171"/>
      <c r="AJ196" s="171"/>
      <c r="AK196" s="171"/>
      <c r="AL196" s="171"/>
      <c r="AM196" s="171"/>
      <c r="AN196" s="171"/>
      <c r="AO196" s="171"/>
      <c r="AP196" s="171"/>
      <c r="AQ196" s="171"/>
      <c r="AR196" s="171"/>
      <c r="AS196" s="171"/>
      <c r="AT196" s="187"/>
    </row>
    <row r="197" spans="1:46" s="169" customFormat="1" ht="24.6" hidden="1" customHeight="1" x14ac:dyDescent="0.2">
      <c r="A197" s="10" t="s">
        <v>143</v>
      </c>
      <c r="B197" s="13"/>
      <c r="C197" s="13" t="e">
        <f t="shared" ref="C197:E197" si="16">C196/C195</f>
        <v>#DIV/0!</v>
      </c>
      <c r="D197" s="14" t="e">
        <f t="shared" si="16"/>
        <v>#DIV/0!</v>
      </c>
      <c r="E197" s="14" t="e">
        <f t="shared" si="16"/>
        <v>#DIV/0!</v>
      </c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12"/>
      <c r="AB197" s="112"/>
      <c r="AC197" s="168"/>
      <c r="AD197" s="168"/>
      <c r="AE197" s="168"/>
      <c r="AF197" s="168"/>
      <c r="AG197" s="168"/>
      <c r="AH197" s="168"/>
      <c r="AI197" s="168"/>
      <c r="AJ197" s="168"/>
      <c r="AK197" s="168"/>
      <c r="AL197" s="168"/>
      <c r="AM197" s="168"/>
      <c r="AN197" s="168"/>
      <c r="AO197" s="168"/>
      <c r="AP197" s="168"/>
      <c r="AQ197" s="168"/>
      <c r="AR197" s="168"/>
      <c r="AS197" s="168"/>
      <c r="AT197" s="186"/>
    </row>
    <row r="198" spans="1:46" s="169" customFormat="1" ht="25.9" hidden="1" customHeight="1" x14ac:dyDescent="0.2">
      <c r="A198" s="11" t="s">
        <v>144</v>
      </c>
      <c r="B198" s="23"/>
      <c r="C198" s="28"/>
      <c r="D198" s="8"/>
      <c r="E198" s="88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121"/>
      <c r="AB198" s="121"/>
      <c r="AC198" s="168"/>
      <c r="AD198" s="168"/>
      <c r="AE198" s="168"/>
      <c r="AF198" s="168"/>
      <c r="AG198" s="168"/>
      <c r="AH198" s="168"/>
      <c r="AI198" s="168"/>
      <c r="AJ198" s="168"/>
      <c r="AK198" s="168"/>
      <c r="AL198" s="168"/>
      <c r="AM198" s="168"/>
      <c r="AN198" s="168"/>
      <c r="AO198" s="168"/>
      <c r="AP198" s="168"/>
      <c r="AQ198" s="168"/>
      <c r="AR198" s="168"/>
      <c r="AS198" s="168"/>
      <c r="AT198" s="186"/>
    </row>
    <row r="199" spans="1:46" s="172" customFormat="1" ht="29.25" hidden="1" customHeight="1" outlineLevel="1" x14ac:dyDescent="0.2">
      <c r="A199" s="61" t="s">
        <v>145</v>
      </c>
      <c r="B199" s="23"/>
      <c r="C199" s="28">
        <f>SUM(F199:AA199)</f>
        <v>0</v>
      </c>
      <c r="D199" s="8" t="e">
        <f>C199/B199</f>
        <v>#DIV/0!</v>
      </c>
      <c r="E199" s="88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121"/>
      <c r="AB199" s="121"/>
      <c r="AC199" s="171"/>
      <c r="AD199" s="171"/>
      <c r="AE199" s="171"/>
      <c r="AF199" s="171"/>
      <c r="AG199" s="171"/>
      <c r="AH199" s="171"/>
      <c r="AI199" s="171"/>
      <c r="AJ199" s="171"/>
      <c r="AK199" s="171"/>
      <c r="AL199" s="171"/>
      <c r="AM199" s="171"/>
      <c r="AN199" s="171"/>
      <c r="AO199" s="171"/>
      <c r="AP199" s="171"/>
      <c r="AQ199" s="171"/>
      <c r="AR199" s="171"/>
      <c r="AS199" s="171"/>
      <c r="AT199" s="187"/>
    </row>
    <row r="200" spans="1:46" s="172" customFormat="1" ht="29.25" hidden="1" customHeight="1" outlineLevel="1" x14ac:dyDescent="0.2">
      <c r="A200" s="11" t="s">
        <v>146</v>
      </c>
      <c r="B200" s="23"/>
      <c r="C200" s="28">
        <f>SUM(F200:AA200)</f>
        <v>0</v>
      </c>
      <c r="D200" s="8"/>
      <c r="E200" s="88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121"/>
      <c r="AB200" s="121"/>
      <c r="AC200" s="171"/>
      <c r="AD200" s="171"/>
      <c r="AE200" s="171"/>
      <c r="AF200" s="171"/>
      <c r="AG200" s="171"/>
      <c r="AH200" s="171"/>
      <c r="AI200" s="171"/>
      <c r="AJ200" s="171"/>
      <c r="AK200" s="171"/>
      <c r="AL200" s="171"/>
      <c r="AM200" s="171"/>
      <c r="AN200" s="171"/>
      <c r="AO200" s="171"/>
      <c r="AP200" s="171"/>
      <c r="AQ200" s="171"/>
      <c r="AR200" s="171"/>
      <c r="AS200" s="171"/>
      <c r="AT200" s="187"/>
    </row>
    <row r="201" spans="1:46" s="169" customFormat="1" ht="29.25" hidden="1" customHeight="1" outlineLevel="1" x14ac:dyDescent="0.2">
      <c r="A201" s="11" t="s">
        <v>147</v>
      </c>
      <c r="B201" s="23"/>
      <c r="C201" s="28">
        <f>SUM(F201:AA201)</f>
        <v>0</v>
      </c>
      <c r="D201" s="8" t="e">
        <f>C201/B201</f>
        <v>#DIV/0!</v>
      </c>
      <c r="E201" s="88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121"/>
      <c r="AB201" s="121"/>
      <c r="AC201" s="168"/>
      <c r="AD201" s="168"/>
      <c r="AE201" s="168"/>
      <c r="AF201" s="168"/>
      <c r="AG201" s="168"/>
      <c r="AH201" s="168"/>
      <c r="AI201" s="168" t="s">
        <v>0</v>
      </c>
      <c r="AJ201" s="168"/>
      <c r="AK201" s="168"/>
      <c r="AL201" s="168"/>
      <c r="AM201" s="168"/>
      <c r="AN201" s="168"/>
      <c r="AO201" s="168"/>
      <c r="AP201" s="168"/>
      <c r="AQ201" s="168"/>
      <c r="AR201" s="168"/>
      <c r="AS201" s="168"/>
      <c r="AT201" s="186"/>
    </row>
    <row r="202" spans="1:46" s="169" customFormat="1" ht="26.45" hidden="1" customHeight="1" outlineLevel="1" x14ac:dyDescent="0.2">
      <c r="A202" s="11" t="s">
        <v>148</v>
      </c>
      <c r="B202" s="28"/>
      <c r="C202" s="28">
        <f>C199*0.45</f>
        <v>0</v>
      </c>
      <c r="D202" s="28" t="e">
        <f t="shared" ref="D202:E202" si="17">D199*0.45</f>
        <v>#DIV/0!</v>
      </c>
      <c r="E202" s="28">
        <f t="shared" si="17"/>
        <v>0</v>
      </c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114"/>
      <c r="AB202" s="114"/>
      <c r="AC202" s="149"/>
      <c r="AD202" s="168"/>
      <c r="AE202" s="168"/>
      <c r="AF202" s="168"/>
      <c r="AG202" s="168"/>
      <c r="AH202" s="168"/>
      <c r="AI202" s="168"/>
      <c r="AJ202" s="168"/>
      <c r="AK202" s="168"/>
      <c r="AL202" s="168"/>
      <c r="AM202" s="168"/>
      <c r="AN202" s="168"/>
      <c r="AO202" s="168"/>
      <c r="AP202" s="168"/>
      <c r="AQ202" s="168"/>
      <c r="AR202" s="168"/>
      <c r="AS202" s="168"/>
      <c r="AT202" s="186"/>
    </row>
    <row r="203" spans="1:46" s="169" customFormat="1" ht="24.6" hidden="1" customHeight="1" collapsed="1" x14ac:dyDescent="0.2">
      <c r="A203" s="11" t="s">
        <v>149</v>
      </c>
      <c r="B203" s="57"/>
      <c r="C203" s="57" t="e">
        <f>C199/C201</f>
        <v>#DIV/0!</v>
      </c>
      <c r="D203" s="102" t="e">
        <f>D199/D201</f>
        <v>#DIV/0!</v>
      </c>
      <c r="E203" s="102" t="e">
        <f>E199/E201</f>
        <v>#DIV/0!</v>
      </c>
      <c r="F203" s="102"/>
      <c r="G203" s="102"/>
      <c r="H203" s="102"/>
      <c r="I203" s="102"/>
      <c r="J203" s="102"/>
      <c r="K203" s="102"/>
      <c r="L203" s="102"/>
      <c r="M203" s="102"/>
      <c r="N203" s="102"/>
      <c r="O203" s="102"/>
      <c r="P203" s="102"/>
      <c r="Q203" s="102"/>
      <c r="R203" s="102"/>
      <c r="S203" s="102"/>
      <c r="T203" s="102"/>
      <c r="U203" s="102"/>
      <c r="V203" s="102"/>
      <c r="W203" s="102"/>
      <c r="X203" s="102"/>
      <c r="Y203" s="102"/>
      <c r="Z203" s="102"/>
      <c r="AA203" s="135"/>
      <c r="AB203" s="135"/>
      <c r="AC203" s="168"/>
      <c r="AD203" s="168"/>
      <c r="AE203" s="168"/>
      <c r="AF203" s="168"/>
      <c r="AG203" s="168"/>
      <c r="AH203" s="168"/>
      <c r="AI203" s="168"/>
      <c r="AJ203" s="168"/>
      <c r="AK203" s="168"/>
      <c r="AL203" s="168"/>
      <c r="AM203" s="168"/>
      <c r="AN203" s="168"/>
      <c r="AO203" s="168"/>
      <c r="AP203" s="168"/>
      <c r="AQ203" s="168"/>
      <c r="AR203" s="168"/>
      <c r="AS203" s="168"/>
      <c r="AT203" s="186"/>
    </row>
    <row r="204" spans="1:46" s="172" customFormat="1" ht="25.15" hidden="1" customHeight="1" outlineLevel="1" x14ac:dyDescent="0.2">
      <c r="A204" s="61" t="s">
        <v>150</v>
      </c>
      <c r="B204" s="23"/>
      <c r="C204" s="28">
        <f>SUM(F204:AA204)</f>
        <v>0</v>
      </c>
      <c r="D204" s="8" t="e">
        <f>C204/B204</f>
        <v>#DIV/0!</v>
      </c>
      <c r="E204" s="88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121"/>
      <c r="AB204" s="121"/>
      <c r="AC204" s="171"/>
      <c r="AD204" s="171"/>
      <c r="AE204" s="171"/>
      <c r="AF204" s="171"/>
      <c r="AG204" s="171"/>
      <c r="AH204" s="171"/>
      <c r="AI204" s="171"/>
      <c r="AJ204" s="171"/>
      <c r="AK204" s="171"/>
      <c r="AL204" s="171"/>
      <c r="AM204" s="171"/>
      <c r="AN204" s="171"/>
      <c r="AO204" s="171"/>
      <c r="AP204" s="171"/>
      <c r="AQ204" s="171"/>
      <c r="AR204" s="171"/>
      <c r="AS204" s="171"/>
      <c r="AT204" s="187"/>
    </row>
    <row r="205" spans="1:46" s="172" customFormat="1" ht="29.25" hidden="1" customHeight="1" outlineLevel="1" x14ac:dyDescent="0.2">
      <c r="A205" s="11" t="s">
        <v>146</v>
      </c>
      <c r="B205" s="23"/>
      <c r="C205" s="28">
        <f>SUM(F205:AA205)</f>
        <v>0</v>
      </c>
      <c r="D205" s="8"/>
      <c r="E205" s="88"/>
      <c r="F205" s="72"/>
      <c r="G205" s="72"/>
      <c r="H205" s="72"/>
      <c r="I205" s="72"/>
      <c r="J205" s="72"/>
      <c r="K205" s="72"/>
      <c r="L205" s="72"/>
      <c r="M205" s="72"/>
      <c r="N205" s="72"/>
      <c r="O205" s="72"/>
      <c r="P205" s="72"/>
      <c r="Q205" s="72"/>
      <c r="R205" s="72"/>
      <c r="S205" s="72"/>
      <c r="T205" s="72"/>
      <c r="U205" s="72"/>
      <c r="V205" s="72"/>
      <c r="W205" s="72"/>
      <c r="X205" s="72"/>
      <c r="Y205" s="72"/>
      <c r="Z205" s="72"/>
      <c r="AA205" s="136"/>
      <c r="AB205" s="136"/>
      <c r="AC205" s="171"/>
      <c r="AD205" s="171"/>
      <c r="AE205" s="171"/>
      <c r="AF205" s="171"/>
      <c r="AG205" s="171"/>
      <c r="AH205" s="171"/>
      <c r="AI205" s="171"/>
      <c r="AJ205" s="171"/>
      <c r="AK205" s="171"/>
      <c r="AL205" s="171"/>
      <c r="AM205" s="171"/>
      <c r="AN205" s="171"/>
      <c r="AO205" s="171"/>
      <c r="AP205" s="171"/>
      <c r="AQ205" s="171"/>
      <c r="AR205" s="171"/>
      <c r="AS205" s="171"/>
      <c r="AT205" s="187"/>
    </row>
    <row r="206" spans="1:46" s="169" customFormat="1" ht="29.25" hidden="1" customHeight="1" outlineLevel="1" x14ac:dyDescent="0.2">
      <c r="A206" s="11" t="s">
        <v>147</v>
      </c>
      <c r="B206" s="23"/>
      <c r="C206" s="28">
        <f>SUM(F206:AA206)</f>
        <v>0</v>
      </c>
      <c r="D206" s="8" t="e">
        <f>C206/B206</f>
        <v>#DIV/0!</v>
      </c>
      <c r="E206" s="88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121"/>
      <c r="AB206" s="121"/>
      <c r="AC206" s="168"/>
      <c r="AD206" s="168"/>
      <c r="AE206" s="168"/>
      <c r="AF206" s="168"/>
      <c r="AG206" s="168"/>
      <c r="AH206" s="168"/>
      <c r="AI206" s="168"/>
      <c r="AJ206" s="168"/>
      <c r="AK206" s="168"/>
      <c r="AL206" s="168"/>
      <c r="AM206" s="168"/>
      <c r="AN206" s="168"/>
      <c r="AO206" s="168"/>
      <c r="AP206" s="168"/>
      <c r="AQ206" s="168"/>
      <c r="AR206" s="168"/>
      <c r="AS206" s="168"/>
      <c r="AT206" s="186"/>
    </row>
    <row r="207" spans="1:46" s="169" customFormat="1" ht="29.25" hidden="1" customHeight="1" outlineLevel="1" x14ac:dyDescent="0.2">
      <c r="A207" s="11" t="s">
        <v>148</v>
      </c>
      <c r="B207" s="28"/>
      <c r="C207" s="28">
        <f>C204*0.3</f>
        <v>0</v>
      </c>
      <c r="D207" s="28" t="e">
        <f>#N/A</f>
        <v>#N/A</v>
      </c>
      <c r="E207" s="28" t="e">
        <f>#N/A</f>
        <v>#N/A</v>
      </c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114"/>
      <c r="AB207" s="114"/>
      <c r="AC207" s="168"/>
      <c r="AD207" s="168"/>
      <c r="AE207" s="168"/>
      <c r="AF207" s="168"/>
      <c r="AG207" s="168"/>
      <c r="AH207" s="168"/>
      <c r="AI207" s="168"/>
      <c r="AJ207" s="168"/>
      <c r="AK207" s="168"/>
      <c r="AL207" s="168"/>
      <c r="AM207" s="168"/>
      <c r="AN207" s="168"/>
      <c r="AO207" s="168"/>
      <c r="AP207" s="168"/>
      <c r="AQ207" s="168"/>
      <c r="AR207" s="168"/>
      <c r="AS207" s="168"/>
      <c r="AT207" s="186"/>
    </row>
    <row r="208" spans="1:46" s="172" customFormat="1" ht="24.6" hidden="1" customHeight="1" collapsed="1" x14ac:dyDescent="0.2">
      <c r="A208" s="11" t="s">
        <v>149</v>
      </c>
      <c r="B208" s="8"/>
      <c r="C208" s="8" t="e">
        <f>C204/C206</f>
        <v>#DIV/0!</v>
      </c>
      <c r="D208" s="31" t="e">
        <f>D204/D206</f>
        <v>#DIV/0!</v>
      </c>
      <c r="E208" s="31" t="e">
        <f>E204/E206</f>
        <v>#DIV/0!</v>
      </c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116"/>
      <c r="AB208" s="116"/>
      <c r="AC208" s="171"/>
      <c r="AD208" s="171"/>
      <c r="AE208" s="171"/>
      <c r="AF208" s="171"/>
      <c r="AG208" s="171"/>
      <c r="AH208" s="171"/>
      <c r="AI208" s="171"/>
      <c r="AJ208" s="171"/>
      <c r="AK208" s="171"/>
      <c r="AL208" s="171"/>
      <c r="AM208" s="171"/>
      <c r="AN208" s="171"/>
      <c r="AO208" s="171"/>
      <c r="AP208" s="171"/>
      <c r="AQ208" s="171"/>
      <c r="AR208" s="171"/>
      <c r="AS208" s="171"/>
      <c r="AT208" s="187"/>
    </row>
    <row r="209" spans="1:47" s="172" customFormat="1" ht="25.15" hidden="1" customHeight="1" outlineLevel="1" x14ac:dyDescent="0.2">
      <c r="A209" s="61" t="s">
        <v>151</v>
      </c>
      <c r="B209" s="23"/>
      <c r="C209" s="28">
        <f>SUM(F209:AA209)</f>
        <v>0</v>
      </c>
      <c r="D209" s="8"/>
      <c r="E209" s="88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121"/>
      <c r="AB209" s="121"/>
      <c r="AC209" s="171"/>
      <c r="AD209" s="171"/>
      <c r="AE209" s="171"/>
      <c r="AF209" s="171"/>
      <c r="AG209" s="171"/>
      <c r="AH209" s="171"/>
      <c r="AI209" s="171"/>
      <c r="AJ209" s="171"/>
      <c r="AK209" s="171"/>
      <c r="AL209" s="171"/>
      <c r="AM209" s="171"/>
      <c r="AN209" s="171"/>
      <c r="AO209" s="171"/>
      <c r="AP209" s="171"/>
      <c r="AQ209" s="171"/>
      <c r="AR209" s="171"/>
      <c r="AS209" s="171"/>
      <c r="AT209" s="187"/>
    </row>
    <row r="210" spans="1:47" s="172" customFormat="1" ht="29.25" hidden="1" customHeight="1" outlineLevel="1" x14ac:dyDescent="0.2">
      <c r="A210" s="11" t="s">
        <v>146</v>
      </c>
      <c r="B210" s="23"/>
      <c r="C210" s="28">
        <f>SUM(F210:AA210)</f>
        <v>0</v>
      </c>
      <c r="D210" s="8"/>
      <c r="E210" s="88"/>
      <c r="F210" s="72"/>
      <c r="G210" s="72"/>
      <c r="H210" s="72"/>
      <c r="I210" s="72"/>
      <c r="J210" s="72"/>
      <c r="K210" s="72"/>
      <c r="L210" s="72"/>
      <c r="M210" s="72"/>
      <c r="N210" s="72"/>
      <c r="O210" s="72"/>
      <c r="P210" s="72"/>
      <c r="Q210" s="72"/>
      <c r="R210" s="72"/>
      <c r="S210" s="72"/>
      <c r="T210" s="72"/>
      <c r="U210" s="72"/>
      <c r="V210" s="72"/>
      <c r="W210" s="72"/>
      <c r="X210" s="72"/>
      <c r="Y210" s="72"/>
      <c r="Z210" s="72"/>
      <c r="AA210" s="136"/>
      <c r="AB210" s="136"/>
      <c r="AC210" s="171"/>
      <c r="AD210" s="171"/>
      <c r="AE210" s="171"/>
      <c r="AF210" s="171"/>
      <c r="AG210" s="171"/>
      <c r="AH210" s="171"/>
      <c r="AI210" s="171"/>
      <c r="AJ210" s="171"/>
      <c r="AK210" s="171"/>
      <c r="AL210" s="171"/>
      <c r="AM210" s="171"/>
      <c r="AN210" s="171"/>
      <c r="AO210" s="171"/>
      <c r="AP210" s="171"/>
      <c r="AQ210" s="171"/>
      <c r="AR210" s="171"/>
      <c r="AS210" s="171"/>
      <c r="AT210" s="187"/>
    </row>
    <row r="211" spans="1:47" s="169" customFormat="1" ht="28.15" hidden="1" customHeight="1" outlineLevel="1" x14ac:dyDescent="0.2">
      <c r="A211" s="11" t="s">
        <v>147</v>
      </c>
      <c r="B211" s="23"/>
      <c r="C211" s="28">
        <f>SUM(F211:AA211)</f>
        <v>0</v>
      </c>
      <c r="D211" s="8"/>
      <c r="E211" s="88"/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121"/>
      <c r="AB211" s="121"/>
      <c r="AC211" s="168"/>
      <c r="AD211" s="168"/>
      <c r="AE211" s="168"/>
      <c r="AF211" s="168"/>
      <c r="AG211" s="168"/>
      <c r="AH211" s="168"/>
      <c r="AI211" s="168"/>
      <c r="AJ211" s="168"/>
      <c r="AK211" s="168"/>
      <c r="AL211" s="168"/>
      <c r="AM211" s="168"/>
      <c r="AN211" s="168"/>
      <c r="AO211" s="168"/>
      <c r="AP211" s="168"/>
      <c r="AQ211" s="168"/>
      <c r="AR211" s="168"/>
      <c r="AS211" s="168"/>
      <c r="AT211" s="186"/>
    </row>
    <row r="212" spans="1:47" s="169" customFormat="1" ht="29.25" hidden="1" customHeight="1" outlineLevel="1" x14ac:dyDescent="0.2">
      <c r="A212" s="11" t="s">
        <v>152</v>
      </c>
      <c r="B212" s="28"/>
      <c r="C212" s="28">
        <f>C209*0.19</f>
        <v>0</v>
      </c>
      <c r="D212" s="28" t="e">
        <f>#N/A</f>
        <v>#N/A</v>
      </c>
      <c r="E212" s="28" t="e">
        <f>#N/A</f>
        <v>#N/A</v>
      </c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114"/>
      <c r="AB212" s="114"/>
      <c r="AC212" s="168"/>
      <c r="AD212" s="168"/>
      <c r="AE212" s="168"/>
      <c r="AF212" s="168"/>
      <c r="AG212" s="168"/>
      <c r="AH212" s="168"/>
      <c r="AI212" s="168"/>
      <c r="AJ212" s="168"/>
      <c r="AK212" s="168"/>
      <c r="AL212" s="168"/>
      <c r="AM212" s="168"/>
      <c r="AN212" s="168"/>
      <c r="AO212" s="168"/>
      <c r="AP212" s="168"/>
      <c r="AQ212" s="168"/>
      <c r="AR212" s="168"/>
      <c r="AS212" s="168"/>
      <c r="AT212" s="186"/>
    </row>
    <row r="213" spans="1:47" s="172" customFormat="1" ht="24.6" hidden="1" customHeight="1" collapsed="1" x14ac:dyDescent="0.2">
      <c r="A213" s="11" t="s">
        <v>153</v>
      </c>
      <c r="B213" s="8"/>
      <c r="C213" s="8" t="e">
        <f>C209/C211</f>
        <v>#DIV/0!</v>
      </c>
      <c r="D213" s="31" t="e">
        <f>D209/D211</f>
        <v>#DIV/0!</v>
      </c>
      <c r="E213" s="31" t="e">
        <f>E209/E211</f>
        <v>#DIV/0!</v>
      </c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116"/>
      <c r="AB213" s="116"/>
      <c r="AC213" s="171"/>
      <c r="AD213" s="171"/>
      <c r="AE213" s="171"/>
      <c r="AF213" s="171"/>
      <c r="AG213" s="171"/>
      <c r="AH213" s="171"/>
      <c r="AI213" s="171"/>
      <c r="AJ213" s="171"/>
      <c r="AK213" s="171"/>
      <c r="AL213" s="171"/>
      <c r="AM213" s="171"/>
      <c r="AN213" s="171"/>
      <c r="AO213" s="171"/>
      <c r="AP213" s="171"/>
      <c r="AQ213" s="171"/>
      <c r="AR213" s="171"/>
      <c r="AS213" s="171"/>
      <c r="AT213" s="187"/>
    </row>
    <row r="214" spans="1:47" s="169" customFormat="1" ht="25.15" hidden="1" customHeight="1" x14ac:dyDescent="0.2">
      <c r="A214" s="61" t="s">
        <v>154</v>
      </c>
      <c r="B214" s="28"/>
      <c r="C214" s="28">
        <f>SUM(F214:AA214)</f>
        <v>0</v>
      </c>
      <c r="D214" s="8" t="e">
        <f>C214/B214</f>
        <v>#DIV/0!</v>
      </c>
      <c r="E214" s="88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121"/>
      <c r="AB214" s="121"/>
      <c r="AC214" s="168"/>
      <c r="AD214" s="168"/>
      <c r="AE214" s="168"/>
      <c r="AF214" s="168"/>
      <c r="AG214" s="168"/>
      <c r="AH214" s="168"/>
      <c r="AI214" s="168"/>
      <c r="AJ214" s="168"/>
      <c r="AK214" s="168"/>
      <c r="AL214" s="168"/>
      <c r="AM214" s="168"/>
      <c r="AN214" s="168"/>
      <c r="AO214" s="168"/>
      <c r="AP214" s="168"/>
      <c r="AQ214" s="168"/>
      <c r="AR214" s="168"/>
      <c r="AS214" s="168"/>
      <c r="AT214" s="186"/>
    </row>
    <row r="215" spans="1:47" s="169" customFormat="1" ht="29.25" hidden="1" customHeight="1" x14ac:dyDescent="0.2">
      <c r="A215" s="11" t="s">
        <v>152</v>
      </c>
      <c r="B215" s="28"/>
      <c r="C215" s="28">
        <f>C214*0.7</f>
        <v>0</v>
      </c>
      <c r="D215" s="8" t="e">
        <f>C215/B215</f>
        <v>#DIV/0!</v>
      </c>
      <c r="E215" s="88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114"/>
      <c r="AB215" s="114"/>
      <c r="AC215" s="168"/>
      <c r="AD215" s="168"/>
      <c r="AE215" s="168"/>
      <c r="AF215" s="168"/>
      <c r="AG215" s="168"/>
      <c r="AH215" s="168"/>
      <c r="AI215" s="168"/>
      <c r="AJ215" s="168"/>
      <c r="AK215" s="168"/>
      <c r="AL215" s="168"/>
      <c r="AM215" s="168"/>
      <c r="AN215" s="168"/>
      <c r="AO215" s="168"/>
      <c r="AP215" s="168"/>
      <c r="AQ215" s="168"/>
      <c r="AR215" s="168"/>
      <c r="AS215" s="168"/>
      <c r="AT215" s="186"/>
    </row>
    <row r="216" spans="1:47" s="169" customFormat="1" ht="28.5" hidden="1" customHeight="1" x14ac:dyDescent="0.2">
      <c r="A216" s="34" t="s">
        <v>155</v>
      </c>
      <c r="B216" s="28"/>
      <c r="C216" s="28">
        <f>SUM(F216:AA216)</f>
        <v>0</v>
      </c>
      <c r="D216" s="8"/>
      <c r="E216" s="88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Y216" s="55"/>
      <c r="Z216" s="55"/>
      <c r="AA216" s="126"/>
      <c r="AB216" s="126"/>
      <c r="AC216" s="168"/>
      <c r="AD216" s="168"/>
      <c r="AE216" s="168"/>
      <c r="AF216" s="168"/>
      <c r="AG216" s="168"/>
      <c r="AH216" s="168"/>
      <c r="AI216" s="168"/>
      <c r="AJ216" s="168"/>
      <c r="AK216" s="168"/>
      <c r="AL216" s="168"/>
      <c r="AM216" s="168"/>
      <c r="AN216" s="168"/>
      <c r="AO216" s="168"/>
      <c r="AP216" s="168"/>
      <c r="AQ216" s="168"/>
      <c r="AR216" s="168"/>
      <c r="AS216" s="168"/>
      <c r="AT216" s="186"/>
    </row>
    <row r="217" spans="1:47" s="169" customFormat="1" ht="25.5" hidden="1" customHeight="1" x14ac:dyDescent="0.2">
      <c r="A217" s="11" t="s">
        <v>146</v>
      </c>
      <c r="B217" s="28"/>
      <c r="C217" s="28">
        <f>SUM(F217:AA217)</f>
        <v>0</v>
      </c>
      <c r="D217" s="8"/>
      <c r="E217" s="88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Y217" s="55"/>
      <c r="Z217" s="55"/>
      <c r="AA217" s="126"/>
      <c r="AB217" s="126"/>
      <c r="AC217" s="168"/>
      <c r="AD217" s="168"/>
      <c r="AE217" s="168"/>
      <c r="AF217" s="168"/>
      <c r="AG217" s="168"/>
      <c r="AH217" s="168"/>
      <c r="AI217" s="168"/>
      <c r="AJ217" s="168"/>
      <c r="AK217" s="168"/>
      <c r="AL217" s="168"/>
      <c r="AM217" s="168"/>
      <c r="AN217" s="168"/>
      <c r="AO217" s="168"/>
      <c r="AP217" s="168"/>
      <c r="AQ217" s="168"/>
      <c r="AR217" s="168"/>
      <c r="AS217" s="168"/>
      <c r="AT217" s="186"/>
    </row>
    <row r="218" spans="1:47" s="169" customFormat="1" ht="25.15" hidden="1" customHeight="1" x14ac:dyDescent="0.2">
      <c r="A218" s="11" t="s">
        <v>152</v>
      </c>
      <c r="B218" s="28"/>
      <c r="C218" s="28">
        <f>C217*0.2</f>
        <v>0</v>
      </c>
      <c r="D218" s="8" t="e">
        <f>C218/B218</f>
        <v>#DIV/0!</v>
      </c>
      <c r="E218" s="88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114"/>
      <c r="AB218" s="114"/>
      <c r="AC218" s="168"/>
      <c r="AD218" s="168"/>
      <c r="AE218" s="168"/>
      <c r="AF218" s="168"/>
      <c r="AG218" s="168"/>
      <c r="AH218" s="168"/>
      <c r="AI218" s="168"/>
      <c r="AJ218" s="168"/>
      <c r="AK218" s="168"/>
      <c r="AL218" s="168"/>
      <c r="AM218" s="168"/>
      <c r="AN218" s="168"/>
      <c r="AO218" s="168"/>
      <c r="AP218" s="168"/>
      <c r="AQ218" s="168"/>
      <c r="AR218" s="168"/>
      <c r="AS218" s="168"/>
      <c r="AT218" s="186"/>
    </row>
    <row r="219" spans="1:47" s="169" customFormat="1" ht="27.6" hidden="1" customHeight="1" x14ac:dyDescent="0.2">
      <c r="A219" s="34" t="s">
        <v>156</v>
      </c>
      <c r="B219" s="28"/>
      <c r="C219" s="28">
        <f>SUM(F219:AA219)</f>
        <v>0</v>
      </c>
      <c r="D219" s="8" t="e">
        <f>C219/B219</f>
        <v>#DIV/0!</v>
      </c>
      <c r="E219" s="88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Y219" s="55"/>
      <c r="Z219" s="55"/>
      <c r="AA219" s="126"/>
      <c r="AB219" s="126"/>
      <c r="AC219" s="168"/>
      <c r="AD219" s="168"/>
      <c r="AE219" s="168"/>
      <c r="AF219" s="168"/>
      <c r="AG219" s="168"/>
      <c r="AH219" s="168"/>
      <c r="AI219" s="168"/>
      <c r="AJ219" s="168"/>
      <c r="AK219" s="168"/>
      <c r="AL219" s="168"/>
      <c r="AM219" s="168"/>
      <c r="AN219" s="168"/>
      <c r="AO219" s="168"/>
      <c r="AP219" s="168"/>
      <c r="AQ219" s="168"/>
      <c r="AR219" s="168"/>
      <c r="AS219" s="168"/>
      <c r="AT219" s="186"/>
    </row>
    <row r="220" spans="1:47" s="169" customFormat="1" ht="22.15" hidden="1" customHeight="1" x14ac:dyDescent="0.2">
      <c r="A220" s="34" t="s">
        <v>157</v>
      </c>
      <c r="B220" s="28"/>
      <c r="C220" s="28">
        <f>C218+C215+C212+C207+C202</f>
        <v>0</v>
      </c>
      <c r="D220" s="28" t="e">
        <f>#N/A</f>
        <v>#N/A</v>
      </c>
      <c r="E220" s="28" t="e">
        <f>#N/A</f>
        <v>#N/A</v>
      </c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114"/>
      <c r="AB220" s="114"/>
      <c r="AC220" s="168"/>
      <c r="AD220" s="168"/>
      <c r="AE220" s="168"/>
      <c r="AF220" s="168"/>
      <c r="AG220" s="168"/>
      <c r="AH220" s="168"/>
      <c r="AI220" s="168"/>
      <c r="AJ220" s="168"/>
      <c r="AK220" s="168"/>
      <c r="AL220" s="168"/>
      <c r="AM220" s="168"/>
      <c r="AN220" s="168"/>
      <c r="AO220" s="168"/>
      <c r="AP220" s="168"/>
      <c r="AQ220" s="168"/>
      <c r="AR220" s="168"/>
      <c r="AS220" s="168"/>
      <c r="AT220" s="186"/>
    </row>
    <row r="221" spans="1:47" s="169" customFormat="1" ht="23.45" hidden="1" customHeight="1" x14ac:dyDescent="0.2">
      <c r="A221" s="11" t="s">
        <v>168</v>
      </c>
      <c r="B221" s="26"/>
      <c r="C221" s="26">
        <v>61777</v>
      </c>
      <c r="D221" s="31"/>
      <c r="E221" s="88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114"/>
      <c r="AB221" s="114"/>
      <c r="AC221" s="168"/>
      <c r="AD221" s="168"/>
      <c r="AE221" s="168"/>
      <c r="AF221" s="168"/>
      <c r="AG221" s="168"/>
      <c r="AH221" s="168"/>
      <c r="AI221" s="168"/>
      <c r="AJ221" s="168"/>
      <c r="AK221" s="168"/>
      <c r="AL221" s="168"/>
      <c r="AM221" s="168"/>
      <c r="AN221" s="168"/>
      <c r="AO221" s="168"/>
      <c r="AP221" s="168"/>
      <c r="AQ221" s="168"/>
      <c r="AR221" s="168"/>
      <c r="AS221" s="168"/>
      <c r="AT221" s="186"/>
    </row>
    <row r="222" spans="1:47" s="169" customFormat="1" ht="44.45" hidden="1" customHeight="1" x14ac:dyDescent="0.2">
      <c r="A222" s="61" t="s">
        <v>169</v>
      </c>
      <c r="B222" s="59"/>
      <c r="C222" s="59">
        <f t="shared" ref="C222:E222" si="18">C220/C221*10</f>
        <v>0</v>
      </c>
      <c r="D222" s="59" t="e">
        <f t="shared" si="18"/>
        <v>#N/A</v>
      </c>
      <c r="E222" s="59" t="e">
        <f t="shared" si="18"/>
        <v>#N/A</v>
      </c>
      <c r="F222" s="60"/>
      <c r="G222" s="60"/>
      <c r="H222" s="60"/>
      <c r="I222" s="60"/>
      <c r="J222" s="60"/>
      <c r="K222" s="60"/>
      <c r="L222" s="60"/>
      <c r="M222" s="60"/>
      <c r="N222" s="60"/>
      <c r="O222" s="60"/>
      <c r="P222" s="60"/>
      <c r="Q222" s="60"/>
      <c r="R222" s="60"/>
      <c r="S222" s="60"/>
      <c r="T222" s="60"/>
      <c r="U222" s="60"/>
      <c r="V222" s="60"/>
      <c r="W222" s="60"/>
      <c r="X222" s="60"/>
      <c r="Y222" s="60"/>
      <c r="Z222" s="60"/>
      <c r="AA222" s="130"/>
      <c r="AB222" s="130"/>
      <c r="AC222" s="168"/>
      <c r="AD222" s="168"/>
      <c r="AE222" s="168"/>
      <c r="AF222" s="168"/>
      <c r="AG222" s="168"/>
      <c r="AH222" s="168"/>
      <c r="AI222" s="168"/>
      <c r="AJ222" s="168"/>
      <c r="AK222" s="168"/>
      <c r="AL222" s="168"/>
      <c r="AM222" s="168"/>
      <c r="AN222" s="168"/>
      <c r="AO222" s="168"/>
      <c r="AP222" s="168"/>
      <c r="AQ222" s="168"/>
      <c r="AR222" s="168"/>
      <c r="AS222" s="168"/>
      <c r="AT222" s="186"/>
    </row>
    <row r="223" spans="1:47" s="169" customFormat="1" ht="27.6" hidden="1" customHeight="1" x14ac:dyDescent="0.2">
      <c r="A223" s="61" t="s">
        <v>158</v>
      </c>
      <c r="B223" s="59"/>
      <c r="C223" s="59">
        <f>C222</f>
        <v>0</v>
      </c>
      <c r="D223" s="59" t="e">
        <v>#DIV/0!</v>
      </c>
      <c r="E223" s="59" t="e">
        <v>#DIV/0!</v>
      </c>
      <c r="F223" s="60"/>
      <c r="G223" s="60"/>
      <c r="H223" s="60"/>
      <c r="I223" s="60"/>
      <c r="J223" s="60"/>
      <c r="K223" s="60"/>
      <c r="L223" s="60"/>
      <c r="M223" s="60"/>
      <c r="N223" s="60"/>
      <c r="O223" s="60"/>
      <c r="P223" s="60"/>
      <c r="Q223" s="60"/>
      <c r="R223" s="60"/>
      <c r="S223" s="60"/>
      <c r="T223" s="60"/>
      <c r="U223" s="60"/>
      <c r="V223" s="60"/>
      <c r="W223" s="60"/>
      <c r="X223" s="60"/>
      <c r="Y223" s="60"/>
      <c r="Z223" s="60"/>
      <c r="AA223" s="130"/>
      <c r="AB223" s="130"/>
      <c r="AC223" s="168"/>
      <c r="AD223" s="168"/>
      <c r="AE223" s="168"/>
      <c r="AF223" s="168"/>
      <c r="AG223" s="168"/>
      <c r="AH223" s="168"/>
      <c r="AI223" s="168"/>
      <c r="AJ223" s="168"/>
      <c r="AK223" s="168"/>
      <c r="AL223" s="168"/>
      <c r="AM223" s="168"/>
      <c r="AN223" s="168"/>
      <c r="AO223" s="168"/>
      <c r="AP223" s="168"/>
      <c r="AQ223" s="168"/>
      <c r="AR223" s="168"/>
      <c r="AS223" s="168"/>
      <c r="AT223" s="186"/>
    </row>
    <row r="224" spans="1:47" s="168" customFormat="1" ht="20.45" hidden="1" customHeight="1" x14ac:dyDescent="0.35">
      <c r="A224" s="222" t="s">
        <v>159</v>
      </c>
      <c r="B224" s="223"/>
      <c r="C224" s="223"/>
      <c r="D224" s="223"/>
      <c r="E224" s="223"/>
      <c r="F224" s="223"/>
      <c r="G224" s="223"/>
      <c r="H224" s="223"/>
      <c r="I224" s="223"/>
      <c r="J224" s="223"/>
      <c r="K224" s="223"/>
      <c r="L224" s="223"/>
      <c r="M224" s="223"/>
      <c r="N224" s="223"/>
      <c r="O224" s="223"/>
      <c r="P224" s="223"/>
      <c r="Q224" s="223"/>
      <c r="R224" s="223"/>
      <c r="S224" s="223"/>
      <c r="T224" s="223"/>
      <c r="U224" s="223"/>
      <c r="V224" s="223"/>
      <c r="W224" s="223"/>
      <c r="X224" s="223"/>
      <c r="Y224" s="223"/>
      <c r="Z224" s="223"/>
      <c r="AA224" s="223"/>
      <c r="AB224" s="192"/>
      <c r="AT224" s="186"/>
      <c r="AU224" s="173"/>
    </row>
    <row r="225" spans="1:47" s="168" customFormat="1" ht="28.15" hidden="1" customHeight="1" x14ac:dyDescent="0.2">
      <c r="A225" s="61"/>
      <c r="B225" s="73"/>
      <c r="C225" s="59"/>
      <c r="D225" s="59"/>
      <c r="E225" s="93"/>
      <c r="F225" s="60"/>
      <c r="G225" s="60"/>
      <c r="H225" s="60"/>
      <c r="I225" s="60"/>
      <c r="J225" s="60"/>
      <c r="K225" s="60"/>
      <c r="L225" s="60"/>
      <c r="M225" s="60"/>
      <c r="N225" s="60"/>
      <c r="O225" s="60"/>
      <c r="P225" s="60"/>
      <c r="Q225" s="60"/>
      <c r="R225" s="60"/>
      <c r="S225" s="60"/>
      <c r="T225" s="60"/>
      <c r="U225" s="60"/>
      <c r="V225" s="60"/>
      <c r="W225" s="60"/>
      <c r="X225" s="60"/>
      <c r="Y225" s="60"/>
      <c r="Z225" s="60"/>
      <c r="AA225" s="130"/>
      <c r="AB225" s="130"/>
      <c r="AT225" s="186"/>
      <c r="AU225" s="173"/>
    </row>
    <row r="226" spans="1:47" s="168" customFormat="1" ht="25.15" hidden="1" customHeight="1" x14ac:dyDescent="0.2">
      <c r="A226" s="61"/>
      <c r="B226" s="73"/>
      <c r="C226" s="59">
        <f>C222-C223</f>
        <v>0</v>
      </c>
      <c r="D226" s="59" t="e">
        <f t="shared" ref="D226:AA226" si="19">D222-D223</f>
        <v>#N/A</v>
      </c>
      <c r="E226" s="59" t="e">
        <f t="shared" si="19"/>
        <v>#N/A</v>
      </c>
      <c r="F226" s="59">
        <f t="shared" si="19"/>
        <v>0</v>
      </c>
      <c r="G226" s="59">
        <f t="shared" si="19"/>
        <v>0</v>
      </c>
      <c r="H226" s="59">
        <f t="shared" si="19"/>
        <v>0</v>
      </c>
      <c r="I226" s="59">
        <f t="shared" si="19"/>
        <v>0</v>
      </c>
      <c r="J226" s="59">
        <f t="shared" si="19"/>
        <v>0</v>
      </c>
      <c r="K226" s="59">
        <f t="shared" si="19"/>
        <v>0</v>
      </c>
      <c r="L226" s="59">
        <f t="shared" si="19"/>
        <v>0</v>
      </c>
      <c r="M226" s="59">
        <f t="shared" si="19"/>
        <v>0</v>
      </c>
      <c r="N226" s="59">
        <f t="shared" si="19"/>
        <v>0</v>
      </c>
      <c r="O226" s="59">
        <f t="shared" si="19"/>
        <v>0</v>
      </c>
      <c r="P226" s="59">
        <f t="shared" si="19"/>
        <v>0</v>
      </c>
      <c r="Q226" s="59">
        <f t="shared" si="19"/>
        <v>0</v>
      </c>
      <c r="R226" s="59">
        <f t="shared" si="19"/>
        <v>0</v>
      </c>
      <c r="S226" s="59">
        <f t="shared" si="19"/>
        <v>0</v>
      </c>
      <c r="T226" s="59">
        <f t="shared" si="19"/>
        <v>0</v>
      </c>
      <c r="U226" s="59">
        <f t="shared" si="19"/>
        <v>0</v>
      </c>
      <c r="V226" s="59">
        <f t="shared" si="19"/>
        <v>0</v>
      </c>
      <c r="W226" s="59"/>
      <c r="X226" s="59">
        <f t="shared" si="19"/>
        <v>0</v>
      </c>
      <c r="Y226" s="59">
        <f t="shared" si="19"/>
        <v>0</v>
      </c>
      <c r="Z226" s="59">
        <f t="shared" si="19"/>
        <v>0</v>
      </c>
      <c r="AA226" s="137">
        <f t="shared" si="19"/>
        <v>0</v>
      </c>
      <c r="AB226" s="137"/>
      <c r="AT226" s="186"/>
      <c r="AU226" s="173"/>
    </row>
    <row r="227" spans="1:47" s="168" customFormat="1" ht="25.15" hidden="1" customHeight="1" x14ac:dyDescent="0.2">
      <c r="A227" s="61"/>
      <c r="B227" s="73"/>
      <c r="C227" s="59"/>
      <c r="D227" s="59"/>
      <c r="E227" s="93"/>
      <c r="F227" s="60"/>
      <c r="G227" s="60"/>
      <c r="H227" s="60"/>
      <c r="I227" s="60"/>
      <c r="J227" s="60"/>
      <c r="K227" s="60"/>
      <c r="L227" s="60"/>
      <c r="M227" s="60"/>
      <c r="N227" s="60"/>
      <c r="O227" s="60"/>
      <c r="P227" s="60"/>
      <c r="Q227" s="60"/>
      <c r="R227" s="60"/>
      <c r="S227" s="60"/>
      <c r="T227" s="60"/>
      <c r="U227" s="60"/>
      <c r="V227" s="60"/>
      <c r="W227" s="60"/>
      <c r="X227" s="60"/>
      <c r="Y227" s="60"/>
      <c r="Z227" s="60"/>
      <c r="AA227" s="130"/>
      <c r="AB227" s="130"/>
      <c r="AT227" s="186"/>
      <c r="AU227" s="173"/>
    </row>
    <row r="228" spans="1:47" s="168" customFormat="1" ht="25.15" hidden="1" customHeight="1" x14ac:dyDescent="0.2">
      <c r="A228" s="228"/>
      <c r="B228" s="228"/>
      <c r="C228" s="228"/>
      <c r="D228" s="228"/>
      <c r="E228" s="228"/>
      <c r="F228" s="228"/>
      <c r="G228" s="228"/>
      <c r="H228" s="228"/>
      <c r="I228" s="228"/>
      <c r="J228" s="228"/>
      <c r="K228" s="228"/>
      <c r="L228" s="228"/>
      <c r="M228" s="228"/>
      <c r="N228" s="228"/>
      <c r="O228" s="228"/>
      <c r="P228" s="228"/>
      <c r="Q228" s="228"/>
      <c r="R228" s="228"/>
      <c r="S228" s="228"/>
      <c r="T228" s="228"/>
      <c r="U228" s="228"/>
      <c r="V228" s="228"/>
      <c r="W228" s="228"/>
      <c r="X228" s="228"/>
      <c r="Y228" s="228"/>
      <c r="Z228" s="228"/>
      <c r="AA228" s="228"/>
      <c r="AB228" s="193"/>
      <c r="AT228" s="186"/>
      <c r="AU228" s="173"/>
    </row>
    <row r="229" spans="1:47" s="168" customFormat="1" ht="43.9" hidden="1" customHeight="1" x14ac:dyDescent="0.2">
      <c r="A229" s="229"/>
      <c r="B229" s="229"/>
      <c r="C229" s="229"/>
      <c r="D229" s="229"/>
      <c r="E229" s="229"/>
      <c r="F229" s="229"/>
      <c r="G229" s="229"/>
      <c r="H229" s="229"/>
      <c r="I229" s="229"/>
      <c r="J229" s="229"/>
      <c r="K229" s="229"/>
      <c r="L229" s="229"/>
      <c r="M229" s="229"/>
      <c r="N229" s="229"/>
      <c r="O229" s="229"/>
      <c r="P229" s="229"/>
      <c r="Q229" s="229"/>
      <c r="R229" s="229"/>
      <c r="S229" s="229"/>
      <c r="T229" s="229"/>
      <c r="U229" s="229"/>
      <c r="V229" s="229"/>
      <c r="W229" s="229"/>
      <c r="X229" s="229"/>
      <c r="Y229" s="229"/>
      <c r="Z229" s="229"/>
      <c r="AA229" s="229"/>
      <c r="AB229" s="194"/>
      <c r="AT229" s="186"/>
      <c r="AU229" s="173"/>
    </row>
    <row r="230" spans="1:47" s="79" customFormat="1" ht="18" hidden="1" customHeight="1" x14ac:dyDescent="0.35">
      <c r="A230" s="229"/>
      <c r="B230" s="229"/>
      <c r="C230" s="229"/>
      <c r="D230" s="229"/>
      <c r="E230" s="229"/>
      <c r="F230" s="229"/>
      <c r="G230" s="229"/>
      <c r="H230" s="229"/>
      <c r="I230" s="229"/>
      <c r="J230" s="229"/>
      <c r="K230" s="229"/>
      <c r="L230" s="229"/>
      <c r="M230" s="229"/>
      <c r="N230" s="229"/>
      <c r="O230" s="229"/>
      <c r="P230" s="229"/>
      <c r="Q230" s="229"/>
      <c r="R230" s="229"/>
      <c r="S230" s="229"/>
      <c r="T230" s="229"/>
      <c r="U230" s="229"/>
      <c r="V230" s="229"/>
      <c r="W230" s="229"/>
      <c r="X230" s="229"/>
      <c r="Y230" s="229"/>
      <c r="Z230" s="229"/>
      <c r="AA230" s="229"/>
      <c r="AB230" s="194"/>
      <c r="AC230" s="76"/>
      <c r="AD230" s="76"/>
      <c r="AE230" s="76"/>
      <c r="AF230" s="76"/>
      <c r="AG230" s="76"/>
      <c r="AH230" s="76"/>
      <c r="AI230" s="76"/>
      <c r="AJ230" s="76"/>
      <c r="AK230" s="76"/>
      <c r="AL230" s="76"/>
      <c r="AM230" s="76"/>
      <c r="AN230" s="76"/>
      <c r="AO230" s="76"/>
      <c r="AP230" s="76"/>
      <c r="AQ230" s="76"/>
      <c r="AR230" s="76"/>
      <c r="AS230" s="76"/>
      <c r="AT230" s="180"/>
    </row>
    <row r="231" spans="1:47" s="79" customFormat="1" ht="18" hidden="1" customHeight="1" x14ac:dyDescent="0.35">
      <c r="A231" s="110"/>
      <c r="B231" s="110"/>
      <c r="C231" s="110"/>
      <c r="D231" s="110"/>
      <c r="E231" s="99"/>
      <c r="F231" s="110"/>
      <c r="G231" s="110"/>
      <c r="H231" s="110"/>
      <c r="I231" s="110"/>
      <c r="J231" s="110"/>
      <c r="K231" s="110"/>
      <c r="L231" s="110"/>
      <c r="M231" s="110"/>
      <c r="N231" s="110"/>
      <c r="O231" s="110"/>
      <c r="P231" s="110"/>
      <c r="Q231" s="110"/>
      <c r="R231" s="110"/>
      <c r="S231" s="110"/>
      <c r="T231" s="150"/>
      <c r="U231" s="110"/>
      <c r="V231" s="110"/>
      <c r="W231" s="194"/>
      <c r="X231" s="110"/>
      <c r="Y231" s="110"/>
      <c r="Z231" s="110"/>
      <c r="AA231" s="150"/>
      <c r="AB231" s="150"/>
      <c r="AC231" s="76"/>
      <c r="AD231" s="76"/>
      <c r="AE231" s="76"/>
      <c r="AF231" s="76"/>
      <c r="AG231" s="76"/>
      <c r="AH231" s="76"/>
      <c r="AI231" s="76"/>
      <c r="AJ231" s="76"/>
      <c r="AK231" s="76"/>
      <c r="AL231" s="76"/>
      <c r="AM231" s="76"/>
      <c r="AN231" s="76"/>
      <c r="AO231" s="76"/>
      <c r="AP231" s="76"/>
      <c r="AQ231" s="76"/>
      <c r="AR231" s="76"/>
      <c r="AS231" s="76"/>
      <c r="AT231" s="180"/>
    </row>
    <row r="232" spans="1:47" s="76" customFormat="1" ht="32.450000000000003" hidden="1" customHeight="1" x14ac:dyDescent="0.35">
      <c r="A232" s="230" t="s">
        <v>160</v>
      </c>
      <c r="B232" s="231"/>
      <c r="C232" s="231"/>
      <c r="D232" s="231"/>
      <c r="E232" s="231"/>
      <c r="F232" s="231"/>
      <c r="G232" s="231"/>
      <c r="H232" s="231"/>
      <c r="I232" s="231"/>
      <c r="J232" s="231"/>
      <c r="K232" s="231"/>
      <c r="L232" s="231"/>
      <c r="M232" s="231"/>
      <c r="N232" s="231"/>
      <c r="O232" s="231"/>
      <c r="P232" s="231"/>
      <c r="Q232" s="231"/>
      <c r="R232" s="231"/>
      <c r="S232" s="231"/>
      <c r="T232" s="231"/>
      <c r="U232" s="231"/>
      <c r="V232" s="231"/>
      <c r="W232" s="231"/>
      <c r="X232" s="231"/>
      <c r="Y232" s="231"/>
      <c r="Z232" s="231"/>
      <c r="AA232" s="231"/>
      <c r="AB232" s="195"/>
      <c r="AT232" s="180"/>
      <c r="AU232" s="174"/>
    </row>
    <row r="233" spans="1:47" s="79" customFormat="1" ht="28.15" hidden="1" customHeight="1" x14ac:dyDescent="0.35">
      <c r="A233" s="230" t="s">
        <v>176</v>
      </c>
      <c r="B233" s="231"/>
      <c r="C233" s="231"/>
      <c r="D233" s="231"/>
      <c r="E233" s="231"/>
      <c r="F233" s="231"/>
      <c r="G233" s="231"/>
      <c r="H233" s="231"/>
      <c r="I233" s="231"/>
      <c r="J233" s="231"/>
      <c r="K233" s="231"/>
      <c r="L233" s="231"/>
      <c r="M233" s="231"/>
      <c r="N233" s="231"/>
      <c r="O233" s="231"/>
      <c r="P233" s="231"/>
      <c r="Q233" s="231"/>
      <c r="R233" s="231"/>
      <c r="S233" s="231"/>
      <c r="T233" s="231"/>
      <c r="U233" s="231"/>
      <c r="V233" s="231"/>
      <c r="W233" s="231"/>
      <c r="X233" s="231"/>
      <c r="Y233" s="231"/>
      <c r="Z233" s="231"/>
      <c r="AA233" s="231"/>
      <c r="AB233" s="195"/>
      <c r="AC233" s="76"/>
      <c r="AD233" s="76"/>
      <c r="AE233" s="76"/>
      <c r="AF233" s="76"/>
      <c r="AG233" s="76"/>
      <c r="AH233" s="76"/>
      <c r="AI233" s="76"/>
      <c r="AJ233" s="76"/>
      <c r="AK233" s="76"/>
      <c r="AL233" s="76"/>
      <c r="AM233" s="76"/>
      <c r="AN233" s="76"/>
      <c r="AO233" s="76"/>
      <c r="AP233" s="76"/>
      <c r="AQ233" s="76"/>
      <c r="AR233" s="76"/>
      <c r="AS233" s="76"/>
      <c r="AT233" s="180"/>
    </row>
    <row r="234" spans="1:47" s="79" customFormat="1" ht="24.6" hidden="1" customHeight="1" x14ac:dyDescent="0.35">
      <c r="A234" s="74" t="s">
        <v>161</v>
      </c>
      <c r="B234" s="75"/>
      <c r="C234" s="75">
        <f>SUM(F234:AA234)</f>
        <v>0</v>
      </c>
      <c r="D234" s="75"/>
      <c r="E234" s="91"/>
      <c r="F234" s="75"/>
      <c r="G234" s="75"/>
      <c r="H234" s="75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75"/>
      <c r="X234" s="75"/>
      <c r="Y234" s="75"/>
      <c r="Z234" s="75"/>
      <c r="AA234" s="138"/>
      <c r="AB234" s="138"/>
      <c r="AC234" s="76"/>
      <c r="AD234" s="76"/>
      <c r="AE234" s="76"/>
      <c r="AF234" s="76"/>
      <c r="AG234" s="76"/>
      <c r="AH234" s="76"/>
      <c r="AI234" s="76"/>
      <c r="AJ234" s="76"/>
      <c r="AK234" s="76"/>
      <c r="AL234" s="76"/>
      <c r="AM234" s="76"/>
      <c r="AN234" s="76"/>
      <c r="AO234" s="76"/>
      <c r="AP234" s="76"/>
      <c r="AQ234" s="76"/>
      <c r="AR234" s="76"/>
      <c r="AS234" s="76"/>
      <c r="AT234" s="180"/>
    </row>
    <row r="235" spans="1:47" s="79" customFormat="1" ht="21.6" hidden="1" customHeight="1" x14ac:dyDescent="0.35">
      <c r="A235" s="76" t="s">
        <v>162</v>
      </c>
      <c r="B235" s="77"/>
      <c r="C235" s="77">
        <f>SUM(F235:AA235)</f>
        <v>0</v>
      </c>
      <c r="D235" s="78"/>
      <c r="E235" s="94"/>
      <c r="F235" s="77"/>
      <c r="G235" s="77"/>
      <c r="H235" s="77"/>
      <c r="I235" s="77"/>
      <c r="J235" s="77"/>
      <c r="K235" s="77"/>
      <c r="L235" s="77"/>
      <c r="M235" s="77"/>
      <c r="N235" s="77"/>
      <c r="O235" s="77"/>
      <c r="P235" s="77"/>
      <c r="Q235" s="77"/>
      <c r="R235" s="77"/>
      <c r="S235" s="77"/>
      <c r="T235" s="77"/>
      <c r="U235" s="77"/>
      <c r="V235" s="77"/>
      <c r="W235" s="77"/>
      <c r="X235" s="77"/>
      <c r="Y235" s="77"/>
      <c r="Z235" s="77"/>
      <c r="AA235" s="139"/>
      <c r="AB235" s="139"/>
      <c r="AC235" s="76"/>
      <c r="AD235" s="76"/>
      <c r="AE235" s="76"/>
      <c r="AF235" s="76"/>
      <c r="AG235" s="76"/>
      <c r="AH235" s="76"/>
      <c r="AI235" s="76"/>
      <c r="AJ235" s="76"/>
      <c r="AK235" s="76"/>
      <c r="AL235" s="76"/>
      <c r="AM235" s="76"/>
      <c r="AN235" s="76"/>
      <c r="AO235" s="76"/>
      <c r="AP235" s="76"/>
      <c r="AQ235" s="76"/>
      <c r="AR235" s="76"/>
      <c r="AS235" s="76"/>
      <c r="AT235" s="180"/>
    </row>
    <row r="236" spans="1:47" s="79" customFormat="1" ht="21.6" hidden="1" customHeight="1" x14ac:dyDescent="0.35">
      <c r="A236" s="76" t="s">
        <v>163</v>
      </c>
      <c r="B236" s="77"/>
      <c r="C236" s="77">
        <f>SUM(F236:AA236)</f>
        <v>0</v>
      </c>
      <c r="D236" s="78"/>
      <c r="E236" s="94"/>
      <c r="F236" s="77"/>
      <c r="G236" s="77"/>
      <c r="H236" s="77"/>
      <c r="I236" s="77"/>
      <c r="J236" s="77"/>
      <c r="K236" s="77"/>
      <c r="L236" s="77"/>
      <c r="M236" s="77"/>
      <c r="N236" s="77"/>
      <c r="O236" s="77"/>
      <c r="P236" s="77"/>
      <c r="Q236" s="77"/>
      <c r="R236" s="77"/>
      <c r="S236" s="77"/>
      <c r="T236" s="77"/>
      <c r="U236" s="77"/>
      <c r="V236" s="77"/>
      <c r="W236" s="77"/>
      <c r="X236" s="77"/>
      <c r="Y236" s="77"/>
      <c r="Z236" s="77"/>
      <c r="AA236" s="139"/>
      <c r="AB236" s="139"/>
      <c r="AC236" s="76"/>
      <c r="AD236" s="76"/>
      <c r="AE236" s="76"/>
      <c r="AF236" s="76"/>
      <c r="AG236" s="76"/>
      <c r="AH236" s="76"/>
      <c r="AI236" s="76"/>
      <c r="AJ236" s="76"/>
      <c r="AK236" s="76"/>
      <c r="AL236" s="76"/>
      <c r="AM236" s="76"/>
      <c r="AN236" s="76"/>
      <c r="AO236" s="76"/>
      <c r="AP236" s="76"/>
      <c r="AQ236" s="76"/>
      <c r="AR236" s="76"/>
      <c r="AS236" s="76"/>
      <c r="AT236" s="180"/>
    </row>
    <row r="237" spans="1:47" s="79" customFormat="1" ht="21.6" hidden="1" customHeight="1" x14ac:dyDescent="0.35">
      <c r="B237" s="80"/>
      <c r="C237" s="80"/>
      <c r="D237" s="81"/>
      <c r="E237" s="95"/>
      <c r="F237" s="80"/>
      <c r="G237" s="80"/>
      <c r="H237" s="80"/>
      <c r="I237" s="80"/>
      <c r="J237" s="80"/>
      <c r="K237" s="80"/>
      <c r="L237" s="80"/>
      <c r="M237" s="80"/>
      <c r="N237" s="80"/>
      <c r="O237" s="80"/>
      <c r="P237" s="80"/>
      <c r="Q237" s="80"/>
      <c r="R237" s="80"/>
      <c r="S237" s="80"/>
      <c r="T237" s="80"/>
      <c r="U237" s="80"/>
      <c r="V237" s="80"/>
      <c r="W237" s="80"/>
      <c r="X237" s="80"/>
      <c r="Y237" s="80"/>
      <c r="Z237" s="80"/>
      <c r="AA237" s="80"/>
      <c r="AB237" s="80"/>
      <c r="AC237" s="76"/>
      <c r="AD237" s="76"/>
      <c r="AE237" s="76"/>
      <c r="AF237" s="76"/>
      <c r="AG237" s="76"/>
      <c r="AH237" s="76"/>
      <c r="AI237" s="76"/>
      <c r="AJ237" s="76"/>
      <c r="AK237" s="76"/>
      <c r="AL237" s="76"/>
      <c r="AM237" s="76"/>
      <c r="AN237" s="76"/>
      <c r="AO237" s="76"/>
      <c r="AP237" s="76"/>
      <c r="AQ237" s="76"/>
      <c r="AR237" s="76"/>
      <c r="AS237" s="76"/>
      <c r="AT237" s="180"/>
    </row>
    <row r="238" spans="1:47" s="79" customFormat="1" ht="21.6" hidden="1" customHeight="1" x14ac:dyDescent="0.35">
      <c r="A238" s="79" t="s">
        <v>164</v>
      </c>
      <c r="E238" s="95"/>
      <c r="T238" s="80"/>
      <c r="AA238" s="80"/>
      <c r="AB238" s="80"/>
      <c r="AC238" s="76"/>
      <c r="AD238" s="76"/>
      <c r="AE238" s="76"/>
      <c r="AF238" s="76"/>
      <c r="AG238" s="76"/>
      <c r="AH238" s="76"/>
      <c r="AI238" s="76"/>
      <c r="AJ238" s="76"/>
      <c r="AK238" s="76"/>
      <c r="AL238" s="76"/>
      <c r="AM238" s="76"/>
      <c r="AN238" s="76"/>
      <c r="AO238" s="76"/>
      <c r="AP238" s="76"/>
      <c r="AQ238" s="76"/>
      <c r="AR238" s="76"/>
      <c r="AS238" s="76"/>
      <c r="AT238" s="180"/>
    </row>
    <row r="239" spans="1:47" s="79" customFormat="1" ht="16.899999999999999" hidden="1" customHeight="1" x14ac:dyDescent="0.35">
      <c r="A239" s="175"/>
      <c r="B239" s="176"/>
      <c r="C239" s="176"/>
      <c r="D239" s="81"/>
      <c r="E239" s="95"/>
      <c r="T239" s="80"/>
      <c r="AA239" s="80"/>
      <c r="AB239" s="80"/>
      <c r="AC239" s="76"/>
      <c r="AD239" s="76"/>
      <c r="AE239" s="76"/>
      <c r="AF239" s="76"/>
      <c r="AG239" s="76"/>
      <c r="AH239" s="76"/>
      <c r="AI239" s="76"/>
      <c r="AJ239" s="76"/>
      <c r="AK239" s="76"/>
      <c r="AL239" s="76"/>
      <c r="AM239" s="76"/>
      <c r="AN239" s="76"/>
      <c r="AO239" s="76"/>
      <c r="AP239" s="76"/>
      <c r="AQ239" s="76"/>
      <c r="AR239" s="76"/>
      <c r="AS239" s="76"/>
      <c r="AT239" s="180"/>
    </row>
    <row r="240" spans="1:47" s="79" customFormat="1" ht="41.45" hidden="1" customHeight="1" x14ac:dyDescent="0.35">
      <c r="A240" s="232"/>
      <c r="B240" s="232"/>
      <c r="C240" s="232"/>
      <c r="D240" s="232"/>
      <c r="E240" s="232"/>
      <c r="F240" s="232"/>
      <c r="G240" s="232"/>
      <c r="H240" s="232"/>
      <c r="I240" s="232"/>
      <c r="J240" s="232"/>
      <c r="K240" s="232"/>
      <c r="L240" s="232"/>
      <c r="M240" s="232"/>
      <c r="N240" s="232"/>
      <c r="O240" s="232"/>
      <c r="P240" s="232"/>
      <c r="Q240" s="232"/>
      <c r="R240" s="232"/>
      <c r="S240" s="232"/>
      <c r="T240" s="232"/>
      <c r="U240" s="232"/>
      <c r="V240" s="232"/>
      <c r="W240" s="232"/>
      <c r="X240" s="232"/>
      <c r="Y240" s="232"/>
      <c r="Z240" s="232"/>
      <c r="AA240" s="232"/>
      <c r="AB240" s="196"/>
      <c r="AC240" s="76"/>
      <c r="AD240" s="76"/>
      <c r="AE240" s="76"/>
      <c r="AF240" s="76"/>
      <c r="AG240" s="76"/>
      <c r="AH240" s="76"/>
      <c r="AI240" s="76"/>
      <c r="AJ240" s="76"/>
      <c r="AK240" s="76"/>
      <c r="AL240" s="76"/>
      <c r="AM240" s="76"/>
      <c r="AN240" s="76"/>
      <c r="AO240" s="76"/>
      <c r="AP240" s="76"/>
      <c r="AQ240" s="76"/>
      <c r="AR240" s="76"/>
      <c r="AS240" s="76"/>
      <c r="AT240" s="180"/>
    </row>
    <row r="241" spans="1:46" s="79" customFormat="1" ht="20.45" hidden="1" customHeight="1" x14ac:dyDescent="0.35">
      <c r="A241" s="226"/>
      <c r="B241" s="227"/>
      <c r="C241" s="227"/>
      <c r="D241" s="227"/>
      <c r="E241" s="227"/>
      <c r="F241" s="227"/>
      <c r="G241" s="227"/>
      <c r="H241" s="227"/>
      <c r="I241" s="227"/>
      <c r="J241" s="227"/>
      <c r="K241" s="227"/>
      <c r="T241" s="80"/>
      <c r="AA241" s="80"/>
      <c r="AB241" s="80"/>
      <c r="AC241" s="76"/>
      <c r="AD241" s="76"/>
      <c r="AE241" s="76"/>
      <c r="AF241" s="76"/>
      <c r="AG241" s="76"/>
      <c r="AH241" s="76"/>
      <c r="AI241" s="76"/>
      <c r="AJ241" s="76"/>
      <c r="AK241" s="76"/>
      <c r="AL241" s="76"/>
      <c r="AM241" s="76"/>
      <c r="AN241" s="76"/>
      <c r="AO241" s="76"/>
      <c r="AP241" s="76"/>
      <c r="AQ241" s="76"/>
      <c r="AR241" s="76"/>
      <c r="AS241" s="76"/>
      <c r="AT241" s="180"/>
    </row>
    <row r="242" spans="1:46" s="79" customFormat="1" ht="16.899999999999999" hidden="1" customHeight="1" x14ac:dyDescent="0.35">
      <c r="A242" s="177"/>
      <c r="B242" s="81"/>
      <c r="C242" s="81"/>
      <c r="D242" s="81"/>
      <c r="E242" s="95"/>
      <c r="T242" s="80"/>
      <c r="AA242" s="80"/>
      <c r="AB242" s="80"/>
      <c r="AC242" s="76"/>
      <c r="AD242" s="76"/>
      <c r="AE242" s="76"/>
      <c r="AF242" s="76"/>
      <c r="AG242" s="76"/>
      <c r="AH242" s="76"/>
      <c r="AI242" s="76"/>
      <c r="AJ242" s="76"/>
      <c r="AK242" s="76"/>
      <c r="AL242" s="76"/>
      <c r="AM242" s="76"/>
      <c r="AN242" s="76"/>
      <c r="AO242" s="76"/>
      <c r="AP242" s="76"/>
      <c r="AQ242" s="76"/>
      <c r="AR242" s="76"/>
      <c r="AS242" s="76"/>
      <c r="AT242" s="180"/>
    </row>
    <row r="243" spans="1:46" s="79" customFormat="1" ht="9" hidden="1" customHeight="1" x14ac:dyDescent="0.35">
      <c r="A243" s="82"/>
      <c r="B243" s="83"/>
      <c r="C243" s="83"/>
      <c r="D243" s="83"/>
      <c r="E243" s="100"/>
      <c r="F243" s="83"/>
      <c r="G243" s="83"/>
      <c r="H243" s="83"/>
      <c r="I243" s="83"/>
      <c r="J243" s="83"/>
      <c r="K243" s="83"/>
      <c r="L243" s="83"/>
      <c r="M243" s="83"/>
      <c r="N243" s="83"/>
      <c r="O243" s="83"/>
      <c r="P243" s="83"/>
      <c r="Q243" s="83"/>
      <c r="R243" s="83"/>
      <c r="S243" s="83"/>
      <c r="T243" s="151"/>
      <c r="U243" s="83"/>
      <c r="V243" s="83"/>
      <c r="W243" s="83"/>
      <c r="X243" s="83"/>
      <c r="Y243" s="83"/>
      <c r="Z243" s="83"/>
      <c r="AA243" s="151"/>
      <c r="AB243" s="151"/>
      <c r="AC243" s="76"/>
      <c r="AD243" s="76"/>
      <c r="AE243" s="76"/>
      <c r="AF243" s="76"/>
      <c r="AG243" s="76"/>
      <c r="AH243" s="76"/>
      <c r="AI243" s="76"/>
      <c r="AJ243" s="76"/>
      <c r="AK243" s="76"/>
      <c r="AL243" s="76"/>
      <c r="AM243" s="76"/>
      <c r="AN243" s="76"/>
      <c r="AO243" s="76"/>
      <c r="AP243" s="76"/>
      <c r="AQ243" s="76"/>
      <c r="AR243" s="76"/>
      <c r="AS243" s="76"/>
      <c r="AT243" s="180"/>
    </row>
    <row r="244" spans="1:46" s="158" customFormat="1" ht="49.15" hidden="1" customHeight="1" x14ac:dyDescent="0.2">
      <c r="A244" s="34" t="s">
        <v>165</v>
      </c>
      <c r="B244" s="28"/>
      <c r="C244" s="28">
        <f>SUM(F244:AA244)</f>
        <v>264548</v>
      </c>
      <c r="D244" s="8" t="e">
        <f>C244/B244</f>
        <v>#DIV/0!</v>
      </c>
      <c r="E244" s="88"/>
      <c r="F244" s="42">
        <v>9960</v>
      </c>
      <c r="G244" s="42">
        <v>8630</v>
      </c>
      <c r="H244" s="42">
        <v>17289</v>
      </c>
      <c r="I244" s="42">
        <v>15832</v>
      </c>
      <c r="J244" s="42">
        <v>8610</v>
      </c>
      <c r="K244" s="42">
        <v>16398</v>
      </c>
      <c r="L244" s="55">
        <v>12146</v>
      </c>
      <c r="M244" s="42">
        <v>14209</v>
      </c>
      <c r="N244" s="42">
        <v>12378</v>
      </c>
      <c r="O244" s="55">
        <v>4722</v>
      </c>
      <c r="P244" s="42">
        <v>8072</v>
      </c>
      <c r="Q244" s="42">
        <v>13348</v>
      </c>
      <c r="R244" s="42">
        <v>15156</v>
      </c>
      <c r="S244" s="42">
        <v>16590</v>
      </c>
      <c r="T244" s="42">
        <v>19554</v>
      </c>
      <c r="U244" s="42">
        <v>13795</v>
      </c>
      <c r="V244" s="42">
        <v>9917</v>
      </c>
      <c r="W244" s="42"/>
      <c r="X244" s="42">
        <v>4468</v>
      </c>
      <c r="Y244" s="42">
        <v>12182</v>
      </c>
      <c r="Z244" s="42">
        <v>20312</v>
      </c>
      <c r="AA244" s="121">
        <v>10980</v>
      </c>
      <c r="AB244" s="121"/>
      <c r="AC244" s="157"/>
      <c r="AD244" s="157"/>
      <c r="AE244" s="157"/>
      <c r="AF244" s="157"/>
      <c r="AG244" s="157"/>
      <c r="AH244" s="157"/>
      <c r="AI244" s="157"/>
      <c r="AJ244" s="157"/>
      <c r="AK244" s="157"/>
      <c r="AL244" s="157"/>
      <c r="AM244" s="157"/>
      <c r="AN244" s="157"/>
      <c r="AO244" s="157"/>
      <c r="AP244" s="157"/>
      <c r="AQ244" s="157"/>
      <c r="AR244" s="157"/>
      <c r="AS244" s="157"/>
      <c r="AT244" s="159"/>
    </row>
    <row r="245" spans="1:46" s="79" customFormat="1" ht="21" hidden="1" customHeight="1" x14ac:dyDescent="0.35">
      <c r="A245" s="76" t="s">
        <v>172</v>
      </c>
      <c r="B245" s="78"/>
      <c r="C245" s="28">
        <f>SUM(F245:AA245)</f>
        <v>380</v>
      </c>
      <c r="D245" s="78"/>
      <c r="E245" s="94"/>
      <c r="F245" s="76">
        <v>16</v>
      </c>
      <c r="G245" s="76">
        <v>21</v>
      </c>
      <c r="H245" s="76">
        <v>32</v>
      </c>
      <c r="I245" s="76">
        <v>25</v>
      </c>
      <c r="J245" s="76">
        <v>16</v>
      </c>
      <c r="K245" s="76">
        <v>31</v>
      </c>
      <c r="L245" s="76">
        <v>14</v>
      </c>
      <c r="M245" s="76">
        <v>29</v>
      </c>
      <c r="N245" s="76">
        <v>18</v>
      </c>
      <c r="O245" s="76">
        <v>8</v>
      </c>
      <c r="P245" s="76">
        <v>7</v>
      </c>
      <c r="Q245" s="76">
        <v>15</v>
      </c>
      <c r="R245" s="76">
        <v>25</v>
      </c>
      <c r="S245" s="76">
        <v>31</v>
      </c>
      <c r="T245" s="77">
        <v>10</v>
      </c>
      <c r="U245" s="76">
        <v>8</v>
      </c>
      <c r="V245" s="76">
        <v>8</v>
      </c>
      <c r="W245" s="76"/>
      <c r="X245" s="76">
        <v>6</v>
      </c>
      <c r="Y245" s="76">
        <v>12</v>
      </c>
      <c r="Z245" s="76">
        <v>35</v>
      </c>
      <c r="AA245" s="139">
        <v>13</v>
      </c>
      <c r="AB245" s="139"/>
      <c r="AC245" s="76"/>
      <c r="AD245" s="76"/>
      <c r="AE245" s="76"/>
      <c r="AF245" s="76"/>
      <c r="AG245" s="76"/>
      <c r="AH245" s="76"/>
      <c r="AI245" s="76"/>
      <c r="AJ245" s="76"/>
      <c r="AK245" s="76"/>
      <c r="AL245" s="76"/>
      <c r="AM245" s="76"/>
      <c r="AN245" s="76"/>
      <c r="AO245" s="76"/>
      <c r="AP245" s="76"/>
      <c r="AQ245" s="76"/>
      <c r="AR245" s="76"/>
      <c r="AS245" s="76"/>
      <c r="AT245" s="180"/>
    </row>
    <row r="246" spans="1:46" s="79" customFormat="1" ht="21" hidden="1" customHeight="1" x14ac:dyDescent="0.35">
      <c r="A246" s="76" t="s">
        <v>173</v>
      </c>
      <c r="B246" s="78"/>
      <c r="C246" s="28">
        <f>SUM(F246:AA246)</f>
        <v>208</v>
      </c>
      <c r="D246" s="78"/>
      <c r="E246" s="94"/>
      <c r="F246" s="76">
        <v>10</v>
      </c>
      <c r="G246" s="76">
        <v>2</v>
      </c>
      <c r="H246" s="76">
        <v>42</v>
      </c>
      <c r="I246" s="76">
        <v>11</v>
      </c>
      <c r="J246" s="76">
        <v>9</v>
      </c>
      <c r="K246" s="76">
        <v>30</v>
      </c>
      <c r="L246" s="76">
        <v>9</v>
      </c>
      <c r="M246" s="76">
        <v>15</v>
      </c>
      <c r="N246" s="76">
        <v>1</v>
      </c>
      <c r="O246" s="76">
        <v>2</v>
      </c>
      <c r="P246" s="76">
        <v>5</v>
      </c>
      <c r="Q246" s="76">
        <v>1</v>
      </c>
      <c r="R246" s="76">
        <v>4</v>
      </c>
      <c r="S246" s="76">
        <v>8</v>
      </c>
      <c r="T246" s="77">
        <v>14</v>
      </c>
      <c r="U246" s="76">
        <v>2</v>
      </c>
      <c r="V246" s="76">
        <v>1</v>
      </c>
      <c r="W246" s="76"/>
      <c r="X246" s="76">
        <v>2</v>
      </c>
      <c r="Y246" s="76">
        <v>16</v>
      </c>
      <c r="Z246" s="76">
        <v>16</v>
      </c>
      <c r="AA246" s="139">
        <v>8</v>
      </c>
      <c r="AB246" s="139"/>
      <c r="AC246" s="76"/>
      <c r="AD246" s="76"/>
      <c r="AE246" s="76"/>
      <c r="AF246" s="76"/>
      <c r="AG246" s="76"/>
      <c r="AH246" s="76"/>
      <c r="AI246" s="76"/>
      <c r="AJ246" s="76"/>
      <c r="AK246" s="76"/>
      <c r="AL246" s="76"/>
      <c r="AM246" s="76"/>
      <c r="AN246" s="76"/>
      <c r="AO246" s="76"/>
      <c r="AP246" s="76"/>
      <c r="AQ246" s="76"/>
      <c r="AR246" s="76"/>
      <c r="AS246" s="76"/>
      <c r="AT246" s="180"/>
    </row>
    <row r="247" spans="1:46" s="79" customFormat="1" ht="21" hidden="1" customHeight="1" x14ac:dyDescent="0.35">
      <c r="A247" s="76" t="s">
        <v>173</v>
      </c>
      <c r="B247" s="78"/>
      <c r="C247" s="28">
        <f t="shared" ref="C247:C248" si="20">SUM(F247:AA247)</f>
        <v>194</v>
      </c>
      <c r="D247" s="78"/>
      <c r="E247" s="94"/>
      <c r="F247" s="76">
        <v>10</v>
      </c>
      <c r="G247" s="76">
        <v>2</v>
      </c>
      <c r="H247" s="76">
        <v>42</v>
      </c>
      <c r="I247" s="76">
        <v>11</v>
      </c>
      <c r="J247" s="76">
        <v>2</v>
      </c>
      <c r="K247" s="76">
        <v>30</v>
      </c>
      <c r="L247" s="76">
        <v>9</v>
      </c>
      <c r="M247" s="76">
        <v>15</v>
      </c>
      <c r="N247" s="76">
        <v>1</v>
      </c>
      <c r="O247" s="76">
        <v>2</v>
      </c>
      <c r="P247" s="76">
        <v>5</v>
      </c>
      <c r="Q247" s="76">
        <v>1</v>
      </c>
      <c r="R247" s="76">
        <v>4</v>
      </c>
      <c r="S247" s="76">
        <v>1</v>
      </c>
      <c r="T247" s="77">
        <v>14</v>
      </c>
      <c r="U247" s="76">
        <v>2</v>
      </c>
      <c r="V247" s="76">
        <v>1</v>
      </c>
      <c r="W247" s="76"/>
      <c r="X247" s="76">
        <v>2</v>
      </c>
      <c r="Y247" s="76">
        <v>16</v>
      </c>
      <c r="Z247" s="76">
        <v>16</v>
      </c>
      <c r="AA247" s="139">
        <v>8</v>
      </c>
      <c r="AB247" s="139"/>
      <c r="AC247" s="76"/>
      <c r="AD247" s="76"/>
      <c r="AE247" s="76"/>
      <c r="AF247" s="76"/>
      <c r="AG247" s="76"/>
      <c r="AH247" s="76"/>
      <c r="AI247" s="76"/>
      <c r="AJ247" s="76"/>
      <c r="AK247" s="76"/>
      <c r="AL247" s="76"/>
      <c r="AM247" s="76"/>
      <c r="AN247" s="76"/>
      <c r="AO247" s="76"/>
      <c r="AP247" s="76"/>
      <c r="AQ247" s="76"/>
      <c r="AR247" s="76"/>
      <c r="AS247" s="76"/>
      <c r="AT247" s="180"/>
    </row>
    <row r="248" spans="1:46" s="79" customFormat="1" ht="24" hidden="1" customHeight="1" x14ac:dyDescent="0.35">
      <c r="A248" s="76" t="s">
        <v>177</v>
      </c>
      <c r="B248" s="78"/>
      <c r="C248" s="28">
        <f t="shared" si="20"/>
        <v>694</v>
      </c>
      <c r="D248" s="78"/>
      <c r="E248" s="94"/>
      <c r="F248" s="76">
        <v>15</v>
      </c>
      <c r="G248" s="76">
        <v>18</v>
      </c>
      <c r="H248" s="76">
        <v>60</v>
      </c>
      <c r="I248" s="76">
        <v>68</v>
      </c>
      <c r="J248" s="76">
        <v>17</v>
      </c>
      <c r="K248" s="76">
        <v>57</v>
      </c>
      <c r="L248" s="76">
        <v>31</v>
      </c>
      <c r="M248" s="76">
        <v>30</v>
      </c>
      <c r="N248" s="76">
        <v>23</v>
      </c>
      <c r="O248" s="76">
        <v>14</v>
      </c>
      <c r="P248" s="76">
        <v>26</v>
      </c>
      <c r="Q248" s="76">
        <v>30</v>
      </c>
      <c r="R248" s="76">
        <v>31</v>
      </c>
      <c r="S248" s="76">
        <v>86</v>
      </c>
      <c r="T248" s="77">
        <v>21</v>
      </c>
      <c r="U248" s="76">
        <v>17</v>
      </c>
      <c r="V248" s="76">
        <v>11</v>
      </c>
      <c r="W248" s="76"/>
      <c r="X248" s="76">
        <v>12</v>
      </c>
      <c r="Y248" s="76">
        <v>31</v>
      </c>
      <c r="Z248" s="76">
        <v>63</v>
      </c>
      <c r="AA248" s="139">
        <v>33</v>
      </c>
      <c r="AB248" s="139"/>
      <c r="AC248" s="76"/>
      <c r="AD248" s="76"/>
      <c r="AE248" s="76"/>
      <c r="AF248" s="76"/>
      <c r="AG248" s="76"/>
      <c r="AH248" s="76"/>
      <c r="AI248" s="76"/>
      <c r="AJ248" s="76"/>
      <c r="AK248" s="76"/>
      <c r="AL248" s="76"/>
      <c r="AM248" s="76"/>
      <c r="AN248" s="76"/>
      <c r="AO248" s="76"/>
      <c r="AP248" s="76"/>
      <c r="AQ248" s="76"/>
      <c r="AR248" s="76"/>
      <c r="AS248" s="76"/>
      <c r="AT248" s="180"/>
    </row>
    <row r="249" spans="1:46" s="79" customFormat="1" ht="24" customHeight="1" x14ac:dyDescent="0.35">
      <c r="A249" s="76" t="s">
        <v>227</v>
      </c>
      <c r="B249" s="221">
        <f>B30/B25</f>
        <v>0.50521212121212122</v>
      </c>
      <c r="C249" s="218">
        <f>SUM(C30/C25)</f>
        <v>1.5250544662309368E-2</v>
      </c>
      <c r="D249" s="78"/>
      <c r="E249" s="94"/>
      <c r="F249" s="76"/>
      <c r="G249" s="76"/>
      <c r="H249" s="76"/>
      <c r="I249" s="76"/>
      <c r="J249" s="76"/>
      <c r="K249" s="76"/>
      <c r="L249" s="76"/>
      <c r="M249" s="76"/>
      <c r="N249" s="76"/>
      <c r="O249" s="76"/>
      <c r="P249" s="76"/>
      <c r="Q249" s="76"/>
      <c r="R249" s="76"/>
      <c r="S249" s="76"/>
      <c r="T249" s="77"/>
      <c r="U249" s="76"/>
      <c r="V249" s="76"/>
      <c r="W249" s="76"/>
      <c r="X249" s="76"/>
      <c r="Y249" s="76"/>
      <c r="Z249" s="76"/>
      <c r="AA249" s="139"/>
      <c r="AB249" s="139"/>
      <c r="AC249" s="76"/>
      <c r="AD249" s="76"/>
      <c r="AE249" s="76"/>
      <c r="AF249" s="76"/>
      <c r="AG249" s="76"/>
      <c r="AH249" s="76"/>
      <c r="AI249" s="76"/>
      <c r="AJ249" s="76"/>
      <c r="AK249" s="76"/>
      <c r="AL249" s="76"/>
      <c r="AM249" s="76"/>
      <c r="AN249" s="76"/>
      <c r="AO249" s="76"/>
      <c r="AP249" s="76"/>
      <c r="AQ249" s="76"/>
      <c r="AR249" s="76"/>
      <c r="AS249" s="76"/>
      <c r="AT249" s="180"/>
    </row>
    <row r="250" spans="1:46" s="79" customFormat="1" ht="22.5" x14ac:dyDescent="0.35">
      <c r="A250" s="78" t="s">
        <v>228</v>
      </c>
      <c r="B250" s="78">
        <v>4941</v>
      </c>
      <c r="C250" s="78">
        <f>SUM(AA250+AB250)</f>
        <v>4755.5</v>
      </c>
      <c r="D250" s="78"/>
      <c r="E250" s="94"/>
      <c r="F250" s="78">
        <v>763</v>
      </c>
      <c r="G250" s="78">
        <v>401</v>
      </c>
      <c r="H250" s="78">
        <v>0</v>
      </c>
      <c r="I250" s="78">
        <v>788</v>
      </c>
      <c r="J250" s="78">
        <v>0</v>
      </c>
      <c r="K250" s="78">
        <v>150</v>
      </c>
      <c r="L250" s="78">
        <v>1120</v>
      </c>
      <c r="M250" s="78">
        <v>91</v>
      </c>
      <c r="N250" s="78">
        <v>355</v>
      </c>
      <c r="O250" s="78">
        <v>0</v>
      </c>
      <c r="P250" s="78">
        <v>30</v>
      </c>
      <c r="Q250" s="78">
        <v>0</v>
      </c>
      <c r="R250" s="78">
        <v>350</v>
      </c>
      <c r="S250" s="78">
        <v>0</v>
      </c>
      <c r="T250" s="164">
        <v>0</v>
      </c>
      <c r="U250" s="78">
        <v>450</v>
      </c>
      <c r="V250" s="78">
        <v>20</v>
      </c>
      <c r="W250" s="78">
        <v>15</v>
      </c>
      <c r="X250" s="78">
        <v>0</v>
      </c>
      <c r="Y250" s="78"/>
      <c r="Z250" s="78"/>
      <c r="AA250" s="210">
        <f>SUM(F250:X250)</f>
        <v>4533</v>
      </c>
      <c r="AB250" s="210">
        <f>SUM(AC250:AS250)</f>
        <v>222.5</v>
      </c>
      <c r="AC250" s="78">
        <v>8</v>
      </c>
      <c r="AD250" s="78">
        <v>0</v>
      </c>
      <c r="AE250" s="78">
        <v>0</v>
      </c>
      <c r="AF250" s="78">
        <v>0</v>
      </c>
      <c r="AG250" s="78">
        <v>0</v>
      </c>
      <c r="AH250" s="78">
        <v>15</v>
      </c>
      <c r="AI250" s="78">
        <v>2.2000000000000002</v>
      </c>
      <c r="AJ250" s="78">
        <v>0</v>
      </c>
      <c r="AK250" s="78">
        <v>0</v>
      </c>
      <c r="AL250" s="78">
        <v>0</v>
      </c>
      <c r="AM250" s="78">
        <v>0</v>
      </c>
      <c r="AN250" s="78">
        <v>20</v>
      </c>
      <c r="AO250" s="78">
        <v>20</v>
      </c>
      <c r="AP250" s="78">
        <v>134</v>
      </c>
      <c r="AQ250" s="78">
        <v>0</v>
      </c>
      <c r="AR250" s="78">
        <v>14.8</v>
      </c>
      <c r="AS250" s="78">
        <v>8.5</v>
      </c>
      <c r="AT250" s="178">
        <f>SUM(AC250:AS250)</f>
        <v>222.5</v>
      </c>
    </row>
    <row r="251" spans="1:46" s="182" customFormat="1" ht="22.5" x14ac:dyDescent="0.35">
      <c r="A251" s="152" t="s">
        <v>34</v>
      </c>
      <c r="B251" s="178">
        <v>2568</v>
      </c>
      <c r="C251" s="178">
        <f t="shared" ref="C251:C253" si="21">SUM(AA251+AB251)</f>
        <v>519</v>
      </c>
      <c r="D251" s="178"/>
      <c r="E251" s="179"/>
      <c r="F251" s="180"/>
      <c r="G251" s="180"/>
      <c r="H251" s="180"/>
      <c r="I251" s="180"/>
      <c r="J251" s="180"/>
      <c r="K251" s="180"/>
      <c r="L251" s="180">
        <v>360</v>
      </c>
      <c r="M251" s="180"/>
      <c r="N251" s="180">
        <v>159</v>
      </c>
      <c r="O251" s="180"/>
      <c r="P251" s="180"/>
      <c r="Q251" s="180"/>
      <c r="R251" s="180"/>
      <c r="S251" s="180"/>
      <c r="T251" s="181"/>
      <c r="U251" s="180"/>
      <c r="V251" s="180"/>
      <c r="W251" s="180"/>
      <c r="X251" s="180"/>
      <c r="Y251" s="180"/>
      <c r="Z251" s="180"/>
      <c r="AA251" s="189">
        <f>SUM(F251:X251)</f>
        <v>519</v>
      </c>
      <c r="AB251" s="189">
        <f>SUM(AC251:AS251)</f>
        <v>0</v>
      </c>
      <c r="AC251" s="180"/>
      <c r="AD251" s="180"/>
      <c r="AE251" s="180"/>
      <c r="AF251" s="180"/>
      <c r="AG251" s="180"/>
      <c r="AH251" s="180"/>
      <c r="AI251" s="180"/>
      <c r="AJ251" s="180"/>
      <c r="AK251" s="180"/>
      <c r="AL251" s="180"/>
      <c r="AM251" s="180"/>
      <c r="AN251" s="180"/>
      <c r="AO251" s="180"/>
      <c r="AP251" s="180"/>
      <c r="AQ251" s="180"/>
      <c r="AR251" s="180"/>
      <c r="AS251" s="180"/>
      <c r="AT251" s="180">
        <f>SUM(AC251:AS251)</f>
        <v>0</v>
      </c>
    </row>
    <row r="252" spans="1:46" s="217" customFormat="1" ht="22.5" x14ac:dyDescent="0.35">
      <c r="A252" s="211" t="s">
        <v>227</v>
      </c>
      <c r="B252" s="219">
        <f>B251/B250</f>
        <v>0.51973284760170002</v>
      </c>
      <c r="C252" s="220">
        <f>C251/C250</f>
        <v>0.10913678898117969</v>
      </c>
      <c r="D252" s="212"/>
      <c r="E252" s="213"/>
      <c r="F252" s="214"/>
      <c r="G252" s="214"/>
      <c r="H252" s="214"/>
      <c r="I252" s="214"/>
      <c r="J252" s="214"/>
      <c r="K252" s="214"/>
      <c r="L252" s="214"/>
      <c r="M252" s="214"/>
      <c r="N252" s="214"/>
      <c r="O252" s="214"/>
      <c r="P252" s="214"/>
      <c r="Q252" s="214"/>
      <c r="R252" s="214"/>
      <c r="S252" s="214"/>
      <c r="T252" s="215"/>
      <c r="U252" s="214"/>
      <c r="V252" s="214"/>
      <c r="W252" s="214"/>
      <c r="X252" s="214"/>
      <c r="Y252" s="214"/>
      <c r="Z252" s="214"/>
      <c r="AA252" s="216"/>
      <c r="AB252" s="216"/>
      <c r="AC252" s="214"/>
      <c r="AD252" s="214"/>
      <c r="AE252" s="214"/>
      <c r="AF252" s="214"/>
      <c r="AG252" s="214"/>
      <c r="AH252" s="214"/>
      <c r="AI252" s="214"/>
      <c r="AJ252" s="214"/>
      <c r="AK252" s="214"/>
      <c r="AL252" s="214"/>
      <c r="AM252" s="214"/>
      <c r="AN252" s="214"/>
      <c r="AO252" s="214"/>
      <c r="AP252" s="214"/>
      <c r="AQ252" s="214"/>
      <c r="AR252" s="214"/>
      <c r="AS252" s="214"/>
      <c r="AT252" s="214"/>
    </row>
    <row r="253" spans="1:46" s="79" customFormat="1" ht="22.5" x14ac:dyDescent="0.35">
      <c r="A253" s="76" t="s">
        <v>183</v>
      </c>
      <c r="B253" s="78">
        <v>6</v>
      </c>
      <c r="C253" s="212">
        <f t="shared" si="21"/>
        <v>2</v>
      </c>
      <c r="D253" s="78"/>
      <c r="E253" s="94"/>
      <c r="F253" s="76"/>
      <c r="G253" s="76"/>
      <c r="H253" s="76"/>
      <c r="I253" s="76"/>
      <c r="J253" s="76"/>
      <c r="K253" s="76"/>
      <c r="L253" s="76">
        <v>1</v>
      </c>
      <c r="M253" s="76"/>
      <c r="N253" s="76">
        <v>1</v>
      </c>
      <c r="O253" s="76"/>
      <c r="P253" s="76"/>
      <c r="Q253" s="76"/>
      <c r="R253" s="76"/>
      <c r="S253" s="76"/>
      <c r="T253" s="77"/>
      <c r="U253" s="76"/>
      <c r="V253" s="76"/>
      <c r="W253" s="76"/>
      <c r="X253" s="76"/>
      <c r="Y253" s="76"/>
      <c r="Z253" s="76"/>
      <c r="AA253" s="189">
        <f>SUM(F253:X253)</f>
        <v>2</v>
      </c>
      <c r="AB253" s="189">
        <f>SUM(AC253:AS253)</f>
        <v>0</v>
      </c>
      <c r="AC253" s="76"/>
      <c r="AD253" s="76"/>
      <c r="AE253" s="76"/>
      <c r="AF253" s="76"/>
      <c r="AG253" s="76"/>
      <c r="AH253" s="76"/>
      <c r="AI253" s="76"/>
      <c r="AJ253" s="76"/>
      <c r="AK253" s="76"/>
      <c r="AL253" s="76"/>
      <c r="AM253" s="76"/>
      <c r="AN253" s="76"/>
      <c r="AO253" s="76"/>
      <c r="AP253" s="76"/>
      <c r="AQ253" s="76"/>
      <c r="AR253" s="76"/>
      <c r="AS253" s="76"/>
      <c r="AT253" s="180">
        <f>SUM(AC253:AS253)</f>
        <v>0</v>
      </c>
    </row>
    <row r="263" spans="20:20" x14ac:dyDescent="0.25">
      <c r="T263" s="198"/>
    </row>
  </sheetData>
  <dataConsolidate/>
  <mergeCells count="16">
    <mergeCell ref="AC4:AT4"/>
    <mergeCell ref="A2:AA2"/>
    <mergeCell ref="A4:A5"/>
    <mergeCell ref="B4:B5"/>
    <mergeCell ref="C4:C5"/>
    <mergeCell ref="D4:D5"/>
    <mergeCell ref="F4:AA4"/>
    <mergeCell ref="A224:AA224"/>
    <mergeCell ref="E4:E5"/>
    <mergeCell ref="A241:K241"/>
    <mergeCell ref="A228:AA228"/>
    <mergeCell ref="A229:AA229"/>
    <mergeCell ref="A230:AA230"/>
    <mergeCell ref="A232:AA232"/>
    <mergeCell ref="A233:AA233"/>
    <mergeCell ref="A240:AA240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Юркина О.С.</cp:lastModifiedBy>
  <cp:lastPrinted>2021-04-16T07:40:40Z</cp:lastPrinted>
  <dcterms:created xsi:type="dcterms:W3CDTF">2017-06-08T05:54:08Z</dcterms:created>
  <dcterms:modified xsi:type="dcterms:W3CDTF">2021-04-20T12:31:38Z</dcterms:modified>
</cp:coreProperties>
</file>